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0.xml" ContentType="application/vnd.openxmlformats-officedocument.drawing+xml"/>
  <Override PartName="/xl/embeddings/oleObject23.bin" ContentType="application/vnd.openxmlformats-officedocument.oleObject"/>
  <Override PartName="/xl/drawings/drawing11.xml" ContentType="application/vnd.openxmlformats-officedocument.drawing+xml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khul\Documents\"/>
    </mc:Choice>
  </mc:AlternateContent>
  <bookViews>
    <workbookView xWindow="120" yWindow="90" windowWidth="7545" windowHeight="4575" tabRatio="950" firstSheet="4" activeTab="8"/>
  </bookViews>
  <sheets>
    <sheet name="Home Affordability" sheetId="10" r:id="rId1"/>
    <sheet name="Salary" sheetId="2" r:id="rId2"/>
    <sheet name="Net Worth" sheetId="4" r:id="rId3"/>
    <sheet name="IRA" sheetId="3" r:id="rId4"/>
    <sheet name="TVM-Investments" sheetId="8" r:id="rId5"/>
    <sheet name="Loan" sheetId="22" r:id="rId6"/>
    <sheet name="Amortization" sheetId="11" r:id="rId7"/>
    <sheet name="Amort. Biweekly" sheetId="14" r:id="rId8"/>
    <sheet name="Amort. Extra Pymts" sheetId="13" r:id="rId9"/>
    <sheet name="Loan Comparison" sheetId="18" r:id="rId10"/>
    <sheet name="Cash Flow (1 House)" sheetId="15" r:id="rId11"/>
    <sheet name="Cash Flow (4 Houses)" sheetId="16" r:id="rId12"/>
    <sheet name="Commute Costs" sheetId="17" r:id="rId13"/>
    <sheet name="Drive or Fly" sheetId="20" r:id="rId14"/>
    <sheet name="Snowmobile Rent or Buy" sheetId="21" r:id="rId15"/>
    <sheet name="Cruise or Destination" sheetId="23" r:id="rId16"/>
    <sheet name="Odds" sheetId="24" r:id="rId17"/>
  </sheets>
  <definedNames>
    <definedName name="B" localSheetId="13">#REF!</definedName>
    <definedName name="B" localSheetId="5">#REF!</definedName>
    <definedName name="B" localSheetId="14">#REF!</definedName>
    <definedName name="B">#REF!</definedName>
    <definedName name="C." localSheetId="13">#REF!</definedName>
    <definedName name="C." localSheetId="5">#REF!</definedName>
    <definedName name="C." localSheetId="14">#REF!</definedName>
    <definedName name="C.">#REF!</definedName>
    <definedName name="f" localSheetId="13">#REF!</definedName>
    <definedName name="f" localSheetId="5">#REF!</definedName>
    <definedName name="f" localSheetId="14">#REF!</definedName>
    <definedName name="f">#REF!</definedName>
    <definedName name="g" localSheetId="13">#REF!</definedName>
    <definedName name="g" localSheetId="5">#REF!</definedName>
    <definedName name="g" localSheetId="14">#REF!</definedName>
    <definedName name="g">#REF!</definedName>
    <definedName name="_xlnm.Print_Area" localSheetId="13">'Drive or Fly'!$A$1:$F$63</definedName>
    <definedName name="_xlnm.Print_Area" localSheetId="9">'Loan Comparison'!$A$1:$W$52</definedName>
    <definedName name="_xlnm.Print_Area" localSheetId="14">'Snowmobile Rent or Buy'!$A$1:$F$55</definedName>
    <definedName name="T" localSheetId="13">#REF!</definedName>
    <definedName name="T" localSheetId="5">#REF!</definedName>
    <definedName name="T" localSheetId="14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E8" i="23" l="1"/>
  <c r="B8" i="24" l="1"/>
  <c r="D8" i="24" s="1"/>
  <c r="B7" i="24"/>
  <c r="D7" i="24" s="1"/>
  <c r="F7" i="24" l="1"/>
  <c r="E7" i="24"/>
  <c r="F8" i="24"/>
  <c r="E8" i="24"/>
  <c r="F19" i="23"/>
  <c r="F11" i="23"/>
  <c r="E17" i="23"/>
  <c r="E18" i="23"/>
  <c r="E16" i="23"/>
  <c r="E20" i="23" s="1"/>
  <c r="F15" i="23"/>
  <c r="E10" i="23"/>
  <c r="E12" i="23" s="1"/>
  <c r="F9" i="23"/>
  <c r="F8" i="23"/>
  <c r="F12" i="23" l="1"/>
  <c r="F20" i="23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13" i="10"/>
  <c r="F13" i="10"/>
  <c r="G196" i="16" l="1"/>
  <c r="F196" i="16"/>
  <c r="F193" i="16"/>
  <c r="G195" i="16"/>
  <c r="F42" i="16"/>
  <c r="F48" i="16"/>
  <c r="G137" i="16"/>
  <c r="F44" i="15"/>
  <c r="G177" i="16" l="1"/>
  <c r="F177" i="16" s="1"/>
  <c r="F17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50" i="16"/>
  <c r="F51" i="16" s="1"/>
  <c r="G48" i="16"/>
  <c r="G46" i="16"/>
  <c r="G45" i="16"/>
  <c r="G42" i="16"/>
  <c r="G50" i="16" l="1"/>
  <c r="G51" i="16" s="1"/>
  <c r="F137" i="16"/>
  <c r="G178" i="16"/>
  <c r="G179" i="16" s="1"/>
  <c r="F179" i="16" s="1"/>
  <c r="F178" i="16"/>
  <c r="G47" i="16"/>
  <c r="J33" i="20"/>
  <c r="H180" i="16" l="1"/>
  <c r="G184" i="16"/>
  <c r="G182" i="16"/>
  <c r="G180" i="16"/>
  <c r="G181" i="16"/>
  <c r="A22" i="22"/>
  <c r="A34" i="22" s="1"/>
  <c r="A46" i="22" s="1"/>
  <c r="A58" i="22" s="1"/>
  <c r="A70" i="22" s="1"/>
  <c r="A82" i="22" s="1"/>
  <c r="A94" i="22" s="1"/>
  <c r="A106" i="22" s="1"/>
  <c r="A118" i="22" s="1"/>
  <c r="A130" i="22" s="1"/>
  <c r="A142" i="22" s="1"/>
  <c r="A154" i="22" s="1"/>
  <c r="A166" i="22" s="1"/>
  <c r="A178" i="22" s="1"/>
  <c r="A190" i="22" s="1"/>
  <c r="A202" i="22" s="1"/>
  <c r="A214" i="22" s="1"/>
  <c r="A226" i="22" s="1"/>
  <c r="A238" i="22" s="1"/>
  <c r="A250" i="22" s="1"/>
  <c r="A262" i="22" s="1"/>
  <c r="A274" i="22" s="1"/>
  <c r="A286" i="22" s="1"/>
  <c r="A298" i="22" s="1"/>
  <c r="A310" i="22" s="1"/>
  <c r="A322" i="22" s="1"/>
  <c r="A334" i="22" s="1"/>
  <c r="A346" i="22" s="1"/>
  <c r="A358" i="22" s="1"/>
  <c r="A370" i="22" s="1"/>
  <c r="A382" i="22" s="1"/>
  <c r="A394" i="22" s="1"/>
  <c r="A406" i="22" s="1"/>
  <c r="A418" i="22" s="1"/>
  <c r="A430" i="22" s="1"/>
  <c r="A442" i="22" s="1"/>
  <c r="A454" i="22" s="1"/>
  <c r="A466" i="22" s="1"/>
  <c r="A478" i="22" s="1"/>
  <c r="C10" i="22"/>
  <c r="G10" i="22" s="1"/>
  <c r="I9" i="22" s="1"/>
  <c r="I10" i="22" s="1"/>
  <c r="B10" i="22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301" i="22" s="1"/>
  <c r="B302" i="22" s="1"/>
  <c r="B303" i="22" s="1"/>
  <c r="B304" i="22" s="1"/>
  <c r="B305" i="22" s="1"/>
  <c r="B306" i="22" s="1"/>
  <c r="B307" i="22" s="1"/>
  <c r="B308" i="22" s="1"/>
  <c r="B309" i="22" s="1"/>
  <c r="B310" i="22" s="1"/>
  <c r="B311" i="22" s="1"/>
  <c r="B312" i="22" s="1"/>
  <c r="B313" i="22" s="1"/>
  <c r="B314" i="22" s="1"/>
  <c r="B315" i="22" s="1"/>
  <c r="B316" i="22" s="1"/>
  <c r="B317" i="22" s="1"/>
  <c r="B318" i="22" s="1"/>
  <c r="B319" i="22" s="1"/>
  <c r="B320" i="22" s="1"/>
  <c r="B321" i="22" s="1"/>
  <c r="B322" i="22" s="1"/>
  <c r="B323" i="22" s="1"/>
  <c r="B324" i="22" s="1"/>
  <c r="B325" i="22" s="1"/>
  <c r="B326" i="22" s="1"/>
  <c r="B327" i="22" s="1"/>
  <c r="B328" i="22" s="1"/>
  <c r="B329" i="22" s="1"/>
  <c r="B330" i="22" s="1"/>
  <c r="B331" i="22" s="1"/>
  <c r="B332" i="22" s="1"/>
  <c r="B333" i="22" s="1"/>
  <c r="B334" i="22" s="1"/>
  <c r="B335" i="22" s="1"/>
  <c r="B336" i="22" s="1"/>
  <c r="B337" i="22" s="1"/>
  <c r="B338" i="22" s="1"/>
  <c r="B339" i="22" s="1"/>
  <c r="B340" i="22" s="1"/>
  <c r="B341" i="22" s="1"/>
  <c r="B342" i="22" s="1"/>
  <c r="B343" i="22" s="1"/>
  <c r="B344" i="22" s="1"/>
  <c r="B345" i="22" s="1"/>
  <c r="B346" i="22" s="1"/>
  <c r="B347" i="22" s="1"/>
  <c r="B348" i="22" s="1"/>
  <c r="B349" i="22" s="1"/>
  <c r="B350" i="22" s="1"/>
  <c r="B351" i="22" s="1"/>
  <c r="B352" i="22" s="1"/>
  <c r="B353" i="22" s="1"/>
  <c r="B354" i="22" s="1"/>
  <c r="B355" i="22" s="1"/>
  <c r="B356" i="22" s="1"/>
  <c r="B357" i="22" s="1"/>
  <c r="B358" i="22" s="1"/>
  <c r="B359" i="22" s="1"/>
  <c r="B360" i="22" s="1"/>
  <c r="B361" i="22" s="1"/>
  <c r="B362" i="22" s="1"/>
  <c r="B363" i="22" s="1"/>
  <c r="B364" i="22" s="1"/>
  <c r="B365" i="22" s="1"/>
  <c r="B366" i="22" s="1"/>
  <c r="B367" i="22" s="1"/>
  <c r="B368" i="22" s="1"/>
  <c r="B369" i="22" s="1"/>
  <c r="B370" i="22" s="1"/>
  <c r="B371" i="22" s="1"/>
  <c r="B372" i="22" s="1"/>
  <c r="B373" i="22" s="1"/>
  <c r="B374" i="22" s="1"/>
  <c r="B375" i="22" s="1"/>
  <c r="B376" i="22" s="1"/>
  <c r="B377" i="22" s="1"/>
  <c r="B378" i="22" s="1"/>
  <c r="B379" i="22" s="1"/>
  <c r="B380" i="22" s="1"/>
  <c r="B381" i="22" s="1"/>
  <c r="B382" i="22" s="1"/>
  <c r="B383" i="22" s="1"/>
  <c r="B384" i="22" s="1"/>
  <c r="B385" i="22" s="1"/>
  <c r="B386" i="22" s="1"/>
  <c r="B387" i="22" s="1"/>
  <c r="B388" i="22" s="1"/>
  <c r="B389" i="22" s="1"/>
  <c r="B390" i="22" s="1"/>
  <c r="B391" i="22" s="1"/>
  <c r="B392" i="22" s="1"/>
  <c r="B393" i="22" s="1"/>
  <c r="B394" i="22" s="1"/>
  <c r="B395" i="22" s="1"/>
  <c r="B396" i="22" s="1"/>
  <c r="B397" i="22" s="1"/>
  <c r="B398" i="22" s="1"/>
  <c r="B399" i="22" s="1"/>
  <c r="B400" i="22" s="1"/>
  <c r="B401" i="22" s="1"/>
  <c r="B402" i="22" s="1"/>
  <c r="B403" i="22" s="1"/>
  <c r="B404" i="22" s="1"/>
  <c r="B405" i="22" s="1"/>
  <c r="B406" i="22" s="1"/>
  <c r="B407" i="22" s="1"/>
  <c r="B408" i="22" s="1"/>
  <c r="B409" i="22" s="1"/>
  <c r="B410" i="22" s="1"/>
  <c r="B411" i="22" s="1"/>
  <c r="B412" i="22" s="1"/>
  <c r="B413" i="22" s="1"/>
  <c r="B414" i="22" s="1"/>
  <c r="B415" i="22" s="1"/>
  <c r="B416" i="22" s="1"/>
  <c r="B417" i="22" s="1"/>
  <c r="B418" i="22" s="1"/>
  <c r="B419" i="22" s="1"/>
  <c r="B420" i="22" s="1"/>
  <c r="B421" i="22" s="1"/>
  <c r="B422" i="22" s="1"/>
  <c r="B423" i="22" s="1"/>
  <c r="B424" i="22" s="1"/>
  <c r="B425" i="22" s="1"/>
  <c r="B426" i="22" s="1"/>
  <c r="B427" i="22" s="1"/>
  <c r="B428" i="22" s="1"/>
  <c r="B429" i="22" s="1"/>
  <c r="B430" i="22" s="1"/>
  <c r="B431" i="22" s="1"/>
  <c r="B432" i="22" s="1"/>
  <c r="B433" i="22" s="1"/>
  <c r="B434" i="22" s="1"/>
  <c r="B435" i="22" s="1"/>
  <c r="B436" i="22" s="1"/>
  <c r="B437" i="22" s="1"/>
  <c r="B438" i="22" s="1"/>
  <c r="B439" i="22" s="1"/>
  <c r="B440" i="22" s="1"/>
  <c r="B441" i="22" s="1"/>
  <c r="B442" i="22" s="1"/>
  <c r="B443" i="22" s="1"/>
  <c r="B444" i="22" s="1"/>
  <c r="B445" i="22" s="1"/>
  <c r="B446" i="22" s="1"/>
  <c r="B447" i="22" s="1"/>
  <c r="B448" i="22" s="1"/>
  <c r="B449" i="22" s="1"/>
  <c r="B450" i="22" s="1"/>
  <c r="B451" i="22" s="1"/>
  <c r="B452" i="22" s="1"/>
  <c r="B453" i="22" s="1"/>
  <c r="B454" i="22" s="1"/>
  <c r="B455" i="22" s="1"/>
  <c r="B456" i="22" s="1"/>
  <c r="B457" i="22" s="1"/>
  <c r="B458" i="22" s="1"/>
  <c r="B459" i="22" s="1"/>
  <c r="B460" i="22" s="1"/>
  <c r="B461" i="22" s="1"/>
  <c r="B462" i="22" s="1"/>
  <c r="B463" i="22" s="1"/>
  <c r="B464" i="22" s="1"/>
  <c r="B465" i="22" s="1"/>
  <c r="B466" i="22" s="1"/>
  <c r="B467" i="22" s="1"/>
  <c r="B468" i="22" s="1"/>
  <c r="B469" i="22" s="1"/>
  <c r="B470" i="22" s="1"/>
  <c r="B471" i="22" s="1"/>
  <c r="B472" i="22" s="1"/>
  <c r="B473" i="22" s="1"/>
  <c r="B474" i="22" s="1"/>
  <c r="B475" i="22" s="1"/>
  <c r="B476" i="22" s="1"/>
  <c r="B477" i="22" s="1"/>
  <c r="B478" i="22" s="1"/>
  <c r="B479" i="22" s="1"/>
  <c r="B480" i="22" s="1"/>
  <c r="B481" i="22" s="1"/>
  <c r="B482" i="22" s="1"/>
  <c r="B483" i="22" s="1"/>
  <c r="B484" i="22" s="1"/>
  <c r="B485" i="22" s="1"/>
  <c r="B486" i="22" s="1"/>
  <c r="B487" i="22" s="1"/>
  <c r="B488" i="22" s="1"/>
  <c r="B489" i="22" s="1"/>
  <c r="H9" i="22"/>
  <c r="G45" i="15"/>
  <c r="G51" i="15"/>
  <c r="I5" i="22" l="1"/>
  <c r="E10" i="22"/>
  <c r="J9" i="22"/>
  <c r="D10" i="22"/>
  <c r="G41" i="15"/>
  <c r="G5" i="15"/>
  <c r="J21" i="21"/>
  <c r="J26" i="21" s="1"/>
  <c r="J16" i="21"/>
  <c r="J14" i="21"/>
  <c r="J26" i="20"/>
  <c r="J14" i="20"/>
  <c r="J21" i="20"/>
  <c r="J28" i="20" s="1"/>
  <c r="J9" i="20"/>
  <c r="J6" i="20"/>
  <c r="F10" i="22" l="1"/>
  <c r="H10" i="22"/>
  <c r="J23" i="21"/>
  <c r="K23" i="21" s="1"/>
  <c r="J10" i="20"/>
  <c r="J16" i="20" s="1"/>
  <c r="J30" i="20" s="1"/>
  <c r="K30" i="20" s="1"/>
  <c r="J10" i="22" l="1"/>
  <c r="C11" i="22"/>
  <c r="G6" i="18"/>
  <c r="F17" i="18" s="1"/>
  <c r="R6" i="18"/>
  <c r="S6" i="18" s="1"/>
  <c r="I6" i="18"/>
  <c r="J6" i="18" s="1"/>
  <c r="I17" i="18" s="1"/>
  <c r="R28" i="18"/>
  <c r="S28" i="18" s="1"/>
  <c r="R39" i="18" s="1"/>
  <c r="O28" i="18"/>
  <c r="O36" i="18" s="1"/>
  <c r="O37" i="18" s="1"/>
  <c r="L28" i="18"/>
  <c r="M28" i="18" s="1"/>
  <c r="L39" i="18" s="1"/>
  <c r="I28" i="18"/>
  <c r="J28" i="18" s="1"/>
  <c r="J36" i="18" s="1"/>
  <c r="J37" i="18" s="1"/>
  <c r="O6" i="18"/>
  <c r="O14" i="18" s="1"/>
  <c r="O15" i="18" s="1"/>
  <c r="L6" i="18"/>
  <c r="M6" i="18" s="1"/>
  <c r="F37" i="18"/>
  <c r="F36" i="18"/>
  <c r="S34" i="18"/>
  <c r="P34" i="18"/>
  <c r="M34" i="18"/>
  <c r="J34" i="18"/>
  <c r="G34" i="18"/>
  <c r="S32" i="18"/>
  <c r="P32" i="18"/>
  <c r="M32" i="18"/>
  <c r="J32" i="18"/>
  <c r="G32" i="18"/>
  <c r="S31" i="18"/>
  <c r="P31" i="18"/>
  <c r="M31" i="18"/>
  <c r="J31" i="18"/>
  <c r="G31" i="18"/>
  <c r="G28" i="18"/>
  <c r="S12" i="18"/>
  <c r="S10" i="18"/>
  <c r="S9" i="18"/>
  <c r="F57" i="16"/>
  <c r="F13" i="15"/>
  <c r="F14" i="15" s="1"/>
  <c r="G165" i="16"/>
  <c r="F165" i="16" s="1"/>
  <c r="G154" i="16"/>
  <c r="F154" i="16" s="1"/>
  <c r="G143" i="16"/>
  <c r="G144" i="16" s="1"/>
  <c r="F164" i="16"/>
  <c r="G116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G34" i="16"/>
  <c r="G33" i="16"/>
  <c r="F26" i="16"/>
  <c r="F27" i="16" s="1"/>
  <c r="G24" i="16"/>
  <c r="G22" i="16"/>
  <c r="G21" i="16"/>
  <c r="G18" i="16"/>
  <c r="F14" i="16"/>
  <c r="F15" i="16" s="1"/>
  <c r="G12" i="16"/>
  <c r="G10" i="16"/>
  <c r="G9" i="16"/>
  <c r="G6" i="16"/>
  <c r="E3" i="17"/>
  <c r="B6" i="17"/>
  <c r="B7" i="17" s="1"/>
  <c r="B8" i="17" s="1"/>
  <c r="E6" i="17"/>
  <c r="E7" i="17"/>
  <c r="E8" i="17" s="1"/>
  <c r="H14" i="17"/>
  <c r="F56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G95" i="16"/>
  <c r="F142" i="16"/>
  <c r="F153" i="16"/>
  <c r="G8" i="15"/>
  <c r="G9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7" i="15" s="1"/>
  <c r="F34" i="15"/>
  <c r="F35" i="15"/>
  <c r="G37" i="15"/>
  <c r="F41" i="15"/>
  <c r="G42" i="15"/>
  <c r="F42" i="15" s="1"/>
  <c r="G9" i="18"/>
  <c r="J9" i="18"/>
  <c r="M9" i="18"/>
  <c r="P9" i="18"/>
  <c r="G10" i="18"/>
  <c r="J10" i="18"/>
  <c r="M10" i="18"/>
  <c r="P10" i="18"/>
  <c r="G11" i="18"/>
  <c r="G12" i="18"/>
  <c r="J12" i="18"/>
  <c r="M12" i="18"/>
  <c r="P12" i="18"/>
  <c r="F14" i="18"/>
  <c r="F15" i="18" s="1"/>
  <c r="J12" i="13"/>
  <c r="G13" i="13" s="1"/>
  <c r="B13" i="13"/>
  <c r="H13" i="13"/>
  <c r="B14" i="13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H14" i="13"/>
  <c r="H15" i="13"/>
  <c r="H16" i="13"/>
  <c r="H17" i="13"/>
  <c r="H18" i="13"/>
  <c r="H19" i="13"/>
  <c r="H20" i="13"/>
  <c r="H21" i="13"/>
  <c r="H22" i="13"/>
  <c r="H23" i="13"/>
  <c r="H24" i="13"/>
  <c r="A25" i="13"/>
  <c r="A37" i="13" s="1"/>
  <c r="A49" i="13" s="1"/>
  <c r="A61" i="13" s="1"/>
  <c r="A73" i="13" s="1"/>
  <c r="A85" i="13" s="1"/>
  <c r="A97" i="13" s="1"/>
  <c r="A109" i="13" s="1"/>
  <c r="A121" i="13" s="1"/>
  <c r="A133" i="13" s="1"/>
  <c r="A145" i="13" s="1"/>
  <c r="A157" i="13" s="1"/>
  <c r="A169" i="13" s="1"/>
  <c r="A181" i="13" s="1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B110" i="13"/>
  <c r="B111" i="13" s="1"/>
  <c r="B112" i="13" s="1"/>
  <c r="B113" i="13" s="1"/>
  <c r="B114" i="13" s="1"/>
  <c r="B115" i="13" s="1"/>
  <c r="B116" i="13" s="1"/>
  <c r="B117" i="13" s="1"/>
  <c r="H110" i="13"/>
  <c r="H111" i="13"/>
  <c r="H112" i="13"/>
  <c r="H113" i="13"/>
  <c r="H114" i="13"/>
  <c r="H115" i="13"/>
  <c r="H116" i="13"/>
  <c r="H117" i="13"/>
  <c r="B118" i="13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B185" i="13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H185" i="13"/>
  <c r="H186" i="13"/>
  <c r="H187" i="13"/>
  <c r="H188" i="13"/>
  <c r="H189" i="13"/>
  <c r="H190" i="13"/>
  <c r="H191" i="13"/>
  <c r="H192" i="13"/>
  <c r="A193" i="13"/>
  <c r="A205" i="13" s="1"/>
  <c r="A217" i="13" s="1"/>
  <c r="A229" i="13" s="1"/>
  <c r="A241" i="13" s="1"/>
  <c r="A253" i="13" s="1"/>
  <c r="A265" i="13" s="1"/>
  <c r="A277" i="13" s="1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B279" i="13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B457" i="13" s="1"/>
  <c r="B458" i="13" s="1"/>
  <c r="B459" i="13" s="1"/>
  <c r="B460" i="13" s="1"/>
  <c r="B461" i="13" s="1"/>
  <c r="B462" i="13" s="1"/>
  <c r="B463" i="13" s="1"/>
  <c r="B464" i="13" s="1"/>
  <c r="B465" i="13" s="1"/>
  <c r="B466" i="13" s="1"/>
  <c r="B467" i="13" s="1"/>
  <c r="B468" i="13" s="1"/>
  <c r="B469" i="13" s="1"/>
  <c r="B470" i="13" s="1"/>
  <c r="B471" i="13" s="1"/>
  <c r="B472" i="13" s="1"/>
  <c r="B473" i="13" s="1"/>
  <c r="B474" i="13" s="1"/>
  <c r="B475" i="13" s="1"/>
  <c r="B476" i="13" s="1"/>
  <c r="B477" i="13" s="1"/>
  <c r="B478" i="13" s="1"/>
  <c r="B479" i="13" s="1"/>
  <c r="B480" i="13" s="1"/>
  <c r="B481" i="13" s="1"/>
  <c r="B482" i="13" s="1"/>
  <c r="B483" i="13" s="1"/>
  <c r="B484" i="13" s="1"/>
  <c r="B485" i="13" s="1"/>
  <c r="B486" i="13" s="1"/>
  <c r="B487" i="13" s="1"/>
  <c r="B488" i="13" s="1"/>
  <c r="B489" i="13" s="1"/>
  <c r="B490" i="13" s="1"/>
  <c r="B491" i="13" s="1"/>
  <c r="B492" i="13" s="1"/>
  <c r="H279" i="13"/>
  <c r="H280" i="13"/>
  <c r="H281" i="13"/>
  <c r="H282" i="13"/>
  <c r="H283" i="13"/>
  <c r="H284" i="13"/>
  <c r="H285" i="13"/>
  <c r="H286" i="13"/>
  <c r="H287" i="13"/>
  <c r="H288" i="13"/>
  <c r="A289" i="13"/>
  <c r="A301" i="13" s="1"/>
  <c r="A313" i="13" s="1"/>
  <c r="A325" i="13" s="1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A337" i="13"/>
  <c r="A349" i="13" s="1"/>
  <c r="A361" i="13" s="1"/>
  <c r="A373" i="13" s="1"/>
  <c r="A385" i="13" s="1"/>
  <c r="A397" i="13" s="1"/>
  <c r="A409" i="13" s="1"/>
  <c r="A421" i="13" s="1"/>
  <c r="A433" i="13" s="1"/>
  <c r="A445" i="13" s="1"/>
  <c r="A457" i="13" s="1"/>
  <c r="A469" i="13" s="1"/>
  <c r="A481" i="13" s="1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I13" i="14"/>
  <c r="A14" i="14"/>
  <c r="B14" i="14"/>
  <c r="C14" i="14"/>
  <c r="H14" i="14"/>
  <c r="G15" i="14" s="1"/>
  <c r="B15" i="14"/>
  <c r="B16" i="14"/>
  <c r="B17" i="14" s="1"/>
  <c r="B18" i="14"/>
  <c r="B19" i="14" s="1"/>
  <c r="B20" i="14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A40" i="14"/>
  <c r="A66" i="14" s="1"/>
  <c r="A92" i="14"/>
  <c r="A118" i="14" s="1"/>
  <c r="A144" i="14" s="1"/>
  <c r="A170" i="14" s="1"/>
  <c r="A196" i="14" s="1"/>
  <c r="A222" i="14" s="1"/>
  <c r="A248" i="14" s="1"/>
  <c r="A274" i="14" s="1"/>
  <c r="A300" i="14" s="1"/>
  <c r="A326" i="14" s="1"/>
  <c r="A352" i="14" s="1"/>
  <c r="A378" i="14" s="1"/>
  <c r="A404" i="14" s="1"/>
  <c r="A430" i="14" s="1"/>
  <c r="A456" i="14" s="1"/>
  <c r="B303" i="14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A482" i="14"/>
  <c r="A508" i="14" s="1"/>
  <c r="A534" i="14" s="1"/>
  <c r="A560" i="14" s="1"/>
  <c r="A586" i="14"/>
  <c r="A612" i="14" s="1"/>
  <c r="A638" i="14" s="1"/>
  <c r="A664" i="14" s="1"/>
  <c r="A690" i="14"/>
  <c r="A716" i="14" s="1"/>
  <c r="A742" i="14" s="1"/>
  <c r="A768" i="14" s="1"/>
  <c r="A794" i="14" s="1"/>
  <c r="A820" i="14" s="1"/>
  <c r="A846" i="14" s="1"/>
  <c r="A872" i="14" s="1"/>
  <c r="A898" i="14" s="1"/>
  <c r="A924" i="14" s="1"/>
  <c r="B767" i="14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A950" i="14"/>
  <c r="A976" i="14" s="1"/>
  <c r="A1002" i="14" s="1"/>
  <c r="A1028" i="14" s="1"/>
  <c r="H9" i="1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A22" i="11"/>
  <c r="A34" i="11" s="1"/>
  <c r="B32" i="1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A46" i="11"/>
  <c r="B53" i="1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A58" i="11"/>
  <c r="A70" i="11"/>
  <c r="A82" i="11"/>
  <c r="A94" i="11" s="1"/>
  <c r="A106" i="11" s="1"/>
  <c r="A118" i="11" s="1"/>
  <c r="A130" i="11" s="1"/>
  <c r="A142" i="11" s="1"/>
  <c r="A154" i="11" s="1"/>
  <c r="A166" i="11" s="1"/>
  <c r="A178" i="11" s="1"/>
  <c r="A190" i="11" s="1"/>
  <c r="A202" i="11" s="1"/>
  <c r="A214" i="11" s="1"/>
  <c r="A226" i="11" s="1"/>
  <c r="A238" i="11" s="1"/>
  <c r="A250" i="11" s="1"/>
  <c r="A262" i="11" s="1"/>
  <c r="A274" i="11" s="1"/>
  <c r="A286" i="11" s="1"/>
  <c r="A298" i="11" s="1"/>
  <c r="A310" i="11" s="1"/>
  <c r="A322" i="11" s="1"/>
  <c r="A334" i="11" s="1"/>
  <c r="A346" i="11" s="1"/>
  <c r="A358" i="11" s="1"/>
  <c r="A370" i="11" s="1"/>
  <c r="A382" i="11" s="1"/>
  <c r="A394" i="11"/>
  <c r="A406" i="11" s="1"/>
  <c r="A418" i="11"/>
  <c r="A430" i="11" s="1"/>
  <c r="A442" i="11" s="1"/>
  <c r="A454" i="11" s="1"/>
  <c r="A466" i="11" s="1"/>
  <c r="A478" i="11" s="1"/>
  <c r="I14" i="8"/>
  <c r="I15" i="8" s="1"/>
  <c r="I17" i="8"/>
  <c r="I20" i="8"/>
  <c r="A9" i="3"/>
  <c r="B9" i="3"/>
  <c r="A10" i="3"/>
  <c r="E13" i="3"/>
  <c r="F13" i="3"/>
  <c r="G13" i="3"/>
  <c r="E14" i="3"/>
  <c r="F14" i="3"/>
  <c r="F15" i="3" s="1"/>
  <c r="G14" i="3"/>
  <c r="E15" i="3"/>
  <c r="E16" i="3" s="1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I18" i="3"/>
  <c r="J18" i="3"/>
  <c r="K18" i="3"/>
  <c r="I19" i="3"/>
  <c r="J19" i="3"/>
  <c r="E28" i="3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C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A11" i="4"/>
  <c r="R11" i="4"/>
  <c r="V11" i="4"/>
  <c r="AM11" i="4"/>
  <c r="AQ11" i="4"/>
  <c r="BI11" i="4"/>
  <c r="BM11" i="4"/>
  <c r="C7" i="2"/>
  <c r="D7" i="2"/>
  <c r="A8" i="2"/>
  <c r="C8" i="2" s="1"/>
  <c r="B8" i="2"/>
  <c r="A9" i="2"/>
  <c r="C9" i="2" s="1"/>
  <c r="B9" i="2"/>
  <c r="A10" i="2"/>
  <c r="C10" i="2" s="1"/>
  <c r="B10" i="2"/>
  <c r="A11" i="2"/>
  <c r="C11" i="2" s="1"/>
  <c r="B11" i="2"/>
  <c r="A12" i="2"/>
  <c r="C12" i="2" s="1"/>
  <c r="B12" i="2"/>
  <c r="A13" i="2"/>
  <c r="C13" i="2" s="1"/>
  <c r="B13" i="2"/>
  <c r="A14" i="2"/>
  <c r="C14" i="2" s="1"/>
  <c r="B14" i="2"/>
  <c r="A15" i="2"/>
  <c r="C15" i="2" s="1"/>
  <c r="B15" i="2"/>
  <c r="A16" i="2"/>
  <c r="C16" i="2" s="1"/>
  <c r="B16" i="2"/>
  <c r="A17" i="2"/>
  <c r="C17" i="2" s="1"/>
  <c r="B17" i="2"/>
  <c r="A18" i="2"/>
  <c r="C18" i="2" s="1"/>
  <c r="B18" i="2"/>
  <c r="A19" i="2"/>
  <c r="C19" i="2" s="1"/>
  <c r="B19" i="2"/>
  <c r="A20" i="2"/>
  <c r="C20" i="2" s="1"/>
  <c r="B20" i="2"/>
  <c r="A21" i="2"/>
  <c r="C21" i="2" s="1"/>
  <c r="B21" i="2"/>
  <c r="A22" i="2"/>
  <c r="C22" i="2" s="1"/>
  <c r="B22" i="2"/>
  <c r="A23" i="2"/>
  <c r="C23" i="2" s="1"/>
  <c r="B23" i="2"/>
  <c r="A24" i="2"/>
  <c r="C24" i="2" s="1"/>
  <c r="B24" i="2"/>
  <c r="A25" i="2"/>
  <c r="C25" i="2" s="1"/>
  <c r="B25" i="2"/>
  <c r="A26" i="2"/>
  <c r="C26" i="2" s="1"/>
  <c r="B26" i="2"/>
  <c r="A27" i="2"/>
  <c r="C27" i="2" s="1"/>
  <c r="B27" i="2"/>
  <c r="A28" i="2"/>
  <c r="C28" i="2" s="1"/>
  <c r="B28" i="2"/>
  <c r="A29" i="2"/>
  <c r="C29" i="2" s="1"/>
  <c r="B29" i="2"/>
  <c r="A30" i="2"/>
  <c r="C30" i="2" s="1"/>
  <c r="B30" i="2"/>
  <c r="A31" i="2"/>
  <c r="C31" i="2" s="1"/>
  <c r="B31" i="2"/>
  <c r="A32" i="2"/>
  <c r="C32" i="2" s="1"/>
  <c r="B32" i="2"/>
  <c r="A33" i="2"/>
  <c r="C33" i="2" s="1"/>
  <c r="B33" i="2"/>
  <c r="A34" i="2"/>
  <c r="C34" i="2" s="1"/>
  <c r="B34" i="2"/>
  <c r="A35" i="2"/>
  <c r="C35" i="2" s="1"/>
  <c r="B35" i="2"/>
  <c r="A36" i="2"/>
  <c r="C36" i="2" s="1"/>
  <c r="B36" i="2"/>
  <c r="A37" i="2"/>
  <c r="C37" i="2" s="1"/>
  <c r="B37" i="2"/>
  <c r="A38" i="2"/>
  <c r="C38" i="2" s="1"/>
  <c r="B38" i="2"/>
  <c r="A39" i="2"/>
  <c r="C39" i="2" s="1"/>
  <c r="B39" i="2"/>
  <c r="A40" i="2"/>
  <c r="C40" i="2" s="1"/>
  <c r="B40" i="2"/>
  <c r="A41" i="2"/>
  <c r="C41" i="2" s="1"/>
  <c r="B41" i="2"/>
  <c r="A42" i="2"/>
  <c r="C42" i="2" s="1"/>
  <c r="B42" i="2"/>
  <c r="A43" i="2"/>
  <c r="C43" i="2" s="1"/>
  <c r="B43" i="2"/>
  <c r="A44" i="2"/>
  <c r="C44" i="2" s="1"/>
  <c r="B44" i="2"/>
  <c r="A45" i="2"/>
  <c r="C45" i="2" s="1"/>
  <c r="B45" i="2"/>
  <c r="A46" i="2"/>
  <c r="C46" i="2" s="1"/>
  <c r="B46" i="2"/>
  <c r="A47" i="2"/>
  <c r="C47" i="2" s="1"/>
  <c r="B47" i="2"/>
  <c r="A48" i="2"/>
  <c r="C48" i="2" s="1"/>
  <c r="B48" i="2"/>
  <c r="A49" i="2"/>
  <c r="C49" i="2" s="1"/>
  <c r="B49" i="2"/>
  <c r="A50" i="2"/>
  <c r="C50" i="2" s="1"/>
  <c r="B50" i="2"/>
  <c r="A51" i="2"/>
  <c r="C51" i="2" s="1"/>
  <c r="B51" i="2"/>
  <c r="A52" i="2"/>
  <c r="C52" i="2" s="1"/>
  <c r="B52" i="2"/>
  <c r="A53" i="2"/>
  <c r="C53" i="2" s="1"/>
  <c r="B53" i="2"/>
  <c r="A54" i="2"/>
  <c r="C54" i="2" s="1"/>
  <c r="B54" i="2"/>
  <c r="A55" i="2"/>
  <c r="C55" i="2" s="1"/>
  <c r="B55" i="2"/>
  <c r="A56" i="2"/>
  <c r="C56" i="2" s="1"/>
  <c r="B56" i="2"/>
  <c r="A57" i="2"/>
  <c r="C57" i="2" s="1"/>
  <c r="B57" i="2"/>
  <c r="A58" i="2"/>
  <c r="C58" i="2" s="1"/>
  <c r="B58" i="2"/>
  <c r="A59" i="2"/>
  <c r="C59" i="2" s="1"/>
  <c r="B59" i="2"/>
  <c r="A60" i="2"/>
  <c r="C60" i="2" s="1"/>
  <c r="B60" i="2"/>
  <c r="A61" i="2"/>
  <c r="C61" i="2" s="1"/>
  <c r="B61" i="2"/>
  <c r="A62" i="2"/>
  <c r="C62" i="2" s="1"/>
  <c r="B62" i="2"/>
  <c r="A63" i="2"/>
  <c r="C63" i="2" s="1"/>
  <c r="B63" i="2"/>
  <c r="A64" i="2"/>
  <c r="C64" i="2" s="1"/>
  <c r="B64" i="2"/>
  <c r="A65" i="2"/>
  <c r="C65" i="2" s="1"/>
  <c r="B65" i="2"/>
  <c r="A66" i="2"/>
  <c r="C66" i="2" s="1"/>
  <c r="B66" i="2"/>
  <c r="A67" i="2"/>
  <c r="C67" i="2" s="1"/>
  <c r="B67" i="2"/>
  <c r="A68" i="2"/>
  <c r="C68" i="2" s="1"/>
  <c r="B68" i="2"/>
  <c r="A69" i="2"/>
  <c r="C69" i="2" s="1"/>
  <c r="B69" i="2"/>
  <c r="A70" i="2"/>
  <c r="C70" i="2" s="1"/>
  <c r="B70" i="2"/>
  <c r="A71" i="2"/>
  <c r="C71" i="2" s="1"/>
  <c r="B71" i="2"/>
  <c r="A72" i="2"/>
  <c r="C72" i="2" s="1"/>
  <c r="B72" i="2"/>
  <c r="A73" i="2"/>
  <c r="C73" i="2" s="1"/>
  <c r="B73" i="2"/>
  <c r="A74" i="2"/>
  <c r="C74" i="2" s="1"/>
  <c r="B74" i="2"/>
  <c r="A75" i="2"/>
  <c r="C75" i="2" s="1"/>
  <c r="B75" i="2"/>
  <c r="A76" i="2"/>
  <c r="C76" i="2" s="1"/>
  <c r="B76" i="2"/>
  <c r="A77" i="2"/>
  <c r="C77" i="2" s="1"/>
  <c r="B77" i="2"/>
  <c r="A78" i="2"/>
  <c r="C78" i="2" s="1"/>
  <c r="B78" i="2"/>
  <c r="A79" i="2"/>
  <c r="C79" i="2" s="1"/>
  <c r="B79" i="2"/>
  <c r="A80" i="2"/>
  <c r="C80" i="2" s="1"/>
  <c r="B80" i="2"/>
  <c r="A81" i="2"/>
  <c r="C81" i="2" s="1"/>
  <c r="B81" i="2"/>
  <c r="A82" i="2"/>
  <c r="C82" i="2" s="1"/>
  <c r="B82" i="2"/>
  <c r="A83" i="2"/>
  <c r="C83" i="2" s="1"/>
  <c r="B83" i="2"/>
  <c r="A84" i="2"/>
  <c r="C84" i="2" s="1"/>
  <c r="B84" i="2"/>
  <c r="A85" i="2"/>
  <c r="C85" i="2" s="1"/>
  <c r="B85" i="2"/>
  <c r="A86" i="2"/>
  <c r="C86" i="2" s="1"/>
  <c r="B86" i="2"/>
  <c r="A87" i="2"/>
  <c r="C87" i="2" s="1"/>
  <c r="B87" i="2"/>
  <c r="A88" i="2"/>
  <c r="C88" i="2" s="1"/>
  <c r="B88" i="2"/>
  <c r="A89" i="2"/>
  <c r="C89" i="2" s="1"/>
  <c r="B89" i="2"/>
  <c r="A90" i="2"/>
  <c r="C90" i="2" s="1"/>
  <c r="B90" i="2"/>
  <c r="A91" i="2"/>
  <c r="C91" i="2" s="1"/>
  <c r="B91" i="2"/>
  <c r="A92" i="2"/>
  <c r="C92" i="2" s="1"/>
  <c r="B92" i="2"/>
  <c r="A93" i="2"/>
  <c r="C93" i="2" s="1"/>
  <c r="B93" i="2"/>
  <c r="A94" i="2"/>
  <c r="C94" i="2" s="1"/>
  <c r="B94" i="2"/>
  <c r="A95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3" i="10"/>
  <c r="G13" i="10" s="1"/>
  <c r="H13" i="10" s="1"/>
  <c r="A14" i="10"/>
  <c r="B14" i="10" s="1"/>
  <c r="G14" i="10" s="1"/>
  <c r="H14" i="10" s="1"/>
  <c r="E14" i="10"/>
  <c r="F14" i="10" s="1"/>
  <c r="G30" i="16"/>
  <c r="G35" i="16" s="1"/>
  <c r="G166" i="16"/>
  <c r="C13" i="13"/>
  <c r="G36" i="16"/>
  <c r="F38" i="16"/>
  <c r="F39" i="16" s="1"/>
  <c r="A15" i="10" l="1"/>
  <c r="B15" i="10" s="1"/>
  <c r="E15" i="10" s="1"/>
  <c r="F15" i="10" s="1"/>
  <c r="A16" i="10"/>
  <c r="E13" i="10"/>
  <c r="G14" i="16"/>
  <c r="G15" i="16" s="1"/>
  <c r="G190" i="16" s="1"/>
  <c r="F190" i="16" s="1"/>
  <c r="G11" i="16"/>
  <c r="F166" i="16"/>
  <c r="G11" i="22"/>
  <c r="E11" i="22" s="1"/>
  <c r="I11" i="22"/>
  <c r="G26" i="16"/>
  <c r="G27" i="16" s="1"/>
  <c r="C95" i="2"/>
  <c r="D95" i="2"/>
  <c r="A96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F16" i="3"/>
  <c r="J20" i="3"/>
  <c r="D11" i="4"/>
  <c r="H11" i="4"/>
  <c r="L11" i="4"/>
  <c r="P11" i="4"/>
  <c r="T11" i="4"/>
  <c r="X11" i="4"/>
  <c r="AB11" i="4"/>
  <c r="AF11" i="4"/>
  <c r="AJ11" i="4"/>
  <c r="AN11" i="4"/>
  <c r="AR11" i="4"/>
  <c r="AV11" i="4"/>
  <c r="AZ11" i="4"/>
  <c r="BD11" i="4"/>
  <c r="BH11" i="4"/>
  <c r="BL11" i="4"/>
  <c r="BP11" i="4"/>
  <c r="BT11" i="4"/>
  <c r="BX11" i="4"/>
  <c r="C11" i="4"/>
  <c r="I11" i="4"/>
  <c r="N11" i="4"/>
  <c r="S11" i="4"/>
  <c r="Y11" i="4"/>
  <c r="AD11" i="4"/>
  <c r="AI11" i="4"/>
  <c r="AO11" i="4"/>
  <c r="AT11" i="4"/>
  <c r="AY11" i="4"/>
  <c r="BE11" i="4"/>
  <c r="BJ11" i="4"/>
  <c r="BO11" i="4"/>
  <c r="BU11" i="4"/>
  <c r="A12" i="4"/>
  <c r="E11" i="4"/>
  <c r="J11" i="4"/>
  <c r="O11" i="4"/>
  <c r="U11" i="4"/>
  <c r="Z11" i="4"/>
  <c r="AE11" i="4"/>
  <c r="AK11" i="4"/>
  <c r="AP11" i="4"/>
  <c r="AU11" i="4"/>
  <c r="BA11" i="4"/>
  <c r="BF11" i="4"/>
  <c r="BK11" i="4"/>
  <c r="BQ11" i="4"/>
  <c r="BV11" i="4"/>
  <c r="B11" i="4"/>
  <c r="M11" i="4"/>
  <c r="W11" i="4"/>
  <c r="AH11" i="4"/>
  <c r="AS11" i="4"/>
  <c r="BC11" i="4"/>
  <c r="BN11" i="4"/>
  <c r="BY11" i="4"/>
  <c r="F11" i="4"/>
  <c r="Q11" i="4"/>
  <c r="AA11" i="4"/>
  <c r="AL11" i="4"/>
  <c r="AW11" i="4"/>
  <c r="BG11" i="4"/>
  <c r="BR11" i="4"/>
  <c r="G15" i="3"/>
  <c r="G16" i="3" s="1"/>
  <c r="BW11" i="4"/>
  <c r="BB11" i="4"/>
  <c r="AG11" i="4"/>
  <c r="K11" i="4"/>
  <c r="A11" i="3"/>
  <c r="I20" i="3"/>
  <c r="BS11" i="4"/>
  <c r="AX11" i="4"/>
  <c r="AC11" i="4"/>
  <c r="G11" i="4"/>
  <c r="C9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C12" i="4"/>
  <c r="C10" i="11"/>
  <c r="G14" i="14"/>
  <c r="E14" i="14" s="1"/>
  <c r="F14" i="14" s="1"/>
  <c r="E9" i="17"/>
  <c r="E10" i="17"/>
  <c r="B10" i="17"/>
  <c r="B9" i="17"/>
  <c r="R18" i="18"/>
  <c r="I18" i="18"/>
  <c r="F155" i="16"/>
  <c r="M14" i="18"/>
  <c r="I39" i="18"/>
  <c r="F95" i="16"/>
  <c r="F74" i="16"/>
  <c r="G36" i="18"/>
  <c r="L17" i="18"/>
  <c r="L18" i="18" s="1"/>
  <c r="F116" i="16"/>
  <c r="G23" i="16"/>
  <c r="S14" i="18"/>
  <c r="R17" i="18"/>
  <c r="F39" i="18"/>
  <c r="D13" i="13"/>
  <c r="I13" i="13"/>
  <c r="G9" i="13"/>
  <c r="I8" i="14"/>
  <c r="D14" i="14"/>
  <c r="I18" i="8"/>
  <c r="I23" i="8" s="1"/>
  <c r="P28" i="18"/>
  <c r="L36" i="18"/>
  <c r="L37" i="18" s="1"/>
  <c r="I36" i="18"/>
  <c r="I37" i="18" s="1"/>
  <c r="P6" i="18"/>
  <c r="L14" i="18"/>
  <c r="L15" i="18" s="1"/>
  <c r="I14" i="18"/>
  <c r="I15" i="18" s="1"/>
  <c r="M36" i="18"/>
  <c r="M37" i="18" s="1"/>
  <c r="G37" i="18"/>
  <c r="S36" i="18"/>
  <c r="S37" i="18" s="1"/>
  <c r="S33" i="18"/>
  <c r="G33" i="18"/>
  <c r="M33" i="18"/>
  <c r="R36" i="18"/>
  <c r="R37" i="18" s="1"/>
  <c r="J33" i="18"/>
  <c r="R14" i="18"/>
  <c r="R15" i="18" s="1"/>
  <c r="M11" i="18"/>
  <c r="J11" i="18"/>
  <c r="M15" i="18"/>
  <c r="S15" i="18"/>
  <c r="S11" i="18"/>
  <c r="P14" i="18"/>
  <c r="P15" i="18" s="1"/>
  <c r="G14" i="18"/>
  <c r="G15" i="18" s="1"/>
  <c r="J14" i="18"/>
  <c r="J15" i="18" s="1"/>
  <c r="G167" i="16"/>
  <c r="G155" i="16"/>
  <c r="G156" i="16" s="1"/>
  <c r="F156" i="16" s="1"/>
  <c r="F143" i="16"/>
  <c r="F144" i="16" s="1"/>
  <c r="G74" i="16"/>
  <c r="G145" i="16" s="1"/>
  <c r="G38" i="16"/>
  <c r="G39" i="16" s="1"/>
  <c r="F43" i="15"/>
  <c r="G43" i="15"/>
  <c r="G44" i="15" s="1"/>
  <c r="G10" i="15"/>
  <c r="G11" i="15"/>
  <c r="G13" i="15" s="1"/>
  <c r="G14" i="15" s="1"/>
  <c r="G15" i="10" l="1"/>
  <c r="H15" i="10" s="1"/>
  <c r="B16" i="10"/>
  <c r="A17" i="10"/>
  <c r="G172" i="16"/>
  <c r="F167" i="16"/>
  <c r="G147" i="16"/>
  <c r="G191" i="16"/>
  <c r="G193" i="16" s="1"/>
  <c r="F145" i="16"/>
  <c r="H157" i="16"/>
  <c r="G161" i="16"/>
  <c r="G150" i="16"/>
  <c r="G185" i="16" s="1"/>
  <c r="G146" i="16"/>
  <c r="H146" i="16"/>
  <c r="F11" i="22"/>
  <c r="H11" i="22"/>
  <c r="D11" i="22"/>
  <c r="P33" i="18"/>
  <c r="O39" i="18"/>
  <c r="I14" i="14"/>
  <c r="C10" i="3"/>
  <c r="K19" i="3"/>
  <c r="F17" i="3"/>
  <c r="J21" i="3"/>
  <c r="C96" i="2"/>
  <c r="D96" i="2"/>
  <c r="A97" i="2"/>
  <c r="S18" i="18"/>
  <c r="M18" i="18"/>
  <c r="P18" i="18"/>
  <c r="J18" i="18"/>
  <c r="G17" i="3"/>
  <c r="G46" i="15"/>
  <c r="P11" i="18"/>
  <c r="O17" i="18"/>
  <c r="O18" i="18" s="1"/>
  <c r="G10" i="11"/>
  <c r="G12" i="4"/>
  <c r="K12" i="4"/>
  <c r="O12" i="4"/>
  <c r="S12" i="4"/>
  <c r="W12" i="4"/>
  <c r="AA12" i="4"/>
  <c r="AE12" i="4"/>
  <c r="AI12" i="4"/>
  <c r="AM12" i="4"/>
  <c r="AQ12" i="4"/>
  <c r="AU12" i="4"/>
  <c r="AY12" i="4"/>
  <c r="BC12" i="4"/>
  <c r="BG12" i="4"/>
  <c r="BK12" i="4"/>
  <c r="BO12" i="4"/>
  <c r="BS12" i="4"/>
  <c r="BW12" i="4"/>
  <c r="F12" i="4"/>
  <c r="L12" i="4"/>
  <c r="Q12" i="4"/>
  <c r="V12" i="4"/>
  <c r="AB12" i="4"/>
  <c r="AG12" i="4"/>
  <c r="AL12" i="4"/>
  <c r="AR12" i="4"/>
  <c r="AW12" i="4"/>
  <c r="BB12" i="4"/>
  <c r="BH12" i="4"/>
  <c r="BM12" i="4"/>
  <c r="BR12" i="4"/>
  <c r="BX12" i="4"/>
  <c r="B12" i="4"/>
  <c r="H12" i="4"/>
  <c r="M12" i="4"/>
  <c r="R12" i="4"/>
  <c r="X12" i="4"/>
  <c r="AC12" i="4"/>
  <c r="AH12" i="4"/>
  <c r="AN12" i="4"/>
  <c r="AS12" i="4"/>
  <c r="AX12" i="4"/>
  <c r="BD12" i="4"/>
  <c r="BI12" i="4"/>
  <c r="BN12" i="4"/>
  <c r="BT12" i="4"/>
  <c r="BY12" i="4"/>
  <c r="J12" i="4"/>
  <c r="U12" i="4"/>
  <c r="AF12" i="4"/>
  <c r="AP12" i="4"/>
  <c r="BA12" i="4"/>
  <c r="BL12" i="4"/>
  <c r="BV12" i="4"/>
  <c r="D12" i="4"/>
  <c r="N12" i="4"/>
  <c r="Y12" i="4"/>
  <c r="AJ12" i="4"/>
  <c r="AT12" i="4"/>
  <c r="BE12" i="4"/>
  <c r="BP12" i="4"/>
  <c r="A13" i="4"/>
  <c r="P12" i="4"/>
  <c r="AK12" i="4"/>
  <c r="BF12" i="4"/>
  <c r="T12" i="4"/>
  <c r="AO12" i="4"/>
  <c r="BJ12" i="4"/>
  <c r="I12" i="4"/>
  <c r="AD12" i="4"/>
  <c r="AZ12" i="4"/>
  <c r="BU12" i="4"/>
  <c r="E12" i="4"/>
  <c r="Z12" i="4"/>
  <c r="BQ12" i="4"/>
  <c r="AV12" i="4"/>
  <c r="I21" i="3"/>
  <c r="A12" i="3"/>
  <c r="J40" i="18"/>
  <c r="S40" i="18"/>
  <c r="M40" i="18"/>
  <c r="O40" i="18"/>
  <c r="I40" i="18"/>
  <c r="R40" i="18"/>
  <c r="L40" i="18"/>
  <c r="J13" i="13"/>
  <c r="J5" i="13"/>
  <c r="E13" i="13"/>
  <c r="F13" i="13" s="1"/>
  <c r="C15" i="14"/>
  <c r="P36" i="18"/>
  <c r="P37" i="18" s="1"/>
  <c r="P40" i="18" s="1"/>
  <c r="G157" i="16"/>
  <c r="G158" i="16"/>
  <c r="G159" i="16"/>
  <c r="G148" i="16"/>
  <c r="H168" i="16"/>
  <c r="G170" i="16"/>
  <c r="G168" i="16"/>
  <c r="G169" i="16"/>
  <c r="H45" i="15"/>
  <c r="G38" i="15"/>
  <c r="G47" i="15"/>
  <c r="B17" i="10" l="1"/>
  <c r="A18" i="10"/>
  <c r="E16" i="10"/>
  <c r="F16" i="10" s="1"/>
  <c r="G16" i="10"/>
  <c r="H16" i="10" s="1"/>
  <c r="F191" i="16"/>
  <c r="F192" i="16"/>
  <c r="C12" i="22"/>
  <c r="J11" i="22"/>
  <c r="G192" i="16"/>
  <c r="B13" i="4"/>
  <c r="F13" i="4"/>
  <c r="J13" i="4"/>
  <c r="N13" i="4"/>
  <c r="R13" i="4"/>
  <c r="V13" i="4"/>
  <c r="Z13" i="4"/>
  <c r="AD13" i="4"/>
  <c r="AH13" i="4"/>
  <c r="AL13" i="4"/>
  <c r="AP13" i="4"/>
  <c r="AT13" i="4"/>
  <c r="AX13" i="4"/>
  <c r="BB13" i="4"/>
  <c r="BF13" i="4"/>
  <c r="BJ13" i="4"/>
  <c r="BN13" i="4"/>
  <c r="BR13" i="4"/>
  <c r="BV13" i="4"/>
  <c r="A14" i="4"/>
  <c r="D13" i="4"/>
  <c r="I13" i="4"/>
  <c r="O13" i="4"/>
  <c r="T13" i="4"/>
  <c r="Y13" i="4"/>
  <c r="AE13" i="4"/>
  <c r="AJ13" i="4"/>
  <c r="AO13" i="4"/>
  <c r="AU13" i="4"/>
  <c r="AZ13" i="4"/>
  <c r="BE13" i="4"/>
  <c r="BK13" i="4"/>
  <c r="BP13" i="4"/>
  <c r="BU13" i="4"/>
  <c r="E13" i="4"/>
  <c r="K13" i="4"/>
  <c r="P13" i="4"/>
  <c r="U13" i="4"/>
  <c r="AA13" i="4"/>
  <c r="AF13" i="4"/>
  <c r="AK13" i="4"/>
  <c r="AQ13" i="4"/>
  <c r="AV13" i="4"/>
  <c r="BA13" i="4"/>
  <c r="BG13" i="4"/>
  <c r="BL13" i="4"/>
  <c r="BQ13" i="4"/>
  <c r="BW13" i="4"/>
  <c r="H13" i="4"/>
  <c r="S13" i="4"/>
  <c r="AC13" i="4"/>
  <c r="AN13" i="4"/>
  <c r="AY13" i="4"/>
  <c r="BI13" i="4"/>
  <c r="BT13" i="4"/>
  <c r="L13" i="4"/>
  <c r="W13" i="4"/>
  <c r="AG13" i="4"/>
  <c r="AR13" i="4"/>
  <c r="BC13" i="4"/>
  <c r="BM13" i="4"/>
  <c r="BX13" i="4"/>
  <c r="C13" i="4"/>
  <c r="X13" i="4"/>
  <c r="AS13" i="4"/>
  <c r="BO13" i="4"/>
  <c r="G13" i="4"/>
  <c r="AB13" i="4"/>
  <c r="AW13" i="4"/>
  <c r="BS13" i="4"/>
  <c r="Q13" i="4"/>
  <c r="AM13" i="4"/>
  <c r="BH13" i="4"/>
  <c r="M13" i="4"/>
  <c r="AI13" i="4"/>
  <c r="BY13" i="4"/>
  <c r="BD13" i="4"/>
  <c r="I9" i="11"/>
  <c r="I5" i="11"/>
  <c r="C11" i="3"/>
  <c r="K20" i="3"/>
  <c r="A13" i="3"/>
  <c r="I22" i="3"/>
  <c r="E10" i="11"/>
  <c r="C97" i="2"/>
  <c r="D97" i="2"/>
  <c r="A98" i="2"/>
  <c r="F18" i="3"/>
  <c r="G18" i="3" s="1"/>
  <c r="J22" i="3"/>
  <c r="D10" i="11"/>
  <c r="C14" i="13"/>
  <c r="G14" i="13"/>
  <c r="I14" i="13" s="1"/>
  <c r="D15" i="14"/>
  <c r="E15" i="14"/>
  <c r="B18" i="10" l="1"/>
  <c r="A19" i="10"/>
  <c r="E17" i="10"/>
  <c r="F17" i="10" s="1"/>
  <c r="G17" i="10"/>
  <c r="H17" i="10" s="1"/>
  <c r="G12" i="22"/>
  <c r="E12" i="22" s="1"/>
  <c r="D12" i="22"/>
  <c r="I12" i="22"/>
  <c r="C98" i="2"/>
  <c r="D98" i="2"/>
  <c r="A99" i="2"/>
  <c r="I10" i="11"/>
  <c r="J9" i="11"/>
  <c r="A14" i="3"/>
  <c r="I23" i="3"/>
  <c r="K21" i="3"/>
  <c r="C12" i="3"/>
  <c r="E14" i="4"/>
  <c r="I14" i="4"/>
  <c r="M14" i="4"/>
  <c r="Q14" i="4"/>
  <c r="U14" i="4"/>
  <c r="Y14" i="4"/>
  <c r="AC14" i="4"/>
  <c r="AG14" i="4"/>
  <c r="AK14" i="4"/>
  <c r="AO14" i="4"/>
  <c r="AS14" i="4"/>
  <c r="AW14" i="4"/>
  <c r="BA14" i="4"/>
  <c r="BE14" i="4"/>
  <c r="BI14" i="4"/>
  <c r="BM14" i="4"/>
  <c r="BQ14" i="4"/>
  <c r="BU14" i="4"/>
  <c r="BY14" i="4"/>
  <c r="B14" i="4"/>
  <c r="G14" i="4"/>
  <c r="L14" i="4"/>
  <c r="R14" i="4"/>
  <c r="W14" i="4"/>
  <c r="AB14" i="4"/>
  <c r="AH14" i="4"/>
  <c r="AM14" i="4"/>
  <c r="AR14" i="4"/>
  <c r="AX14" i="4"/>
  <c r="BC14" i="4"/>
  <c r="BH14" i="4"/>
  <c r="BN14" i="4"/>
  <c r="BS14" i="4"/>
  <c r="BX14" i="4"/>
  <c r="C14" i="4"/>
  <c r="H14" i="4"/>
  <c r="N14" i="4"/>
  <c r="S14" i="4"/>
  <c r="X14" i="4"/>
  <c r="AD14" i="4"/>
  <c r="AI14" i="4"/>
  <c r="AN14" i="4"/>
  <c r="F14" i="4"/>
  <c r="P14" i="4"/>
  <c r="AA14" i="4"/>
  <c r="AL14" i="4"/>
  <c r="AU14" i="4"/>
  <c r="BB14" i="4"/>
  <c r="BJ14" i="4"/>
  <c r="BP14" i="4"/>
  <c r="BW14" i="4"/>
  <c r="J14" i="4"/>
  <c r="T14" i="4"/>
  <c r="AE14" i="4"/>
  <c r="AP14" i="4"/>
  <c r="AV14" i="4"/>
  <c r="BD14" i="4"/>
  <c r="BK14" i="4"/>
  <c r="BR14" i="4"/>
  <c r="A15" i="4"/>
  <c r="K14" i="4"/>
  <c r="AF14" i="4"/>
  <c r="AY14" i="4"/>
  <c r="BL14" i="4"/>
  <c r="O14" i="4"/>
  <c r="AJ14" i="4"/>
  <c r="AZ14" i="4"/>
  <c r="BO14" i="4"/>
  <c r="D14" i="4"/>
  <c r="Z14" i="4"/>
  <c r="AT14" i="4"/>
  <c r="BG14" i="4"/>
  <c r="BV14" i="4"/>
  <c r="V14" i="4"/>
  <c r="AQ14" i="4"/>
  <c r="BT14" i="4"/>
  <c r="BF14" i="4"/>
  <c r="J23" i="3"/>
  <c r="F19" i="3"/>
  <c r="F10" i="11"/>
  <c r="H10" i="11"/>
  <c r="D14" i="13"/>
  <c r="E14" i="13"/>
  <c r="F14" i="13" s="1"/>
  <c r="F15" i="14"/>
  <c r="I15" i="14"/>
  <c r="A20" i="10" l="1"/>
  <c r="B19" i="10"/>
  <c r="G18" i="10"/>
  <c r="H18" i="10" s="1"/>
  <c r="E18" i="10"/>
  <c r="F18" i="10" s="1"/>
  <c r="F12" i="22"/>
  <c r="H12" i="22"/>
  <c r="C99" i="2"/>
  <c r="D99" i="2"/>
  <c r="A100" i="2"/>
  <c r="F20" i="3"/>
  <c r="J24" i="3"/>
  <c r="I24" i="3"/>
  <c r="A15" i="3"/>
  <c r="D15" i="4"/>
  <c r="H15" i="4"/>
  <c r="L15" i="4"/>
  <c r="P15" i="4"/>
  <c r="T15" i="4"/>
  <c r="X15" i="4"/>
  <c r="AB15" i="4"/>
  <c r="AF15" i="4"/>
  <c r="AJ15" i="4"/>
  <c r="AN15" i="4"/>
  <c r="AR15" i="4"/>
  <c r="AV15" i="4"/>
  <c r="AZ15" i="4"/>
  <c r="E15" i="4"/>
  <c r="J15" i="4"/>
  <c r="O15" i="4"/>
  <c r="U15" i="4"/>
  <c r="Z15" i="4"/>
  <c r="AE15" i="4"/>
  <c r="AK15" i="4"/>
  <c r="AP15" i="4"/>
  <c r="AU15" i="4"/>
  <c r="BA15" i="4"/>
  <c r="BE15" i="4"/>
  <c r="BI15" i="4"/>
  <c r="BM15" i="4"/>
  <c r="BQ15" i="4"/>
  <c r="BU15" i="4"/>
  <c r="BY15" i="4"/>
  <c r="F15" i="4"/>
  <c r="M15" i="4"/>
  <c r="S15" i="4"/>
  <c r="AA15" i="4"/>
  <c r="AH15" i="4"/>
  <c r="AO15" i="4"/>
  <c r="AW15" i="4"/>
  <c r="BC15" i="4"/>
  <c r="BH15" i="4"/>
  <c r="BN15" i="4"/>
  <c r="BS15" i="4"/>
  <c r="BX15" i="4"/>
  <c r="G15" i="4"/>
  <c r="N15" i="4"/>
  <c r="V15" i="4"/>
  <c r="AC15" i="4"/>
  <c r="AI15" i="4"/>
  <c r="AQ15" i="4"/>
  <c r="AX15" i="4"/>
  <c r="BD15" i="4"/>
  <c r="BJ15" i="4"/>
  <c r="BO15" i="4"/>
  <c r="BT15" i="4"/>
  <c r="A16" i="4"/>
  <c r="B15" i="4"/>
  <c r="Q15" i="4"/>
  <c r="AD15" i="4"/>
  <c r="AS15" i="4"/>
  <c r="BF15" i="4"/>
  <c r="BP15" i="4"/>
  <c r="C15" i="4"/>
  <c r="R15" i="4"/>
  <c r="AG15" i="4"/>
  <c r="AT15" i="4"/>
  <c r="BG15" i="4"/>
  <c r="BR15" i="4"/>
  <c r="K15" i="4"/>
  <c r="Y15" i="4"/>
  <c r="AM15" i="4"/>
  <c r="BB15" i="4"/>
  <c r="BL15" i="4"/>
  <c r="BW15" i="4"/>
  <c r="I15" i="4"/>
  <c r="BK15" i="4"/>
  <c r="W15" i="4"/>
  <c r="BV15" i="4"/>
  <c r="AY15" i="4"/>
  <c r="AL15" i="4"/>
  <c r="C13" i="3"/>
  <c r="K22" i="3"/>
  <c r="C11" i="11"/>
  <c r="J10" i="11"/>
  <c r="I11" i="11"/>
  <c r="G19" i="3"/>
  <c r="G20" i="3" s="1"/>
  <c r="J14" i="13"/>
  <c r="G15" i="13" s="1"/>
  <c r="I15" i="13" s="1"/>
  <c r="C16" i="14"/>
  <c r="H16" i="14"/>
  <c r="G17" i="14" s="1"/>
  <c r="G19" i="10" l="1"/>
  <c r="H19" i="10" s="1"/>
  <c r="E19" i="10"/>
  <c r="F19" i="10" s="1"/>
  <c r="A21" i="10"/>
  <c r="B20" i="10"/>
  <c r="C13" i="22"/>
  <c r="J12" i="22"/>
  <c r="C14" i="3"/>
  <c r="K23" i="3"/>
  <c r="G11" i="11"/>
  <c r="D11" i="11" s="1"/>
  <c r="D16" i="4"/>
  <c r="H16" i="4"/>
  <c r="L16" i="4"/>
  <c r="P16" i="4"/>
  <c r="T16" i="4"/>
  <c r="X16" i="4"/>
  <c r="AB16" i="4"/>
  <c r="AF16" i="4"/>
  <c r="AJ16" i="4"/>
  <c r="AN16" i="4"/>
  <c r="AR16" i="4"/>
  <c r="AV16" i="4"/>
  <c r="AZ16" i="4"/>
  <c r="BD16" i="4"/>
  <c r="BH16" i="4"/>
  <c r="BL16" i="4"/>
  <c r="BP16" i="4"/>
  <c r="BT16" i="4"/>
  <c r="BX16" i="4"/>
  <c r="E16" i="4"/>
  <c r="J16" i="4"/>
  <c r="O16" i="4"/>
  <c r="U16" i="4"/>
  <c r="Z16" i="4"/>
  <c r="AE16" i="4"/>
  <c r="AK16" i="4"/>
  <c r="AP16" i="4"/>
  <c r="AU16" i="4"/>
  <c r="BA16" i="4"/>
  <c r="BF16" i="4"/>
  <c r="BK16" i="4"/>
  <c r="BQ16" i="4"/>
  <c r="BV16" i="4"/>
  <c r="F16" i="4"/>
  <c r="K16" i="4"/>
  <c r="Q16" i="4"/>
  <c r="V16" i="4"/>
  <c r="AA16" i="4"/>
  <c r="AG16" i="4"/>
  <c r="AL16" i="4"/>
  <c r="AQ16" i="4"/>
  <c r="AW16" i="4"/>
  <c r="BB16" i="4"/>
  <c r="BG16" i="4"/>
  <c r="BM16" i="4"/>
  <c r="BR16" i="4"/>
  <c r="BW16" i="4"/>
  <c r="B16" i="4"/>
  <c r="M16" i="4"/>
  <c r="W16" i="4"/>
  <c r="AH16" i="4"/>
  <c r="AS16" i="4"/>
  <c r="BC16" i="4"/>
  <c r="BN16" i="4"/>
  <c r="BY16" i="4"/>
  <c r="C16" i="4"/>
  <c r="N16" i="4"/>
  <c r="Y16" i="4"/>
  <c r="AI16" i="4"/>
  <c r="AT16" i="4"/>
  <c r="BE16" i="4"/>
  <c r="BO16" i="4"/>
  <c r="A17" i="4"/>
  <c r="I16" i="4"/>
  <c r="S16" i="4"/>
  <c r="AD16" i="4"/>
  <c r="AO16" i="4"/>
  <c r="AY16" i="4"/>
  <c r="BJ16" i="4"/>
  <c r="BU16" i="4"/>
  <c r="AC16" i="4"/>
  <c r="BS16" i="4"/>
  <c r="AM16" i="4"/>
  <c r="R16" i="4"/>
  <c r="BI16" i="4"/>
  <c r="G16" i="4"/>
  <c r="AX16" i="4"/>
  <c r="J25" i="3"/>
  <c r="F21" i="3"/>
  <c r="C15" i="13"/>
  <c r="A16" i="3"/>
  <c r="I25" i="3"/>
  <c r="C100" i="2"/>
  <c r="D100" i="2"/>
  <c r="A101" i="2"/>
  <c r="D15" i="13"/>
  <c r="E15" i="13"/>
  <c r="F15" i="13" s="1"/>
  <c r="D16" i="14"/>
  <c r="G16" i="14"/>
  <c r="E16" i="14" s="1"/>
  <c r="G20" i="10" l="1"/>
  <c r="H20" i="10" s="1"/>
  <c r="E20" i="10"/>
  <c r="F20" i="10" s="1"/>
  <c r="A22" i="10"/>
  <c r="B21" i="10"/>
  <c r="G13" i="22"/>
  <c r="E13" i="22" s="1"/>
  <c r="I13" i="22"/>
  <c r="C101" i="2"/>
  <c r="D101" i="2"/>
  <c r="A102" i="2"/>
  <c r="A17" i="3"/>
  <c r="I26" i="3"/>
  <c r="F22" i="3"/>
  <c r="J26" i="3"/>
  <c r="C17" i="4"/>
  <c r="G17" i="4"/>
  <c r="K17" i="4"/>
  <c r="O17" i="4"/>
  <c r="S17" i="4"/>
  <c r="W17" i="4"/>
  <c r="AA17" i="4"/>
  <c r="AE17" i="4"/>
  <c r="AI17" i="4"/>
  <c r="AM17" i="4"/>
  <c r="AQ17" i="4"/>
  <c r="AU17" i="4"/>
  <c r="AY17" i="4"/>
  <c r="BC17" i="4"/>
  <c r="BG17" i="4"/>
  <c r="BK17" i="4"/>
  <c r="BO17" i="4"/>
  <c r="BS17" i="4"/>
  <c r="BW17" i="4"/>
  <c r="B17" i="4"/>
  <c r="H17" i="4"/>
  <c r="M17" i="4"/>
  <c r="R17" i="4"/>
  <c r="X17" i="4"/>
  <c r="AC17" i="4"/>
  <c r="AH17" i="4"/>
  <c r="AN17" i="4"/>
  <c r="AS17" i="4"/>
  <c r="AX17" i="4"/>
  <c r="BD17" i="4"/>
  <c r="BI17" i="4"/>
  <c r="BN17" i="4"/>
  <c r="BT17" i="4"/>
  <c r="BY17" i="4"/>
  <c r="D17" i="4"/>
  <c r="I17" i="4"/>
  <c r="N17" i="4"/>
  <c r="T17" i="4"/>
  <c r="Y17" i="4"/>
  <c r="AD17" i="4"/>
  <c r="AJ17" i="4"/>
  <c r="AO17" i="4"/>
  <c r="AT17" i="4"/>
  <c r="AZ17" i="4"/>
  <c r="BE17" i="4"/>
  <c r="BJ17" i="4"/>
  <c r="BP17" i="4"/>
  <c r="BU17" i="4"/>
  <c r="A18" i="4"/>
  <c r="J17" i="4"/>
  <c r="U17" i="4"/>
  <c r="AF17" i="4"/>
  <c r="AP17" i="4"/>
  <c r="BA17" i="4"/>
  <c r="BL17" i="4"/>
  <c r="BV17" i="4"/>
  <c r="L17" i="4"/>
  <c r="V17" i="4"/>
  <c r="AG17" i="4"/>
  <c r="AR17" i="4"/>
  <c r="BB17" i="4"/>
  <c r="BM17" i="4"/>
  <c r="BX17" i="4"/>
  <c r="F17" i="4"/>
  <c r="Q17" i="4"/>
  <c r="AB17" i="4"/>
  <c r="AL17" i="4"/>
  <c r="AW17" i="4"/>
  <c r="BH17" i="4"/>
  <c r="BR17" i="4"/>
  <c r="AK17" i="4"/>
  <c r="E17" i="4"/>
  <c r="AV17" i="4"/>
  <c r="Z17" i="4"/>
  <c r="BQ17" i="4"/>
  <c r="BF17" i="4"/>
  <c r="P17" i="4"/>
  <c r="E11" i="11"/>
  <c r="C15" i="3"/>
  <c r="K24" i="3"/>
  <c r="G21" i="3"/>
  <c r="G22" i="3" s="1"/>
  <c r="J15" i="13"/>
  <c r="F16" i="14"/>
  <c r="I16" i="14"/>
  <c r="G21" i="10" l="1"/>
  <c r="H21" i="10" s="1"/>
  <c r="E21" i="10"/>
  <c r="F21" i="10" s="1"/>
  <c r="B22" i="10"/>
  <c r="A23" i="10"/>
  <c r="D13" i="22"/>
  <c r="F13" i="22"/>
  <c r="H13" i="22"/>
  <c r="B18" i="4"/>
  <c r="F18" i="4"/>
  <c r="J18" i="4"/>
  <c r="N18" i="4"/>
  <c r="R18" i="4"/>
  <c r="V18" i="4"/>
  <c r="Z18" i="4"/>
  <c r="AD18" i="4"/>
  <c r="AH18" i="4"/>
  <c r="AL18" i="4"/>
  <c r="AP18" i="4"/>
  <c r="AT18" i="4"/>
  <c r="AX18" i="4"/>
  <c r="BB18" i="4"/>
  <c r="BF18" i="4"/>
  <c r="BJ18" i="4"/>
  <c r="BN18" i="4"/>
  <c r="BR18" i="4"/>
  <c r="BV18" i="4"/>
  <c r="A19" i="4"/>
  <c r="E18" i="4"/>
  <c r="K18" i="4"/>
  <c r="P18" i="4"/>
  <c r="U18" i="4"/>
  <c r="AA18" i="4"/>
  <c r="AF18" i="4"/>
  <c r="AK18" i="4"/>
  <c r="AQ18" i="4"/>
  <c r="AV18" i="4"/>
  <c r="BA18" i="4"/>
  <c r="BG18" i="4"/>
  <c r="BL18" i="4"/>
  <c r="BQ18" i="4"/>
  <c r="BW18" i="4"/>
  <c r="G18" i="4"/>
  <c r="L18" i="4"/>
  <c r="Q18" i="4"/>
  <c r="W18" i="4"/>
  <c r="AB18" i="4"/>
  <c r="AG18" i="4"/>
  <c r="AM18" i="4"/>
  <c r="AR18" i="4"/>
  <c r="AW18" i="4"/>
  <c r="BC18" i="4"/>
  <c r="BH18" i="4"/>
  <c r="BM18" i="4"/>
  <c r="BS18" i="4"/>
  <c r="BX18" i="4"/>
  <c r="H18" i="4"/>
  <c r="S18" i="4"/>
  <c r="AC18" i="4"/>
  <c r="AN18" i="4"/>
  <c r="AY18" i="4"/>
  <c r="BI18" i="4"/>
  <c r="BT18" i="4"/>
  <c r="I18" i="4"/>
  <c r="T18" i="4"/>
  <c r="AE18" i="4"/>
  <c r="AO18" i="4"/>
  <c r="AZ18" i="4"/>
  <c r="BK18" i="4"/>
  <c r="BU18" i="4"/>
  <c r="D18" i="4"/>
  <c r="O18" i="4"/>
  <c r="Y18" i="4"/>
  <c r="AJ18" i="4"/>
  <c r="AU18" i="4"/>
  <c r="BE18" i="4"/>
  <c r="BP18" i="4"/>
  <c r="C18" i="4"/>
  <c r="AS18" i="4"/>
  <c r="M18" i="4"/>
  <c r="BD18" i="4"/>
  <c r="AI18" i="4"/>
  <c r="BY18" i="4"/>
  <c r="X18" i="4"/>
  <c r="BO18" i="4"/>
  <c r="A18" i="3"/>
  <c r="I27" i="3"/>
  <c r="C102" i="2"/>
  <c r="D102" i="2"/>
  <c r="A103" i="2"/>
  <c r="C16" i="3"/>
  <c r="K25" i="3"/>
  <c r="J27" i="3"/>
  <c r="F23" i="3"/>
  <c r="F11" i="11"/>
  <c r="H11" i="11"/>
  <c r="C16" i="13"/>
  <c r="G16" i="13"/>
  <c r="I16" i="13" s="1"/>
  <c r="C17" i="14"/>
  <c r="A24" i="10" l="1"/>
  <c r="B23" i="10"/>
  <c r="E22" i="10"/>
  <c r="F22" i="10" s="1"/>
  <c r="G22" i="10"/>
  <c r="H22" i="10" s="1"/>
  <c r="J13" i="22"/>
  <c r="C14" i="22"/>
  <c r="C103" i="2"/>
  <c r="D103" i="2"/>
  <c r="A104" i="2"/>
  <c r="I28" i="3"/>
  <c r="A19" i="3"/>
  <c r="C17" i="3"/>
  <c r="K26" i="3"/>
  <c r="E19" i="4"/>
  <c r="I19" i="4"/>
  <c r="M19" i="4"/>
  <c r="Q19" i="4"/>
  <c r="U19" i="4"/>
  <c r="Y19" i="4"/>
  <c r="AC19" i="4"/>
  <c r="AG19" i="4"/>
  <c r="AK19" i="4"/>
  <c r="AO19" i="4"/>
  <c r="AS19" i="4"/>
  <c r="AW19" i="4"/>
  <c r="BA19" i="4"/>
  <c r="BE19" i="4"/>
  <c r="BI19" i="4"/>
  <c r="BM19" i="4"/>
  <c r="BQ19" i="4"/>
  <c r="BU19" i="4"/>
  <c r="BY19" i="4"/>
  <c r="C19" i="4"/>
  <c r="H19" i="4"/>
  <c r="N19" i="4"/>
  <c r="S19" i="4"/>
  <c r="X19" i="4"/>
  <c r="AD19" i="4"/>
  <c r="AI19" i="4"/>
  <c r="AN19" i="4"/>
  <c r="AT19" i="4"/>
  <c r="AY19" i="4"/>
  <c r="BD19" i="4"/>
  <c r="BJ19" i="4"/>
  <c r="BO19" i="4"/>
  <c r="BT19" i="4"/>
  <c r="A20" i="4"/>
  <c r="D19" i="4"/>
  <c r="J19" i="4"/>
  <c r="O19" i="4"/>
  <c r="T19" i="4"/>
  <c r="Z19" i="4"/>
  <c r="AE19" i="4"/>
  <c r="AJ19" i="4"/>
  <c r="AP19" i="4"/>
  <c r="AU19" i="4"/>
  <c r="AZ19" i="4"/>
  <c r="BF19" i="4"/>
  <c r="BK19" i="4"/>
  <c r="BP19" i="4"/>
  <c r="BV19" i="4"/>
  <c r="F19" i="4"/>
  <c r="P19" i="4"/>
  <c r="AA19" i="4"/>
  <c r="AL19" i="4"/>
  <c r="AV19" i="4"/>
  <c r="BG19" i="4"/>
  <c r="BR19" i="4"/>
  <c r="G19" i="4"/>
  <c r="R19" i="4"/>
  <c r="AB19" i="4"/>
  <c r="AM19" i="4"/>
  <c r="AX19" i="4"/>
  <c r="BH19" i="4"/>
  <c r="BS19" i="4"/>
  <c r="B19" i="4"/>
  <c r="L19" i="4"/>
  <c r="W19" i="4"/>
  <c r="AH19" i="4"/>
  <c r="AR19" i="4"/>
  <c r="BC19" i="4"/>
  <c r="BN19" i="4"/>
  <c r="BX19" i="4"/>
  <c r="K19" i="4"/>
  <c r="BB19" i="4"/>
  <c r="V19" i="4"/>
  <c r="BL19" i="4"/>
  <c r="AQ19" i="4"/>
  <c r="BW19" i="4"/>
  <c r="AF19" i="4"/>
  <c r="C12" i="11"/>
  <c r="J11" i="11"/>
  <c r="F24" i="3"/>
  <c r="J28" i="3"/>
  <c r="G23" i="3"/>
  <c r="D16" i="13"/>
  <c r="E16" i="13"/>
  <c r="F16" i="13" s="1"/>
  <c r="D17" i="14"/>
  <c r="E17" i="14"/>
  <c r="E23" i="10" l="1"/>
  <c r="F23" i="10" s="1"/>
  <c r="G23" i="10"/>
  <c r="H23" i="10" s="1"/>
  <c r="B24" i="10"/>
  <c r="A25" i="10"/>
  <c r="G14" i="22"/>
  <c r="D14" i="22" s="1"/>
  <c r="I14" i="22"/>
  <c r="J29" i="3"/>
  <c r="F25" i="3"/>
  <c r="C104" i="2"/>
  <c r="D104" i="2"/>
  <c r="A105" i="2"/>
  <c r="G24" i="3"/>
  <c r="G25" i="3" s="1"/>
  <c r="G12" i="11"/>
  <c r="E12" i="11" s="1"/>
  <c r="I12" i="11"/>
  <c r="C18" i="3"/>
  <c r="K27" i="3"/>
  <c r="D20" i="4"/>
  <c r="H20" i="4"/>
  <c r="L20" i="4"/>
  <c r="P20" i="4"/>
  <c r="T20" i="4"/>
  <c r="X20" i="4"/>
  <c r="AB20" i="4"/>
  <c r="AF20" i="4"/>
  <c r="AJ20" i="4"/>
  <c r="AN20" i="4"/>
  <c r="AR20" i="4"/>
  <c r="AV20" i="4"/>
  <c r="AZ20" i="4"/>
  <c r="BD20" i="4"/>
  <c r="BH20" i="4"/>
  <c r="BL20" i="4"/>
  <c r="BP20" i="4"/>
  <c r="BT20" i="4"/>
  <c r="BX20" i="4"/>
  <c r="F20" i="4"/>
  <c r="K20" i="4"/>
  <c r="Q20" i="4"/>
  <c r="V20" i="4"/>
  <c r="AA20" i="4"/>
  <c r="AG20" i="4"/>
  <c r="AL20" i="4"/>
  <c r="AQ20" i="4"/>
  <c r="AW20" i="4"/>
  <c r="BB20" i="4"/>
  <c r="BG20" i="4"/>
  <c r="BM20" i="4"/>
  <c r="BR20" i="4"/>
  <c r="BW20" i="4"/>
  <c r="B20" i="4"/>
  <c r="G20" i="4"/>
  <c r="M20" i="4"/>
  <c r="R20" i="4"/>
  <c r="W20" i="4"/>
  <c r="AC20" i="4"/>
  <c r="AH20" i="4"/>
  <c r="AM20" i="4"/>
  <c r="AS20" i="4"/>
  <c r="AX20" i="4"/>
  <c r="BC20" i="4"/>
  <c r="BI20" i="4"/>
  <c r="BN20" i="4"/>
  <c r="BS20" i="4"/>
  <c r="BY20" i="4"/>
  <c r="C20" i="4"/>
  <c r="N20" i="4"/>
  <c r="Y20" i="4"/>
  <c r="AI20" i="4"/>
  <c r="AT20" i="4"/>
  <c r="BE20" i="4"/>
  <c r="BO20" i="4"/>
  <c r="A21" i="4"/>
  <c r="E20" i="4"/>
  <c r="O20" i="4"/>
  <c r="Z20" i="4"/>
  <c r="AK20" i="4"/>
  <c r="AU20" i="4"/>
  <c r="BF20" i="4"/>
  <c r="BQ20" i="4"/>
  <c r="J20" i="4"/>
  <c r="U20" i="4"/>
  <c r="AE20" i="4"/>
  <c r="AP20" i="4"/>
  <c r="BA20" i="4"/>
  <c r="BK20" i="4"/>
  <c r="BV20" i="4"/>
  <c r="S20" i="4"/>
  <c r="BJ20" i="4"/>
  <c r="AD20" i="4"/>
  <c r="BU20" i="4"/>
  <c r="I20" i="4"/>
  <c r="AY20" i="4"/>
  <c r="AO20" i="4"/>
  <c r="A20" i="3"/>
  <c r="I29" i="3"/>
  <c r="J16" i="13"/>
  <c r="F17" i="14"/>
  <c r="I17" i="14"/>
  <c r="B25" i="10" l="1"/>
  <c r="A26" i="10"/>
  <c r="G24" i="10"/>
  <c r="H24" i="10" s="1"/>
  <c r="E24" i="10"/>
  <c r="F24" i="10" s="1"/>
  <c r="E14" i="22"/>
  <c r="F12" i="11"/>
  <c r="H12" i="11"/>
  <c r="C21" i="4"/>
  <c r="G21" i="4"/>
  <c r="K21" i="4"/>
  <c r="O21" i="4"/>
  <c r="S21" i="4"/>
  <c r="W21" i="4"/>
  <c r="AA21" i="4"/>
  <c r="AE21" i="4"/>
  <c r="AI21" i="4"/>
  <c r="AM21" i="4"/>
  <c r="AQ21" i="4"/>
  <c r="AU21" i="4"/>
  <c r="AY21" i="4"/>
  <c r="BC21" i="4"/>
  <c r="BG21" i="4"/>
  <c r="BK21" i="4"/>
  <c r="BO21" i="4"/>
  <c r="BS21" i="4"/>
  <c r="BW21" i="4"/>
  <c r="D21" i="4"/>
  <c r="I21" i="4"/>
  <c r="N21" i="4"/>
  <c r="T21" i="4"/>
  <c r="Y21" i="4"/>
  <c r="AD21" i="4"/>
  <c r="AJ21" i="4"/>
  <c r="AO21" i="4"/>
  <c r="AT21" i="4"/>
  <c r="AZ21" i="4"/>
  <c r="BE21" i="4"/>
  <c r="BJ21" i="4"/>
  <c r="BP21" i="4"/>
  <c r="BU21" i="4"/>
  <c r="A22" i="4"/>
  <c r="E21" i="4"/>
  <c r="J21" i="4"/>
  <c r="P21" i="4"/>
  <c r="U21" i="4"/>
  <c r="Z21" i="4"/>
  <c r="AF21" i="4"/>
  <c r="AK21" i="4"/>
  <c r="AP21" i="4"/>
  <c r="AV21" i="4"/>
  <c r="BA21" i="4"/>
  <c r="BF21" i="4"/>
  <c r="BL21" i="4"/>
  <c r="BQ21" i="4"/>
  <c r="BV21" i="4"/>
  <c r="L21" i="4"/>
  <c r="V21" i="4"/>
  <c r="AG21" i="4"/>
  <c r="AR21" i="4"/>
  <c r="BB21" i="4"/>
  <c r="BM21" i="4"/>
  <c r="BX21" i="4"/>
  <c r="B21" i="4"/>
  <c r="M21" i="4"/>
  <c r="X21" i="4"/>
  <c r="AH21" i="4"/>
  <c r="AS21" i="4"/>
  <c r="BD21" i="4"/>
  <c r="BN21" i="4"/>
  <c r="BY21" i="4"/>
  <c r="H21" i="4"/>
  <c r="R21" i="4"/>
  <c r="AC21" i="4"/>
  <c r="AN21" i="4"/>
  <c r="AX21" i="4"/>
  <c r="BI21" i="4"/>
  <c r="BT21" i="4"/>
  <c r="AB21" i="4"/>
  <c r="BR21" i="4"/>
  <c r="AL21" i="4"/>
  <c r="Q21" i="4"/>
  <c r="BH21" i="4"/>
  <c r="F21" i="4"/>
  <c r="AW21" i="4"/>
  <c r="G26" i="3"/>
  <c r="C105" i="2"/>
  <c r="D105" i="2"/>
  <c r="A106" i="2"/>
  <c r="A21" i="3"/>
  <c r="I30" i="3"/>
  <c r="D12" i="11"/>
  <c r="F26" i="3"/>
  <c r="J30" i="3"/>
  <c r="C19" i="3"/>
  <c r="K28" i="3"/>
  <c r="G17" i="13"/>
  <c r="I17" i="13" s="1"/>
  <c r="C17" i="13"/>
  <c r="H18" i="14"/>
  <c r="G18" i="14" s="1"/>
  <c r="E18" i="14" s="1"/>
  <c r="C18" i="14"/>
  <c r="B26" i="10" l="1"/>
  <c r="A27" i="10"/>
  <c r="G25" i="10"/>
  <c r="H25" i="10" s="1"/>
  <c r="E25" i="10"/>
  <c r="F25" i="10" s="1"/>
  <c r="F14" i="22"/>
  <c r="H14" i="22"/>
  <c r="C13" i="11"/>
  <c r="J12" i="11"/>
  <c r="G27" i="3"/>
  <c r="J31" i="3"/>
  <c r="F27" i="3"/>
  <c r="B22" i="4"/>
  <c r="F22" i="4"/>
  <c r="J22" i="4"/>
  <c r="N22" i="4"/>
  <c r="R22" i="4"/>
  <c r="V22" i="4"/>
  <c r="Z22" i="4"/>
  <c r="AD22" i="4"/>
  <c r="AH22" i="4"/>
  <c r="AL22" i="4"/>
  <c r="AP22" i="4"/>
  <c r="AT22" i="4"/>
  <c r="AX22" i="4"/>
  <c r="BB22" i="4"/>
  <c r="BF22" i="4"/>
  <c r="BJ22" i="4"/>
  <c r="BN22" i="4"/>
  <c r="BR22" i="4"/>
  <c r="BV22" i="4"/>
  <c r="A23" i="4"/>
  <c r="G22" i="4"/>
  <c r="L22" i="4"/>
  <c r="Q22" i="4"/>
  <c r="W22" i="4"/>
  <c r="AB22" i="4"/>
  <c r="AG22" i="4"/>
  <c r="AM22" i="4"/>
  <c r="AR22" i="4"/>
  <c r="AW22" i="4"/>
  <c r="BC22" i="4"/>
  <c r="BH22" i="4"/>
  <c r="BM22" i="4"/>
  <c r="BS22" i="4"/>
  <c r="BX22" i="4"/>
  <c r="C22" i="4"/>
  <c r="H22" i="4"/>
  <c r="M22" i="4"/>
  <c r="S22" i="4"/>
  <c r="X22" i="4"/>
  <c r="AC22" i="4"/>
  <c r="AI22" i="4"/>
  <c r="AN22" i="4"/>
  <c r="AS22" i="4"/>
  <c r="AY22" i="4"/>
  <c r="BD22" i="4"/>
  <c r="BI22" i="4"/>
  <c r="BO22" i="4"/>
  <c r="BT22" i="4"/>
  <c r="BY22" i="4"/>
  <c r="I22" i="4"/>
  <c r="T22" i="4"/>
  <c r="AE22" i="4"/>
  <c r="AO22" i="4"/>
  <c r="AZ22" i="4"/>
  <c r="BK22" i="4"/>
  <c r="BU22" i="4"/>
  <c r="K22" i="4"/>
  <c r="U22" i="4"/>
  <c r="AF22" i="4"/>
  <c r="AQ22" i="4"/>
  <c r="BA22" i="4"/>
  <c r="BL22" i="4"/>
  <c r="BW22" i="4"/>
  <c r="E22" i="4"/>
  <c r="P22" i="4"/>
  <c r="AA22" i="4"/>
  <c r="AK22" i="4"/>
  <c r="AV22" i="4"/>
  <c r="BG22" i="4"/>
  <c r="BQ22" i="4"/>
  <c r="AJ22" i="4"/>
  <c r="D22" i="4"/>
  <c r="AU22" i="4"/>
  <c r="Y22" i="4"/>
  <c r="BP22" i="4"/>
  <c r="O22" i="4"/>
  <c r="BE22" i="4"/>
  <c r="C20" i="3"/>
  <c r="K29" i="3"/>
  <c r="C106" i="2"/>
  <c r="D106" i="2"/>
  <c r="A107" i="2"/>
  <c r="A22" i="3"/>
  <c r="I31" i="3"/>
  <c r="D17" i="13"/>
  <c r="E17" i="13"/>
  <c r="F17" i="13" s="1"/>
  <c r="F18" i="14"/>
  <c r="I18" i="14"/>
  <c r="D18" i="14"/>
  <c r="G19" i="14"/>
  <c r="A28" i="10" l="1"/>
  <c r="B27" i="10"/>
  <c r="G26" i="10"/>
  <c r="H26" i="10" s="1"/>
  <c r="E26" i="10"/>
  <c r="F26" i="10" s="1"/>
  <c r="C15" i="22"/>
  <c r="J14" i="22"/>
  <c r="E23" i="4"/>
  <c r="I23" i="4"/>
  <c r="M23" i="4"/>
  <c r="Q23" i="4"/>
  <c r="U23" i="4"/>
  <c r="Y23" i="4"/>
  <c r="AC23" i="4"/>
  <c r="AG23" i="4"/>
  <c r="AK23" i="4"/>
  <c r="AO23" i="4"/>
  <c r="AS23" i="4"/>
  <c r="AW23" i="4"/>
  <c r="BA23" i="4"/>
  <c r="BE23" i="4"/>
  <c r="BI23" i="4"/>
  <c r="BM23" i="4"/>
  <c r="BQ23" i="4"/>
  <c r="BU23" i="4"/>
  <c r="BY23" i="4"/>
  <c r="D23" i="4"/>
  <c r="J23" i="4"/>
  <c r="O23" i="4"/>
  <c r="T23" i="4"/>
  <c r="Z23" i="4"/>
  <c r="AE23" i="4"/>
  <c r="AJ23" i="4"/>
  <c r="AP23" i="4"/>
  <c r="AU23" i="4"/>
  <c r="AZ23" i="4"/>
  <c r="BF23" i="4"/>
  <c r="BK23" i="4"/>
  <c r="BP23" i="4"/>
  <c r="BV23" i="4"/>
  <c r="F23" i="4"/>
  <c r="K23" i="4"/>
  <c r="P23" i="4"/>
  <c r="V23" i="4"/>
  <c r="AA23" i="4"/>
  <c r="AF23" i="4"/>
  <c r="AL23" i="4"/>
  <c r="AQ23" i="4"/>
  <c r="AV23" i="4"/>
  <c r="BB23" i="4"/>
  <c r="BG23" i="4"/>
  <c r="BL23" i="4"/>
  <c r="BR23" i="4"/>
  <c r="BW23" i="4"/>
  <c r="G23" i="4"/>
  <c r="R23" i="4"/>
  <c r="AB23" i="4"/>
  <c r="AM23" i="4"/>
  <c r="AX23" i="4"/>
  <c r="BH23" i="4"/>
  <c r="BS23" i="4"/>
  <c r="H23" i="4"/>
  <c r="S23" i="4"/>
  <c r="AD23" i="4"/>
  <c r="AN23" i="4"/>
  <c r="AY23" i="4"/>
  <c r="BJ23" i="4"/>
  <c r="BT23" i="4"/>
  <c r="C23" i="4"/>
  <c r="N23" i="4"/>
  <c r="X23" i="4"/>
  <c r="AI23" i="4"/>
  <c r="AT23" i="4"/>
  <c r="BD23" i="4"/>
  <c r="BO23" i="4"/>
  <c r="A24" i="4"/>
  <c r="B23" i="4"/>
  <c r="AR23" i="4"/>
  <c r="L23" i="4"/>
  <c r="BC23" i="4"/>
  <c r="AH23" i="4"/>
  <c r="BX23" i="4"/>
  <c r="W23" i="4"/>
  <c r="BN23" i="4"/>
  <c r="J32" i="3"/>
  <c r="F28" i="3"/>
  <c r="G28" i="3" s="1"/>
  <c r="K30" i="3"/>
  <c r="C21" i="3"/>
  <c r="I32" i="3"/>
  <c r="A23" i="3"/>
  <c r="G13" i="11"/>
  <c r="D13" i="11" s="1"/>
  <c r="I13" i="11"/>
  <c r="C107" i="2"/>
  <c r="D107" i="2"/>
  <c r="A108" i="2"/>
  <c r="J17" i="13"/>
  <c r="C19" i="14"/>
  <c r="E19" i="14" s="1"/>
  <c r="E27" i="10" l="1"/>
  <c r="F27" i="10" s="1"/>
  <c r="G27" i="10"/>
  <c r="H27" i="10" s="1"/>
  <c r="A29" i="10"/>
  <c r="B28" i="10"/>
  <c r="G15" i="22"/>
  <c r="D15" i="22" s="1"/>
  <c r="E15" i="22"/>
  <c r="I15" i="22"/>
  <c r="G29" i="3"/>
  <c r="E13" i="11"/>
  <c r="A24" i="3"/>
  <c r="I33" i="3"/>
  <c r="F29" i="3"/>
  <c r="J33" i="3"/>
  <c r="C108" i="2"/>
  <c r="D108" i="2"/>
  <c r="A109" i="2"/>
  <c r="C22" i="3"/>
  <c r="K31" i="3"/>
  <c r="D24" i="4"/>
  <c r="H24" i="4"/>
  <c r="L24" i="4"/>
  <c r="P24" i="4"/>
  <c r="T24" i="4"/>
  <c r="B24" i="4"/>
  <c r="G24" i="4"/>
  <c r="M24" i="4"/>
  <c r="R24" i="4"/>
  <c r="W24" i="4"/>
  <c r="AA24" i="4"/>
  <c r="AE24" i="4"/>
  <c r="AI24" i="4"/>
  <c r="AM24" i="4"/>
  <c r="AQ24" i="4"/>
  <c r="AU24" i="4"/>
  <c r="AY24" i="4"/>
  <c r="BC24" i="4"/>
  <c r="BG24" i="4"/>
  <c r="BK24" i="4"/>
  <c r="BO24" i="4"/>
  <c r="BS24" i="4"/>
  <c r="BW24" i="4"/>
  <c r="C24" i="4"/>
  <c r="I24" i="4"/>
  <c r="N24" i="4"/>
  <c r="S24" i="4"/>
  <c r="X24" i="4"/>
  <c r="AB24" i="4"/>
  <c r="AF24" i="4"/>
  <c r="AJ24" i="4"/>
  <c r="AN24" i="4"/>
  <c r="AR24" i="4"/>
  <c r="AV24" i="4"/>
  <c r="AZ24" i="4"/>
  <c r="BD24" i="4"/>
  <c r="BH24" i="4"/>
  <c r="BL24" i="4"/>
  <c r="BP24" i="4"/>
  <c r="BT24" i="4"/>
  <c r="BX24" i="4"/>
  <c r="E24" i="4"/>
  <c r="O24" i="4"/>
  <c r="Y24" i="4"/>
  <c r="AG24" i="4"/>
  <c r="AO24" i="4"/>
  <c r="AW24" i="4"/>
  <c r="BE24" i="4"/>
  <c r="BM24" i="4"/>
  <c r="BU24" i="4"/>
  <c r="F24" i="4"/>
  <c r="Q24" i="4"/>
  <c r="Z24" i="4"/>
  <c r="AH24" i="4"/>
  <c r="AP24" i="4"/>
  <c r="AX24" i="4"/>
  <c r="BF24" i="4"/>
  <c r="BN24" i="4"/>
  <c r="BV24" i="4"/>
  <c r="K24" i="4"/>
  <c r="V24" i="4"/>
  <c r="AD24" i="4"/>
  <c r="AL24" i="4"/>
  <c r="AT24" i="4"/>
  <c r="BB24" i="4"/>
  <c r="BJ24" i="4"/>
  <c r="BR24" i="4"/>
  <c r="A25" i="4"/>
  <c r="J24" i="4"/>
  <c r="AS24" i="4"/>
  <c r="BY24" i="4"/>
  <c r="U24" i="4"/>
  <c r="BA24" i="4"/>
  <c r="AK24" i="4"/>
  <c r="BQ24" i="4"/>
  <c r="AC24" i="4"/>
  <c r="BI24" i="4"/>
  <c r="C18" i="13"/>
  <c r="G18" i="13"/>
  <c r="I18" i="13" s="1"/>
  <c r="E18" i="13" s="1"/>
  <c r="F18" i="13" s="1"/>
  <c r="F19" i="14"/>
  <c r="I19" i="14"/>
  <c r="D19" i="14"/>
  <c r="E28" i="10" l="1"/>
  <c r="F28" i="10" s="1"/>
  <c r="G28" i="10"/>
  <c r="H28" i="10" s="1"/>
  <c r="A30" i="10"/>
  <c r="B29" i="10"/>
  <c r="F15" i="22"/>
  <c r="H15" i="22"/>
  <c r="C109" i="2"/>
  <c r="D109" i="2"/>
  <c r="A110" i="2"/>
  <c r="F30" i="3"/>
  <c r="J34" i="3"/>
  <c r="K32" i="3"/>
  <c r="C23" i="3"/>
  <c r="B25" i="4"/>
  <c r="F25" i="4"/>
  <c r="J25" i="4"/>
  <c r="N25" i="4"/>
  <c r="R25" i="4"/>
  <c r="V25" i="4"/>
  <c r="Z25" i="4"/>
  <c r="AD25" i="4"/>
  <c r="AH25" i="4"/>
  <c r="AL25" i="4"/>
  <c r="AP25" i="4"/>
  <c r="AT25" i="4"/>
  <c r="AX25" i="4"/>
  <c r="BB25" i="4"/>
  <c r="BF25" i="4"/>
  <c r="BJ25" i="4"/>
  <c r="BN25" i="4"/>
  <c r="BR25" i="4"/>
  <c r="BV25" i="4"/>
  <c r="A26" i="4"/>
  <c r="C25" i="4"/>
  <c r="G25" i="4"/>
  <c r="K25" i="4"/>
  <c r="O25" i="4"/>
  <c r="S25" i="4"/>
  <c r="W25" i="4"/>
  <c r="AA25" i="4"/>
  <c r="AE25" i="4"/>
  <c r="AI25" i="4"/>
  <c r="AM25" i="4"/>
  <c r="AQ25" i="4"/>
  <c r="AU25" i="4"/>
  <c r="AY25" i="4"/>
  <c r="BC25" i="4"/>
  <c r="BG25" i="4"/>
  <c r="BK25" i="4"/>
  <c r="BO25" i="4"/>
  <c r="BS25" i="4"/>
  <c r="BW25" i="4"/>
  <c r="D25" i="4"/>
  <c r="L25" i="4"/>
  <c r="T25" i="4"/>
  <c r="AB25" i="4"/>
  <c r="AJ25" i="4"/>
  <c r="AR25" i="4"/>
  <c r="AZ25" i="4"/>
  <c r="BH25" i="4"/>
  <c r="BP25" i="4"/>
  <c r="BX25" i="4"/>
  <c r="E25" i="4"/>
  <c r="M25" i="4"/>
  <c r="U25" i="4"/>
  <c r="AC25" i="4"/>
  <c r="AK25" i="4"/>
  <c r="AS25" i="4"/>
  <c r="BA25" i="4"/>
  <c r="BI25" i="4"/>
  <c r="BQ25" i="4"/>
  <c r="BY25" i="4"/>
  <c r="I25" i="4"/>
  <c r="Q25" i="4"/>
  <c r="Y25" i="4"/>
  <c r="AG25" i="4"/>
  <c r="AO25" i="4"/>
  <c r="AW25" i="4"/>
  <c r="BE25" i="4"/>
  <c r="BM25" i="4"/>
  <c r="BU25" i="4"/>
  <c r="AF25" i="4"/>
  <c r="BL25" i="4"/>
  <c r="H25" i="4"/>
  <c r="AN25" i="4"/>
  <c r="BT25" i="4"/>
  <c r="X25" i="4"/>
  <c r="BD25" i="4"/>
  <c r="P25" i="4"/>
  <c r="AV25" i="4"/>
  <c r="A25" i="3"/>
  <c r="I34" i="3"/>
  <c r="F13" i="11"/>
  <c r="H13" i="11"/>
  <c r="D18" i="13"/>
  <c r="J18" i="13"/>
  <c r="H20" i="14"/>
  <c r="G20" i="14" s="1"/>
  <c r="E20" i="14" s="1"/>
  <c r="C20" i="14"/>
  <c r="G29" i="10" l="1"/>
  <c r="H29" i="10" s="1"/>
  <c r="E29" i="10"/>
  <c r="F29" i="10" s="1"/>
  <c r="A31" i="10"/>
  <c r="B30" i="10"/>
  <c r="C16" i="22"/>
  <c r="J15" i="22"/>
  <c r="C14" i="11"/>
  <c r="J13" i="11"/>
  <c r="J35" i="3"/>
  <c r="F31" i="3"/>
  <c r="G21" i="14"/>
  <c r="E26" i="4"/>
  <c r="I26" i="4"/>
  <c r="M26" i="4"/>
  <c r="Q26" i="4"/>
  <c r="U26" i="4"/>
  <c r="Y26" i="4"/>
  <c r="AC26" i="4"/>
  <c r="AG26" i="4"/>
  <c r="AK26" i="4"/>
  <c r="AO26" i="4"/>
  <c r="AS26" i="4"/>
  <c r="AW26" i="4"/>
  <c r="BA26" i="4"/>
  <c r="BE26" i="4"/>
  <c r="BI26" i="4"/>
  <c r="BM26" i="4"/>
  <c r="BQ26" i="4"/>
  <c r="BU26" i="4"/>
  <c r="BY26" i="4"/>
  <c r="B26" i="4"/>
  <c r="F26" i="4"/>
  <c r="J26" i="4"/>
  <c r="N26" i="4"/>
  <c r="R26" i="4"/>
  <c r="V26" i="4"/>
  <c r="Z26" i="4"/>
  <c r="AD26" i="4"/>
  <c r="AH26" i="4"/>
  <c r="AL26" i="4"/>
  <c r="AP26" i="4"/>
  <c r="AT26" i="4"/>
  <c r="AX26" i="4"/>
  <c r="BB26" i="4"/>
  <c r="BF26" i="4"/>
  <c r="BJ26" i="4"/>
  <c r="BN26" i="4"/>
  <c r="BR26" i="4"/>
  <c r="BV26" i="4"/>
  <c r="A27" i="4"/>
  <c r="G26" i="4"/>
  <c r="O26" i="4"/>
  <c r="W26" i="4"/>
  <c r="AE26" i="4"/>
  <c r="AM26" i="4"/>
  <c r="AU26" i="4"/>
  <c r="BC26" i="4"/>
  <c r="BK26" i="4"/>
  <c r="BS26" i="4"/>
  <c r="H26" i="4"/>
  <c r="P26" i="4"/>
  <c r="X26" i="4"/>
  <c r="AF26" i="4"/>
  <c r="AN26" i="4"/>
  <c r="AV26" i="4"/>
  <c r="BD26" i="4"/>
  <c r="BL26" i="4"/>
  <c r="BT26" i="4"/>
  <c r="D26" i="4"/>
  <c r="L26" i="4"/>
  <c r="T26" i="4"/>
  <c r="S26" i="4"/>
  <c r="AJ26" i="4"/>
  <c r="AZ26" i="4"/>
  <c r="BP26" i="4"/>
  <c r="AA26" i="4"/>
  <c r="AQ26" i="4"/>
  <c r="BG26" i="4"/>
  <c r="BW26" i="4"/>
  <c r="K26" i="4"/>
  <c r="AI26" i="4"/>
  <c r="AY26" i="4"/>
  <c r="BO26" i="4"/>
  <c r="C26" i="4"/>
  <c r="BX26" i="4"/>
  <c r="AB26" i="4"/>
  <c r="AR26" i="4"/>
  <c r="BH26" i="4"/>
  <c r="C24" i="3"/>
  <c r="K33" i="3"/>
  <c r="C110" i="2"/>
  <c r="D110" i="2"/>
  <c r="A111" i="2"/>
  <c r="G30" i="3"/>
  <c r="G31" i="3" s="1"/>
  <c r="A26" i="3"/>
  <c r="I35" i="3"/>
  <c r="C19" i="13"/>
  <c r="G19" i="13"/>
  <c r="I19" i="13" s="1"/>
  <c r="F20" i="14"/>
  <c r="I20" i="14"/>
  <c r="D20" i="14"/>
  <c r="G30" i="10" l="1"/>
  <c r="H30" i="10" s="1"/>
  <c r="E30" i="10"/>
  <c r="F30" i="10" s="1"/>
  <c r="B31" i="10"/>
  <c r="A32" i="10"/>
  <c r="G16" i="22"/>
  <c r="E16" i="22" s="1"/>
  <c r="D16" i="22"/>
  <c r="I16" i="22"/>
  <c r="C111" i="2"/>
  <c r="D111" i="2"/>
  <c r="A112" i="2"/>
  <c r="K34" i="3"/>
  <c r="C25" i="3"/>
  <c r="I36" i="3"/>
  <c r="A27" i="3"/>
  <c r="D27" i="4"/>
  <c r="H27" i="4"/>
  <c r="L27" i="4"/>
  <c r="P27" i="4"/>
  <c r="T27" i="4"/>
  <c r="X27" i="4"/>
  <c r="AB27" i="4"/>
  <c r="AF27" i="4"/>
  <c r="AJ27" i="4"/>
  <c r="AN27" i="4"/>
  <c r="AR27" i="4"/>
  <c r="AV27" i="4"/>
  <c r="AZ27" i="4"/>
  <c r="BD27" i="4"/>
  <c r="BH27" i="4"/>
  <c r="BL27" i="4"/>
  <c r="BP27" i="4"/>
  <c r="BT27" i="4"/>
  <c r="BX27" i="4"/>
  <c r="E27" i="4"/>
  <c r="I27" i="4"/>
  <c r="M27" i="4"/>
  <c r="Q27" i="4"/>
  <c r="U27" i="4"/>
  <c r="Y27" i="4"/>
  <c r="AC27" i="4"/>
  <c r="AG27" i="4"/>
  <c r="AK27" i="4"/>
  <c r="AO27" i="4"/>
  <c r="AS27" i="4"/>
  <c r="AW27" i="4"/>
  <c r="BA27" i="4"/>
  <c r="BE27" i="4"/>
  <c r="BI27" i="4"/>
  <c r="BM27" i="4"/>
  <c r="BQ27" i="4"/>
  <c r="BU27" i="4"/>
  <c r="BY27" i="4"/>
  <c r="B27" i="4"/>
  <c r="J27" i="4"/>
  <c r="R27" i="4"/>
  <c r="C27" i="4"/>
  <c r="K27" i="4"/>
  <c r="S27" i="4"/>
  <c r="AA27" i="4"/>
  <c r="AI27" i="4"/>
  <c r="AQ27" i="4"/>
  <c r="AY27" i="4"/>
  <c r="BG27" i="4"/>
  <c r="BO27" i="4"/>
  <c r="BW27" i="4"/>
  <c r="G27" i="4"/>
  <c r="W27" i="4"/>
  <c r="AH27" i="4"/>
  <c r="AT27" i="4"/>
  <c r="BC27" i="4"/>
  <c r="BN27" i="4"/>
  <c r="A28" i="4"/>
  <c r="N27" i="4"/>
  <c r="Z27" i="4"/>
  <c r="AL27" i="4"/>
  <c r="AU27" i="4"/>
  <c r="BF27" i="4"/>
  <c r="BR27" i="4"/>
  <c r="F27" i="4"/>
  <c r="V27" i="4"/>
  <c r="AE27" i="4"/>
  <c r="AP27" i="4"/>
  <c r="BB27" i="4"/>
  <c r="BK27" i="4"/>
  <c r="BV27" i="4"/>
  <c r="AX27" i="4"/>
  <c r="O27" i="4"/>
  <c r="BJ27" i="4"/>
  <c r="AD27" i="4"/>
  <c r="BS27" i="4"/>
  <c r="AM27" i="4"/>
  <c r="J36" i="3"/>
  <c r="F32" i="3"/>
  <c r="G32" i="3" s="1"/>
  <c r="G14" i="11"/>
  <c r="D14" i="11" s="1"/>
  <c r="I14" i="11"/>
  <c r="J19" i="13"/>
  <c r="E19" i="13"/>
  <c r="F19" i="13" s="1"/>
  <c r="D19" i="13"/>
  <c r="C21" i="14"/>
  <c r="D21" i="14" s="1"/>
  <c r="B32" i="10" l="1"/>
  <c r="A33" i="10"/>
  <c r="E31" i="10"/>
  <c r="F31" i="10" s="1"/>
  <c r="G31" i="10"/>
  <c r="H31" i="10" s="1"/>
  <c r="E14" i="11"/>
  <c r="F14" i="11" s="1"/>
  <c r="F16" i="22"/>
  <c r="H16" i="22"/>
  <c r="F33" i="3"/>
  <c r="J37" i="3"/>
  <c r="A28" i="3"/>
  <c r="I37" i="3"/>
  <c r="C112" i="2"/>
  <c r="D112" i="2"/>
  <c r="A113" i="2"/>
  <c r="C28" i="4"/>
  <c r="G28" i="4"/>
  <c r="K28" i="4"/>
  <c r="O28" i="4"/>
  <c r="S28" i="4"/>
  <c r="W28" i="4"/>
  <c r="AA28" i="4"/>
  <c r="AE28" i="4"/>
  <c r="AI28" i="4"/>
  <c r="AM28" i="4"/>
  <c r="AQ28" i="4"/>
  <c r="AU28" i="4"/>
  <c r="AY28" i="4"/>
  <c r="BC28" i="4"/>
  <c r="BG28" i="4"/>
  <c r="BK28" i="4"/>
  <c r="BO28" i="4"/>
  <c r="BS28" i="4"/>
  <c r="BW28" i="4"/>
  <c r="D28" i="4"/>
  <c r="H28" i="4"/>
  <c r="L28" i="4"/>
  <c r="P28" i="4"/>
  <c r="T28" i="4"/>
  <c r="X28" i="4"/>
  <c r="AB28" i="4"/>
  <c r="AF28" i="4"/>
  <c r="AJ28" i="4"/>
  <c r="AN28" i="4"/>
  <c r="AR28" i="4"/>
  <c r="AV28" i="4"/>
  <c r="AZ28" i="4"/>
  <c r="BD28" i="4"/>
  <c r="BH28" i="4"/>
  <c r="BL28" i="4"/>
  <c r="BP28" i="4"/>
  <c r="BT28" i="4"/>
  <c r="BX28" i="4"/>
  <c r="F28" i="4"/>
  <c r="N28" i="4"/>
  <c r="V28" i="4"/>
  <c r="AD28" i="4"/>
  <c r="AL28" i="4"/>
  <c r="AT28" i="4"/>
  <c r="BB28" i="4"/>
  <c r="BJ28" i="4"/>
  <c r="BR28" i="4"/>
  <c r="A29" i="4"/>
  <c r="J28" i="4"/>
  <c r="U28" i="4"/>
  <c r="AG28" i="4"/>
  <c r="AP28" i="4"/>
  <c r="BA28" i="4"/>
  <c r="BM28" i="4"/>
  <c r="BV28" i="4"/>
  <c r="B28" i="4"/>
  <c r="M28" i="4"/>
  <c r="Y28" i="4"/>
  <c r="AH28" i="4"/>
  <c r="AS28" i="4"/>
  <c r="BE28" i="4"/>
  <c r="BN28" i="4"/>
  <c r="BY28" i="4"/>
  <c r="I28" i="4"/>
  <c r="R28" i="4"/>
  <c r="AC28" i="4"/>
  <c r="AO28" i="4"/>
  <c r="AX28" i="4"/>
  <c r="BI28" i="4"/>
  <c r="BU28" i="4"/>
  <c r="Q28" i="4"/>
  <c r="BF28" i="4"/>
  <c r="Z28" i="4"/>
  <c r="BQ28" i="4"/>
  <c r="AK28" i="4"/>
  <c r="E28" i="4"/>
  <c r="AW28" i="4"/>
  <c r="C26" i="3"/>
  <c r="K35" i="3"/>
  <c r="G20" i="13"/>
  <c r="I20" i="13" s="1"/>
  <c r="C20" i="13"/>
  <c r="E21" i="14"/>
  <c r="F21" i="14" s="1"/>
  <c r="B33" i="10" l="1"/>
  <c r="A34" i="10"/>
  <c r="G32" i="10"/>
  <c r="H32" i="10" s="1"/>
  <c r="E32" i="10"/>
  <c r="F32" i="10" s="1"/>
  <c r="H14" i="11"/>
  <c r="J14" i="11" s="1"/>
  <c r="J16" i="22"/>
  <c r="C17" i="22"/>
  <c r="F34" i="3"/>
  <c r="J38" i="3"/>
  <c r="K36" i="3"/>
  <c r="C27" i="3"/>
  <c r="B29" i="4"/>
  <c r="F29" i="4"/>
  <c r="J29" i="4"/>
  <c r="N29" i="4"/>
  <c r="R29" i="4"/>
  <c r="V29" i="4"/>
  <c r="Z29" i="4"/>
  <c r="AD29" i="4"/>
  <c r="AH29" i="4"/>
  <c r="AL29" i="4"/>
  <c r="AP29" i="4"/>
  <c r="AT29" i="4"/>
  <c r="AX29" i="4"/>
  <c r="BB29" i="4"/>
  <c r="BF29" i="4"/>
  <c r="BJ29" i="4"/>
  <c r="BN29" i="4"/>
  <c r="BR29" i="4"/>
  <c r="BV29" i="4"/>
  <c r="A30" i="4"/>
  <c r="C29" i="4"/>
  <c r="G29" i="4"/>
  <c r="K29" i="4"/>
  <c r="O29" i="4"/>
  <c r="S29" i="4"/>
  <c r="W29" i="4"/>
  <c r="AA29" i="4"/>
  <c r="AE29" i="4"/>
  <c r="AI29" i="4"/>
  <c r="AM29" i="4"/>
  <c r="AQ29" i="4"/>
  <c r="AU29" i="4"/>
  <c r="AY29" i="4"/>
  <c r="BC29" i="4"/>
  <c r="BG29" i="4"/>
  <c r="BK29" i="4"/>
  <c r="BO29" i="4"/>
  <c r="BS29" i="4"/>
  <c r="BW29" i="4"/>
  <c r="I29" i="4"/>
  <c r="Q29" i="4"/>
  <c r="Y29" i="4"/>
  <c r="AG29" i="4"/>
  <c r="AO29" i="4"/>
  <c r="AW29" i="4"/>
  <c r="BE29" i="4"/>
  <c r="BM29" i="4"/>
  <c r="BU29" i="4"/>
  <c r="H29" i="4"/>
  <c r="T29" i="4"/>
  <c r="AC29" i="4"/>
  <c r="AN29" i="4"/>
  <c r="AZ29" i="4"/>
  <c r="BI29" i="4"/>
  <c r="BT29" i="4"/>
  <c r="L29" i="4"/>
  <c r="U29" i="4"/>
  <c r="AF29" i="4"/>
  <c r="AR29" i="4"/>
  <c r="BA29" i="4"/>
  <c r="BL29" i="4"/>
  <c r="BX29" i="4"/>
  <c r="E29" i="4"/>
  <c r="P29" i="4"/>
  <c r="AB29" i="4"/>
  <c r="AK29" i="4"/>
  <c r="AV29" i="4"/>
  <c r="BH29" i="4"/>
  <c r="BQ29" i="4"/>
  <c r="X29" i="4"/>
  <c r="BP29" i="4"/>
  <c r="AJ29" i="4"/>
  <c r="BY29" i="4"/>
  <c r="D29" i="4"/>
  <c r="AS29" i="4"/>
  <c r="M29" i="4"/>
  <c r="BD29" i="4"/>
  <c r="C113" i="2"/>
  <c r="D113" i="2"/>
  <c r="A114" i="2"/>
  <c r="I38" i="3"/>
  <c r="A29" i="3"/>
  <c r="G33" i="3"/>
  <c r="G34" i="3" s="1"/>
  <c r="D20" i="13"/>
  <c r="E20" i="13"/>
  <c r="F20" i="13" s="1"/>
  <c r="I21" i="14"/>
  <c r="C22" i="14" s="1"/>
  <c r="A35" i="10" l="1"/>
  <c r="B34" i="10"/>
  <c r="E33" i="10"/>
  <c r="F33" i="10" s="1"/>
  <c r="G33" i="10"/>
  <c r="H33" i="10" s="1"/>
  <c r="C15" i="11"/>
  <c r="I15" i="11" s="1"/>
  <c r="G17" i="22"/>
  <c r="D17" i="22" s="1"/>
  <c r="E17" i="22"/>
  <c r="I17" i="22"/>
  <c r="G15" i="11"/>
  <c r="D15" i="11" s="1"/>
  <c r="C114" i="2"/>
  <c r="D114" i="2"/>
  <c r="A115" i="2"/>
  <c r="E30" i="4"/>
  <c r="I30" i="4"/>
  <c r="M30" i="4"/>
  <c r="Q30" i="4"/>
  <c r="U30" i="4"/>
  <c r="Y30" i="4"/>
  <c r="AC30" i="4"/>
  <c r="AG30" i="4"/>
  <c r="AK30" i="4"/>
  <c r="AO30" i="4"/>
  <c r="AS30" i="4"/>
  <c r="AW30" i="4"/>
  <c r="BA30" i="4"/>
  <c r="BE30" i="4"/>
  <c r="BI30" i="4"/>
  <c r="BM30" i="4"/>
  <c r="BQ30" i="4"/>
  <c r="BU30" i="4"/>
  <c r="BY30" i="4"/>
  <c r="B30" i="4"/>
  <c r="F30" i="4"/>
  <c r="J30" i="4"/>
  <c r="N30" i="4"/>
  <c r="R30" i="4"/>
  <c r="V30" i="4"/>
  <c r="Z30" i="4"/>
  <c r="AD30" i="4"/>
  <c r="AH30" i="4"/>
  <c r="AL30" i="4"/>
  <c r="AP30" i="4"/>
  <c r="AT30" i="4"/>
  <c r="AX30" i="4"/>
  <c r="BB30" i="4"/>
  <c r="BF30" i="4"/>
  <c r="BJ30" i="4"/>
  <c r="BN30" i="4"/>
  <c r="BR30" i="4"/>
  <c r="BV30" i="4"/>
  <c r="A31" i="4"/>
  <c r="D30" i="4"/>
  <c r="L30" i="4"/>
  <c r="T30" i="4"/>
  <c r="AB30" i="4"/>
  <c r="AJ30" i="4"/>
  <c r="AR30" i="4"/>
  <c r="AZ30" i="4"/>
  <c r="BH30" i="4"/>
  <c r="BP30" i="4"/>
  <c r="BX30" i="4"/>
  <c r="G30" i="4"/>
  <c r="P30" i="4"/>
  <c r="AA30" i="4"/>
  <c r="AM30" i="4"/>
  <c r="AV30" i="4"/>
  <c r="BG30" i="4"/>
  <c r="BS30" i="4"/>
  <c r="H30" i="4"/>
  <c r="S30" i="4"/>
  <c r="AE30" i="4"/>
  <c r="AN30" i="4"/>
  <c r="AY30" i="4"/>
  <c r="BK30" i="4"/>
  <c r="BT30" i="4"/>
  <c r="C30" i="4"/>
  <c r="O30" i="4"/>
  <c r="X30" i="4"/>
  <c r="AI30" i="4"/>
  <c r="AU30" i="4"/>
  <c r="BD30" i="4"/>
  <c r="BO30" i="4"/>
  <c r="AF30" i="4"/>
  <c r="BW30" i="4"/>
  <c r="AQ30" i="4"/>
  <c r="K30" i="4"/>
  <c r="BC30" i="4"/>
  <c r="W30" i="4"/>
  <c r="BL30" i="4"/>
  <c r="C28" i="3"/>
  <c r="K37" i="3"/>
  <c r="G35" i="3"/>
  <c r="A30" i="3"/>
  <c r="I39" i="3"/>
  <c r="J39" i="3"/>
  <c r="F35" i="3"/>
  <c r="J20" i="13"/>
  <c r="H22" i="14"/>
  <c r="G23" i="14" s="1"/>
  <c r="E34" i="10" l="1"/>
  <c r="F34" i="10" s="1"/>
  <c r="G34" i="10"/>
  <c r="H34" i="10" s="1"/>
  <c r="B35" i="10"/>
  <c r="A36" i="10"/>
  <c r="E15" i="11"/>
  <c r="F15" i="11" s="1"/>
  <c r="F17" i="22"/>
  <c r="H17" i="22"/>
  <c r="D31" i="4"/>
  <c r="H31" i="4"/>
  <c r="L31" i="4"/>
  <c r="P31" i="4"/>
  <c r="T31" i="4"/>
  <c r="X31" i="4"/>
  <c r="AB31" i="4"/>
  <c r="AF31" i="4"/>
  <c r="AJ31" i="4"/>
  <c r="AN31" i="4"/>
  <c r="AR31" i="4"/>
  <c r="AV31" i="4"/>
  <c r="AZ31" i="4"/>
  <c r="BD31" i="4"/>
  <c r="BH31" i="4"/>
  <c r="BL31" i="4"/>
  <c r="BP31" i="4"/>
  <c r="BT31" i="4"/>
  <c r="BX31" i="4"/>
  <c r="E31" i="4"/>
  <c r="I31" i="4"/>
  <c r="M31" i="4"/>
  <c r="Q31" i="4"/>
  <c r="U31" i="4"/>
  <c r="Y31" i="4"/>
  <c r="AC31" i="4"/>
  <c r="AG31" i="4"/>
  <c r="AK31" i="4"/>
  <c r="AO31" i="4"/>
  <c r="AS31" i="4"/>
  <c r="AW31" i="4"/>
  <c r="BA31" i="4"/>
  <c r="BE31" i="4"/>
  <c r="BI31" i="4"/>
  <c r="BM31" i="4"/>
  <c r="BQ31" i="4"/>
  <c r="BU31" i="4"/>
  <c r="BY31" i="4"/>
  <c r="G31" i="4"/>
  <c r="O31" i="4"/>
  <c r="W31" i="4"/>
  <c r="AE31" i="4"/>
  <c r="AM31" i="4"/>
  <c r="AU31" i="4"/>
  <c r="BC31" i="4"/>
  <c r="BK31" i="4"/>
  <c r="BS31" i="4"/>
  <c r="C31" i="4"/>
  <c r="N31" i="4"/>
  <c r="Z31" i="4"/>
  <c r="AI31" i="4"/>
  <c r="AT31" i="4"/>
  <c r="BF31" i="4"/>
  <c r="BO31" i="4"/>
  <c r="A32" i="4"/>
  <c r="F31" i="4"/>
  <c r="R31" i="4"/>
  <c r="AA31" i="4"/>
  <c r="AL31" i="4"/>
  <c r="AX31" i="4"/>
  <c r="BG31" i="4"/>
  <c r="BR31" i="4"/>
  <c r="B31" i="4"/>
  <c r="K31" i="4"/>
  <c r="V31" i="4"/>
  <c r="AH31" i="4"/>
  <c r="AQ31" i="4"/>
  <c r="BB31" i="4"/>
  <c r="BN31" i="4"/>
  <c r="BW31" i="4"/>
  <c r="AP31" i="4"/>
  <c r="J31" i="4"/>
  <c r="AY31" i="4"/>
  <c r="S31" i="4"/>
  <c r="BJ31" i="4"/>
  <c r="AD31" i="4"/>
  <c r="BV31" i="4"/>
  <c r="C115" i="2"/>
  <c r="D115" i="2"/>
  <c r="A116" i="2"/>
  <c r="I40" i="3"/>
  <c r="A31" i="3"/>
  <c r="F36" i="3"/>
  <c r="J40" i="3"/>
  <c r="K38" i="3"/>
  <c r="C29" i="3"/>
  <c r="G21" i="13"/>
  <c r="I21" i="13" s="1"/>
  <c r="C21" i="13"/>
  <c r="G22" i="14"/>
  <c r="E22" i="14" s="1"/>
  <c r="F22" i="14" s="1"/>
  <c r="I22" i="14"/>
  <c r="D22" i="14"/>
  <c r="B36" i="10" l="1"/>
  <c r="A37" i="10"/>
  <c r="G35" i="10"/>
  <c r="H35" i="10" s="1"/>
  <c r="E35" i="10"/>
  <c r="F35" i="10" s="1"/>
  <c r="H15" i="11"/>
  <c r="J15" i="11" s="1"/>
  <c r="J17" i="22"/>
  <c r="C18" i="22"/>
  <c r="C116" i="2"/>
  <c r="D116" i="2"/>
  <c r="A117" i="2"/>
  <c r="C32" i="4"/>
  <c r="G32" i="4"/>
  <c r="K32" i="4"/>
  <c r="O32" i="4"/>
  <c r="S32" i="4"/>
  <c r="W32" i="4"/>
  <c r="AA32" i="4"/>
  <c r="AE32" i="4"/>
  <c r="AI32" i="4"/>
  <c r="AM32" i="4"/>
  <c r="AQ32" i="4"/>
  <c r="AU32" i="4"/>
  <c r="AY32" i="4"/>
  <c r="BC32" i="4"/>
  <c r="BG32" i="4"/>
  <c r="BK32" i="4"/>
  <c r="BO32" i="4"/>
  <c r="BS32" i="4"/>
  <c r="BW32" i="4"/>
  <c r="D32" i="4"/>
  <c r="H32" i="4"/>
  <c r="L32" i="4"/>
  <c r="P32" i="4"/>
  <c r="T32" i="4"/>
  <c r="X32" i="4"/>
  <c r="AB32" i="4"/>
  <c r="AF32" i="4"/>
  <c r="AJ32" i="4"/>
  <c r="AN32" i="4"/>
  <c r="AR32" i="4"/>
  <c r="AV32" i="4"/>
  <c r="AZ32" i="4"/>
  <c r="BD32" i="4"/>
  <c r="BH32" i="4"/>
  <c r="BL32" i="4"/>
  <c r="BP32" i="4"/>
  <c r="BT32" i="4"/>
  <c r="BX32" i="4"/>
  <c r="B32" i="4"/>
  <c r="J32" i="4"/>
  <c r="R32" i="4"/>
  <c r="Z32" i="4"/>
  <c r="AH32" i="4"/>
  <c r="AP32" i="4"/>
  <c r="AX32" i="4"/>
  <c r="BF32" i="4"/>
  <c r="BN32" i="4"/>
  <c r="BV32" i="4"/>
  <c r="M32" i="4"/>
  <c r="V32" i="4"/>
  <c r="AG32" i="4"/>
  <c r="AS32" i="4"/>
  <c r="BB32" i="4"/>
  <c r="BM32" i="4"/>
  <c r="BY32" i="4"/>
  <c r="E32" i="4"/>
  <c r="N32" i="4"/>
  <c r="Y32" i="4"/>
  <c r="AK32" i="4"/>
  <c r="AT32" i="4"/>
  <c r="BE32" i="4"/>
  <c r="BQ32" i="4"/>
  <c r="A33" i="4"/>
  <c r="I32" i="4"/>
  <c r="U32" i="4"/>
  <c r="AD32" i="4"/>
  <c r="AO32" i="4"/>
  <c r="BA32" i="4"/>
  <c r="BJ32" i="4"/>
  <c r="BU32" i="4"/>
  <c r="F32" i="4"/>
  <c r="AW32" i="4"/>
  <c r="Q32" i="4"/>
  <c r="BI32" i="4"/>
  <c r="AC32" i="4"/>
  <c r="BR32" i="4"/>
  <c r="AL32" i="4"/>
  <c r="K39" i="3"/>
  <c r="C30" i="3"/>
  <c r="I41" i="3"/>
  <c r="A32" i="3"/>
  <c r="F37" i="3"/>
  <c r="J41" i="3"/>
  <c r="G36" i="3"/>
  <c r="G37" i="3" s="1"/>
  <c r="D21" i="13"/>
  <c r="E21" i="13"/>
  <c r="F21" i="13" s="1"/>
  <c r="C23" i="14"/>
  <c r="D23" i="14" s="1"/>
  <c r="A38" i="10" l="1"/>
  <c r="B37" i="10"/>
  <c r="E36" i="10"/>
  <c r="F36" i="10" s="1"/>
  <c r="G36" i="10"/>
  <c r="H36" i="10" s="1"/>
  <c r="C16" i="11"/>
  <c r="G16" i="11" s="1"/>
  <c r="E16" i="11" s="1"/>
  <c r="G18" i="22"/>
  <c r="D18" i="22" s="1"/>
  <c r="I18" i="22"/>
  <c r="J21" i="13"/>
  <c r="F38" i="3"/>
  <c r="J42" i="3"/>
  <c r="C117" i="2"/>
  <c r="D117" i="2"/>
  <c r="A118" i="2"/>
  <c r="I42" i="3"/>
  <c r="A33" i="3"/>
  <c r="G38" i="3"/>
  <c r="C31" i="3"/>
  <c r="K40" i="3"/>
  <c r="B33" i="4"/>
  <c r="F33" i="4"/>
  <c r="J33" i="4"/>
  <c r="N33" i="4"/>
  <c r="R33" i="4"/>
  <c r="V33" i="4"/>
  <c r="Z33" i="4"/>
  <c r="AD33" i="4"/>
  <c r="AH33" i="4"/>
  <c r="AL33" i="4"/>
  <c r="AP33" i="4"/>
  <c r="AT33" i="4"/>
  <c r="AX33" i="4"/>
  <c r="BB33" i="4"/>
  <c r="BF33" i="4"/>
  <c r="BJ33" i="4"/>
  <c r="BN33" i="4"/>
  <c r="BR33" i="4"/>
  <c r="BV33" i="4"/>
  <c r="A34" i="4"/>
  <c r="C33" i="4"/>
  <c r="G33" i="4"/>
  <c r="K33" i="4"/>
  <c r="O33" i="4"/>
  <c r="S33" i="4"/>
  <c r="W33" i="4"/>
  <c r="AA33" i="4"/>
  <c r="AE33" i="4"/>
  <c r="AI33" i="4"/>
  <c r="AM33" i="4"/>
  <c r="AQ33" i="4"/>
  <c r="AU33" i="4"/>
  <c r="AY33" i="4"/>
  <c r="BC33" i="4"/>
  <c r="BG33" i="4"/>
  <c r="BK33" i="4"/>
  <c r="BO33" i="4"/>
  <c r="BS33" i="4"/>
  <c r="BW33" i="4"/>
  <c r="E33" i="4"/>
  <c r="M33" i="4"/>
  <c r="U33" i="4"/>
  <c r="AC33" i="4"/>
  <c r="AK33" i="4"/>
  <c r="AS33" i="4"/>
  <c r="BA33" i="4"/>
  <c r="BI33" i="4"/>
  <c r="BQ33" i="4"/>
  <c r="BY33" i="4"/>
  <c r="I33" i="4"/>
  <c r="T33" i="4"/>
  <c r="AF33" i="4"/>
  <c r="AO33" i="4"/>
  <c r="AZ33" i="4"/>
  <c r="BL33" i="4"/>
  <c r="BU33" i="4"/>
  <c r="L33" i="4"/>
  <c r="X33" i="4"/>
  <c r="AG33" i="4"/>
  <c r="AR33" i="4"/>
  <c r="BD33" i="4"/>
  <c r="BM33" i="4"/>
  <c r="BX33" i="4"/>
  <c r="H33" i="4"/>
  <c r="Q33" i="4"/>
  <c r="AB33" i="4"/>
  <c r="AN33" i="4"/>
  <c r="AW33" i="4"/>
  <c r="BH33" i="4"/>
  <c r="BT33" i="4"/>
  <c r="P33" i="4"/>
  <c r="BE33" i="4"/>
  <c r="Y33" i="4"/>
  <c r="BP33" i="4"/>
  <c r="AJ33" i="4"/>
  <c r="D33" i="4"/>
  <c r="AV33" i="4"/>
  <c r="C22" i="13"/>
  <c r="G22" i="13"/>
  <c r="I22" i="13" s="1"/>
  <c r="E23" i="14"/>
  <c r="F23" i="14" s="1"/>
  <c r="E37" i="10" l="1"/>
  <c r="F37" i="10" s="1"/>
  <c r="G37" i="10"/>
  <c r="H37" i="10" s="1"/>
  <c r="B38" i="10"/>
  <c r="A39" i="10"/>
  <c r="I16" i="11"/>
  <c r="D16" i="11"/>
  <c r="E18" i="22"/>
  <c r="F16" i="11"/>
  <c r="H16" i="11"/>
  <c r="C32" i="3"/>
  <c r="K41" i="3"/>
  <c r="A34" i="3"/>
  <c r="I43" i="3"/>
  <c r="C118" i="2"/>
  <c r="D118" i="2"/>
  <c r="A119" i="2"/>
  <c r="J43" i="3"/>
  <c r="F39" i="3"/>
  <c r="E34" i="4"/>
  <c r="I34" i="4"/>
  <c r="M34" i="4"/>
  <c r="Q34" i="4"/>
  <c r="U34" i="4"/>
  <c r="Y34" i="4"/>
  <c r="AC34" i="4"/>
  <c r="AG34" i="4"/>
  <c r="AK34" i="4"/>
  <c r="AO34" i="4"/>
  <c r="AS34" i="4"/>
  <c r="AW34" i="4"/>
  <c r="BA34" i="4"/>
  <c r="BE34" i="4"/>
  <c r="BI34" i="4"/>
  <c r="BM34" i="4"/>
  <c r="BQ34" i="4"/>
  <c r="BU34" i="4"/>
  <c r="BY34" i="4"/>
  <c r="B34" i="4"/>
  <c r="F34" i="4"/>
  <c r="J34" i="4"/>
  <c r="N34" i="4"/>
  <c r="R34" i="4"/>
  <c r="V34" i="4"/>
  <c r="Z34" i="4"/>
  <c r="AD34" i="4"/>
  <c r="AH34" i="4"/>
  <c r="AL34" i="4"/>
  <c r="AP34" i="4"/>
  <c r="AT34" i="4"/>
  <c r="AX34" i="4"/>
  <c r="BB34" i="4"/>
  <c r="BF34" i="4"/>
  <c r="BJ34" i="4"/>
  <c r="BN34" i="4"/>
  <c r="BR34" i="4"/>
  <c r="BV34" i="4"/>
  <c r="A35" i="4"/>
  <c r="H34" i="4"/>
  <c r="P34" i="4"/>
  <c r="X34" i="4"/>
  <c r="AF34" i="4"/>
  <c r="AN34" i="4"/>
  <c r="AV34" i="4"/>
  <c r="BD34" i="4"/>
  <c r="BL34" i="4"/>
  <c r="BT34" i="4"/>
  <c r="G34" i="4"/>
  <c r="S34" i="4"/>
  <c r="AB34" i="4"/>
  <c r="AM34" i="4"/>
  <c r="AY34" i="4"/>
  <c r="BH34" i="4"/>
  <c r="BS34" i="4"/>
  <c r="K34" i="4"/>
  <c r="T34" i="4"/>
  <c r="AE34" i="4"/>
  <c r="AQ34" i="4"/>
  <c r="AZ34" i="4"/>
  <c r="BK34" i="4"/>
  <c r="BW34" i="4"/>
  <c r="D34" i="4"/>
  <c r="O34" i="4"/>
  <c r="AA34" i="4"/>
  <c r="AJ34" i="4"/>
  <c r="AU34" i="4"/>
  <c r="BG34" i="4"/>
  <c r="BP34" i="4"/>
  <c r="W34" i="4"/>
  <c r="BO34" i="4"/>
  <c r="AI34" i="4"/>
  <c r="BX34" i="4"/>
  <c r="C34" i="4"/>
  <c r="AR34" i="4"/>
  <c r="L34" i="4"/>
  <c r="BC34" i="4"/>
  <c r="G39" i="3"/>
  <c r="D22" i="13"/>
  <c r="E22" i="13"/>
  <c r="F22" i="13" s="1"/>
  <c r="I23" i="14"/>
  <c r="H24" i="14" s="1"/>
  <c r="G24" i="14" s="1"/>
  <c r="A40" i="10" l="1"/>
  <c r="B39" i="10"/>
  <c r="E38" i="10"/>
  <c r="F38" i="10" s="1"/>
  <c r="G38" i="10"/>
  <c r="H38" i="10" s="1"/>
  <c r="F18" i="22"/>
  <c r="H18" i="22"/>
  <c r="F40" i="3"/>
  <c r="J44" i="3"/>
  <c r="D35" i="4"/>
  <c r="H35" i="4"/>
  <c r="L35" i="4"/>
  <c r="P35" i="4"/>
  <c r="T35" i="4"/>
  <c r="X35" i="4"/>
  <c r="AB35" i="4"/>
  <c r="AF35" i="4"/>
  <c r="AJ35" i="4"/>
  <c r="AN35" i="4"/>
  <c r="AR35" i="4"/>
  <c r="AV35" i="4"/>
  <c r="AZ35" i="4"/>
  <c r="BD35" i="4"/>
  <c r="BH35" i="4"/>
  <c r="BL35" i="4"/>
  <c r="BP35" i="4"/>
  <c r="BT35" i="4"/>
  <c r="BX35" i="4"/>
  <c r="E35" i="4"/>
  <c r="I35" i="4"/>
  <c r="M35" i="4"/>
  <c r="Q35" i="4"/>
  <c r="U35" i="4"/>
  <c r="Y35" i="4"/>
  <c r="AC35" i="4"/>
  <c r="AG35" i="4"/>
  <c r="AK35" i="4"/>
  <c r="AO35" i="4"/>
  <c r="AS35" i="4"/>
  <c r="AW35" i="4"/>
  <c r="BA35" i="4"/>
  <c r="BE35" i="4"/>
  <c r="BI35" i="4"/>
  <c r="BM35" i="4"/>
  <c r="BQ35" i="4"/>
  <c r="BU35" i="4"/>
  <c r="BY35" i="4"/>
  <c r="C35" i="4"/>
  <c r="K35" i="4"/>
  <c r="S35" i="4"/>
  <c r="AA35" i="4"/>
  <c r="AI35" i="4"/>
  <c r="AQ35" i="4"/>
  <c r="AY35" i="4"/>
  <c r="BG35" i="4"/>
  <c r="BO35" i="4"/>
  <c r="BW35" i="4"/>
  <c r="F35" i="4"/>
  <c r="O35" i="4"/>
  <c r="Z35" i="4"/>
  <c r="AL35" i="4"/>
  <c r="AU35" i="4"/>
  <c r="BF35" i="4"/>
  <c r="BR35" i="4"/>
  <c r="G35" i="4"/>
  <c r="R35" i="4"/>
  <c r="AD35" i="4"/>
  <c r="AM35" i="4"/>
  <c r="AX35" i="4"/>
  <c r="BJ35" i="4"/>
  <c r="BS35" i="4"/>
  <c r="B35" i="4"/>
  <c r="N35" i="4"/>
  <c r="W35" i="4"/>
  <c r="AH35" i="4"/>
  <c r="AT35" i="4"/>
  <c r="BC35" i="4"/>
  <c r="BN35" i="4"/>
  <c r="A36" i="4"/>
  <c r="AE35" i="4"/>
  <c r="BV35" i="4"/>
  <c r="AP35" i="4"/>
  <c r="J35" i="4"/>
  <c r="BB35" i="4"/>
  <c r="V35" i="4"/>
  <c r="BK35" i="4"/>
  <c r="K42" i="3"/>
  <c r="C33" i="3"/>
  <c r="G40" i="3"/>
  <c r="C119" i="2"/>
  <c r="D119" i="2"/>
  <c r="A120" i="2"/>
  <c r="C17" i="11"/>
  <c r="J16" i="11"/>
  <c r="I44" i="3"/>
  <c r="A35" i="3"/>
  <c r="J22" i="13"/>
  <c r="E24" i="14"/>
  <c r="F24" i="14" s="1"/>
  <c r="C24" i="14"/>
  <c r="D24" i="14"/>
  <c r="G25" i="14"/>
  <c r="E39" i="10" l="1"/>
  <c r="F39" i="10" s="1"/>
  <c r="G39" i="10"/>
  <c r="H39" i="10" s="1"/>
  <c r="B40" i="10"/>
  <c r="A41" i="10"/>
  <c r="C19" i="22"/>
  <c r="J18" i="22"/>
  <c r="G17" i="11"/>
  <c r="E17" i="11" s="1"/>
  <c r="D17" i="11"/>
  <c r="I17" i="11"/>
  <c r="C36" i="4"/>
  <c r="G36" i="4"/>
  <c r="K36" i="4"/>
  <c r="O36" i="4"/>
  <c r="S36" i="4"/>
  <c r="W36" i="4"/>
  <c r="AA36" i="4"/>
  <c r="AE36" i="4"/>
  <c r="AI36" i="4"/>
  <c r="AM36" i="4"/>
  <c r="AQ36" i="4"/>
  <c r="AU36" i="4"/>
  <c r="AY36" i="4"/>
  <c r="BC36" i="4"/>
  <c r="BG36" i="4"/>
  <c r="BK36" i="4"/>
  <c r="BO36" i="4"/>
  <c r="BS36" i="4"/>
  <c r="BW36" i="4"/>
  <c r="D36" i="4"/>
  <c r="H36" i="4"/>
  <c r="L36" i="4"/>
  <c r="P36" i="4"/>
  <c r="T36" i="4"/>
  <c r="X36" i="4"/>
  <c r="AB36" i="4"/>
  <c r="AF36" i="4"/>
  <c r="AJ36" i="4"/>
  <c r="AN36" i="4"/>
  <c r="AR36" i="4"/>
  <c r="AV36" i="4"/>
  <c r="AZ36" i="4"/>
  <c r="BD36" i="4"/>
  <c r="BH36" i="4"/>
  <c r="BL36" i="4"/>
  <c r="BP36" i="4"/>
  <c r="BT36" i="4"/>
  <c r="BX36" i="4"/>
  <c r="F36" i="4"/>
  <c r="N36" i="4"/>
  <c r="V36" i="4"/>
  <c r="AD36" i="4"/>
  <c r="AL36" i="4"/>
  <c r="AT36" i="4"/>
  <c r="BB36" i="4"/>
  <c r="BJ36" i="4"/>
  <c r="BR36" i="4"/>
  <c r="A37" i="4"/>
  <c r="B36" i="4"/>
  <c r="M36" i="4"/>
  <c r="Y36" i="4"/>
  <c r="AH36" i="4"/>
  <c r="AS36" i="4"/>
  <c r="BE36" i="4"/>
  <c r="BN36" i="4"/>
  <c r="BY36" i="4"/>
  <c r="E36" i="4"/>
  <c r="Q36" i="4"/>
  <c r="Z36" i="4"/>
  <c r="AK36" i="4"/>
  <c r="AW36" i="4"/>
  <c r="BF36" i="4"/>
  <c r="BQ36" i="4"/>
  <c r="J36" i="4"/>
  <c r="U36" i="4"/>
  <c r="AG36" i="4"/>
  <c r="AP36" i="4"/>
  <c r="BA36" i="4"/>
  <c r="BM36" i="4"/>
  <c r="BV36" i="4"/>
  <c r="AO36" i="4"/>
  <c r="I36" i="4"/>
  <c r="AX36" i="4"/>
  <c r="R36" i="4"/>
  <c r="BI36" i="4"/>
  <c r="AC36" i="4"/>
  <c r="BU36" i="4"/>
  <c r="I24" i="14"/>
  <c r="A36" i="3"/>
  <c r="I45" i="3"/>
  <c r="C120" i="2"/>
  <c r="D120" i="2"/>
  <c r="A121" i="2"/>
  <c r="K43" i="3"/>
  <c r="C34" i="3"/>
  <c r="J45" i="3"/>
  <c r="F41" i="3"/>
  <c r="G23" i="13"/>
  <c r="I23" i="13" s="1"/>
  <c r="C23" i="13"/>
  <c r="E23" i="13" s="1"/>
  <c r="F23" i="13" s="1"/>
  <c r="C25" i="14"/>
  <c r="D25" i="14" s="1"/>
  <c r="B41" i="10" l="1"/>
  <c r="A42" i="10"/>
  <c r="E40" i="10"/>
  <c r="F40" i="10" s="1"/>
  <c r="G40" i="10"/>
  <c r="H40" i="10" s="1"/>
  <c r="G19" i="22"/>
  <c r="D19" i="22" s="1"/>
  <c r="I19" i="22"/>
  <c r="F17" i="11"/>
  <c r="H17" i="11"/>
  <c r="B37" i="4"/>
  <c r="F37" i="4"/>
  <c r="J37" i="4"/>
  <c r="N37" i="4"/>
  <c r="R37" i="4"/>
  <c r="V37" i="4"/>
  <c r="Z37" i="4"/>
  <c r="AD37" i="4"/>
  <c r="AH37" i="4"/>
  <c r="AL37" i="4"/>
  <c r="AP37" i="4"/>
  <c r="AT37" i="4"/>
  <c r="AX37" i="4"/>
  <c r="BB37" i="4"/>
  <c r="BF37" i="4"/>
  <c r="BJ37" i="4"/>
  <c r="BN37" i="4"/>
  <c r="BR37" i="4"/>
  <c r="BV37" i="4"/>
  <c r="A38" i="4"/>
  <c r="C37" i="4"/>
  <c r="G37" i="4"/>
  <c r="K37" i="4"/>
  <c r="O37" i="4"/>
  <c r="S37" i="4"/>
  <c r="W37" i="4"/>
  <c r="AA37" i="4"/>
  <c r="AE37" i="4"/>
  <c r="AI37" i="4"/>
  <c r="AM37" i="4"/>
  <c r="AQ37" i="4"/>
  <c r="AU37" i="4"/>
  <c r="AY37" i="4"/>
  <c r="BC37" i="4"/>
  <c r="BG37" i="4"/>
  <c r="BK37" i="4"/>
  <c r="BO37" i="4"/>
  <c r="BS37" i="4"/>
  <c r="BW37" i="4"/>
  <c r="I37" i="4"/>
  <c r="Q37" i="4"/>
  <c r="Y37" i="4"/>
  <c r="AG37" i="4"/>
  <c r="AO37" i="4"/>
  <c r="AW37" i="4"/>
  <c r="BE37" i="4"/>
  <c r="BM37" i="4"/>
  <c r="BU37" i="4"/>
  <c r="L37" i="4"/>
  <c r="U37" i="4"/>
  <c r="AF37" i="4"/>
  <c r="AR37" i="4"/>
  <c r="BA37" i="4"/>
  <c r="BL37" i="4"/>
  <c r="BX37" i="4"/>
  <c r="D37" i="4"/>
  <c r="M37" i="4"/>
  <c r="X37" i="4"/>
  <c r="AJ37" i="4"/>
  <c r="AS37" i="4"/>
  <c r="BD37" i="4"/>
  <c r="BP37" i="4"/>
  <c r="BY37" i="4"/>
  <c r="H37" i="4"/>
  <c r="T37" i="4"/>
  <c r="AC37" i="4"/>
  <c r="AN37" i="4"/>
  <c r="AZ37" i="4"/>
  <c r="BI37" i="4"/>
  <c r="BT37" i="4"/>
  <c r="E37" i="4"/>
  <c r="AV37" i="4"/>
  <c r="P37" i="4"/>
  <c r="BH37" i="4"/>
  <c r="AB37" i="4"/>
  <c r="BQ37" i="4"/>
  <c r="AK37" i="4"/>
  <c r="F42" i="3"/>
  <c r="J46" i="3"/>
  <c r="C35" i="3"/>
  <c r="K44" i="3"/>
  <c r="C121" i="2"/>
  <c r="D121" i="2"/>
  <c r="A122" i="2"/>
  <c r="G41" i="3"/>
  <c r="G42" i="3" s="1"/>
  <c r="A37" i="3"/>
  <c r="I46" i="3"/>
  <c r="J23" i="13"/>
  <c r="D23" i="13"/>
  <c r="E25" i="14"/>
  <c r="B42" i="10" l="1"/>
  <c r="A43" i="10"/>
  <c r="E41" i="10"/>
  <c r="F41" i="10" s="1"/>
  <c r="G41" i="10"/>
  <c r="H41" i="10" s="1"/>
  <c r="E19" i="22"/>
  <c r="J47" i="3"/>
  <c r="F43" i="3"/>
  <c r="E38" i="4"/>
  <c r="I38" i="4"/>
  <c r="M38" i="4"/>
  <c r="Q38" i="4"/>
  <c r="U38" i="4"/>
  <c r="Y38" i="4"/>
  <c r="AC38" i="4"/>
  <c r="AG38" i="4"/>
  <c r="AK38" i="4"/>
  <c r="AO38" i="4"/>
  <c r="AS38" i="4"/>
  <c r="AW38" i="4"/>
  <c r="BA38" i="4"/>
  <c r="BE38" i="4"/>
  <c r="BI38" i="4"/>
  <c r="BM38" i="4"/>
  <c r="BQ38" i="4"/>
  <c r="BU38" i="4"/>
  <c r="BY38" i="4"/>
  <c r="B38" i="4"/>
  <c r="F38" i="4"/>
  <c r="J38" i="4"/>
  <c r="N38" i="4"/>
  <c r="R38" i="4"/>
  <c r="V38" i="4"/>
  <c r="Z38" i="4"/>
  <c r="AD38" i="4"/>
  <c r="AH38" i="4"/>
  <c r="AL38" i="4"/>
  <c r="AP38" i="4"/>
  <c r="AT38" i="4"/>
  <c r="AX38" i="4"/>
  <c r="BB38" i="4"/>
  <c r="BF38" i="4"/>
  <c r="BJ38" i="4"/>
  <c r="BN38" i="4"/>
  <c r="BR38" i="4"/>
  <c r="BV38" i="4"/>
  <c r="A39" i="4"/>
  <c r="D38" i="4"/>
  <c r="L38" i="4"/>
  <c r="T38" i="4"/>
  <c r="AB38" i="4"/>
  <c r="AJ38" i="4"/>
  <c r="AR38" i="4"/>
  <c r="AZ38" i="4"/>
  <c r="BH38" i="4"/>
  <c r="BP38" i="4"/>
  <c r="BX38" i="4"/>
  <c r="H38" i="4"/>
  <c r="S38" i="4"/>
  <c r="AE38" i="4"/>
  <c r="AN38" i="4"/>
  <c r="AY38" i="4"/>
  <c r="BK38" i="4"/>
  <c r="BT38" i="4"/>
  <c r="K38" i="4"/>
  <c r="W38" i="4"/>
  <c r="AF38" i="4"/>
  <c r="AQ38" i="4"/>
  <c r="BC38" i="4"/>
  <c r="BL38" i="4"/>
  <c r="BW38" i="4"/>
  <c r="G38" i="4"/>
  <c r="P38" i="4"/>
  <c r="AA38" i="4"/>
  <c r="AM38" i="4"/>
  <c r="AV38" i="4"/>
  <c r="BG38" i="4"/>
  <c r="BS38" i="4"/>
  <c r="O38" i="4"/>
  <c r="BD38" i="4"/>
  <c r="X38" i="4"/>
  <c r="BO38" i="4"/>
  <c r="AI38" i="4"/>
  <c r="C38" i="4"/>
  <c r="AU38" i="4"/>
  <c r="C18" i="11"/>
  <c r="J17" i="11"/>
  <c r="G43" i="3"/>
  <c r="C122" i="2"/>
  <c r="D122" i="2"/>
  <c r="A123" i="2"/>
  <c r="A38" i="3"/>
  <c r="I47" i="3"/>
  <c r="C36" i="3"/>
  <c r="K45" i="3"/>
  <c r="C24" i="13"/>
  <c r="G24" i="13"/>
  <c r="I24" i="13" s="1"/>
  <c r="F25" i="14"/>
  <c r="I25" i="14"/>
  <c r="B43" i="10" l="1"/>
  <c r="A44" i="10"/>
  <c r="G42" i="10"/>
  <c r="H42" i="10" s="1"/>
  <c r="E42" i="10"/>
  <c r="F42" i="10" s="1"/>
  <c r="F19" i="22"/>
  <c r="H19" i="22"/>
  <c r="D39" i="4"/>
  <c r="H39" i="4"/>
  <c r="L39" i="4"/>
  <c r="P39" i="4"/>
  <c r="T39" i="4"/>
  <c r="X39" i="4"/>
  <c r="AB39" i="4"/>
  <c r="AF39" i="4"/>
  <c r="AJ39" i="4"/>
  <c r="AN39" i="4"/>
  <c r="AR39" i="4"/>
  <c r="AV39" i="4"/>
  <c r="E39" i="4"/>
  <c r="I39" i="4"/>
  <c r="M39" i="4"/>
  <c r="Q39" i="4"/>
  <c r="U39" i="4"/>
  <c r="Y39" i="4"/>
  <c r="AC39" i="4"/>
  <c r="AG39" i="4"/>
  <c r="AK39" i="4"/>
  <c r="AO39" i="4"/>
  <c r="AS39" i="4"/>
  <c r="AW39" i="4"/>
  <c r="BA39" i="4"/>
  <c r="BE39" i="4"/>
  <c r="BI39" i="4"/>
  <c r="BM39" i="4"/>
  <c r="BQ39" i="4"/>
  <c r="BU39" i="4"/>
  <c r="BY39" i="4"/>
  <c r="G39" i="4"/>
  <c r="O39" i="4"/>
  <c r="W39" i="4"/>
  <c r="AE39" i="4"/>
  <c r="AM39" i="4"/>
  <c r="AU39" i="4"/>
  <c r="BB39" i="4"/>
  <c r="BG39" i="4"/>
  <c r="BL39" i="4"/>
  <c r="BR39" i="4"/>
  <c r="BW39" i="4"/>
  <c r="F39" i="4"/>
  <c r="R39" i="4"/>
  <c r="AA39" i="4"/>
  <c r="AL39" i="4"/>
  <c r="AX39" i="4"/>
  <c r="BD39" i="4"/>
  <c r="BK39" i="4"/>
  <c r="BS39" i="4"/>
  <c r="A40" i="4"/>
  <c r="J39" i="4"/>
  <c r="S39" i="4"/>
  <c r="AD39" i="4"/>
  <c r="AP39" i="4"/>
  <c r="AY39" i="4"/>
  <c r="BF39" i="4"/>
  <c r="BN39" i="4"/>
  <c r="BT39" i="4"/>
  <c r="C39" i="4"/>
  <c r="N39" i="4"/>
  <c r="Z39" i="4"/>
  <c r="AI39" i="4"/>
  <c r="AT39" i="4"/>
  <c r="BC39" i="4"/>
  <c r="BJ39" i="4"/>
  <c r="BP39" i="4"/>
  <c r="BX39" i="4"/>
  <c r="V39" i="4"/>
  <c r="BH39" i="4"/>
  <c r="AH39" i="4"/>
  <c r="BO39" i="4"/>
  <c r="B39" i="4"/>
  <c r="AQ39" i="4"/>
  <c r="BV39" i="4"/>
  <c r="K39" i="4"/>
  <c r="AZ39" i="4"/>
  <c r="D24" i="13"/>
  <c r="G18" i="11"/>
  <c r="D18" i="11"/>
  <c r="E18" i="11"/>
  <c r="I18" i="11"/>
  <c r="J48" i="3"/>
  <c r="F44" i="3"/>
  <c r="C123" i="2"/>
  <c r="D123" i="2"/>
  <c r="A124" i="2"/>
  <c r="K46" i="3"/>
  <c r="C37" i="3"/>
  <c r="I48" i="3"/>
  <c r="A39" i="3"/>
  <c r="G44" i="3"/>
  <c r="E24" i="13"/>
  <c r="F24" i="13" s="1"/>
  <c r="H26" i="14"/>
  <c r="G26" i="14" s="1"/>
  <c r="C26" i="14"/>
  <c r="B44" i="10" l="1"/>
  <c r="A45" i="10"/>
  <c r="G43" i="10"/>
  <c r="H43" i="10" s="1"/>
  <c r="E43" i="10"/>
  <c r="F43" i="10" s="1"/>
  <c r="C20" i="22"/>
  <c r="J19" i="22"/>
  <c r="A40" i="3"/>
  <c r="I49" i="3"/>
  <c r="C38" i="3"/>
  <c r="K47" i="3"/>
  <c r="F18" i="11"/>
  <c r="H18" i="11"/>
  <c r="D40" i="4"/>
  <c r="H40" i="4"/>
  <c r="L40" i="4"/>
  <c r="P40" i="4"/>
  <c r="T40" i="4"/>
  <c r="X40" i="4"/>
  <c r="AB40" i="4"/>
  <c r="AF40" i="4"/>
  <c r="AJ40" i="4"/>
  <c r="AN40" i="4"/>
  <c r="AR40" i="4"/>
  <c r="AV40" i="4"/>
  <c r="AZ40" i="4"/>
  <c r="BD40" i="4"/>
  <c r="BH40" i="4"/>
  <c r="BL40" i="4"/>
  <c r="BP40" i="4"/>
  <c r="BT40" i="4"/>
  <c r="BX40" i="4"/>
  <c r="C40" i="4"/>
  <c r="I40" i="4"/>
  <c r="N40" i="4"/>
  <c r="S40" i="4"/>
  <c r="Y40" i="4"/>
  <c r="AD40" i="4"/>
  <c r="AI40" i="4"/>
  <c r="AO40" i="4"/>
  <c r="AT40" i="4"/>
  <c r="AY40" i="4"/>
  <c r="BE40" i="4"/>
  <c r="BJ40" i="4"/>
  <c r="BO40" i="4"/>
  <c r="BU40" i="4"/>
  <c r="A41" i="4"/>
  <c r="G40" i="4"/>
  <c r="O40" i="4"/>
  <c r="V40" i="4"/>
  <c r="AC40" i="4"/>
  <c r="AK40" i="4"/>
  <c r="AQ40" i="4"/>
  <c r="AX40" i="4"/>
  <c r="BF40" i="4"/>
  <c r="BM40" i="4"/>
  <c r="BS40" i="4"/>
  <c r="B40" i="4"/>
  <c r="J40" i="4"/>
  <c r="Q40" i="4"/>
  <c r="W40" i="4"/>
  <c r="AE40" i="4"/>
  <c r="AL40" i="4"/>
  <c r="AS40" i="4"/>
  <c r="BA40" i="4"/>
  <c r="BG40" i="4"/>
  <c r="BN40" i="4"/>
  <c r="BV40" i="4"/>
  <c r="F40" i="4"/>
  <c r="M40" i="4"/>
  <c r="U40" i="4"/>
  <c r="AA40" i="4"/>
  <c r="AH40" i="4"/>
  <c r="AP40" i="4"/>
  <c r="AW40" i="4"/>
  <c r="BC40" i="4"/>
  <c r="BK40" i="4"/>
  <c r="BR40" i="4"/>
  <c r="BY40" i="4"/>
  <c r="K40" i="4"/>
  <c r="AM40" i="4"/>
  <c r="BQ40" i="4"/>
  <c r="R40" i="4"/>
  <c r="AU40" i="4"/>
  <c r="BW40" i="4"/>
  <c r="Z40" i="4"/>
  <c r="BB40" i="4"/>
  <c r="E40" i="4"/>
  <c r="AG40" i="4"/>
  <c r="BI40" i="4"/>
  <c r="E26" i="14"/>
  <c r="J49" i="3"/>
  <c r="F45" i="3"/>
  <c r="G45" i="3" s="1"/>
  <c r="C124" i="2"/>
  <c r="D124" i="2"/>
  <c r="A125" i="2"/>
  <c r="J24" i="13"/>
  <c r="F26" i="14"/>
  <c r="I26" i="14"/>
  <c r="D26" i="14"/>
  <c r="G27" i="14"/>
  <c r="B45" i="10" l="1"/>
  <c r="A46" i="10"/>
  <c r="G44" i="10"/>
  <c r="H44" i="10" s="1"/>
  <c r="E44" i="10"/>
  <c r="F44" i="10" s="1"/>
  <c r="G20" i="22"/>
  <c r="D20" i="22" s="1"/>
  <c r="E20" i="22"/>
  <c r="I20" i="22"/>
  <c r="A41" i="3"/>
  <c r="I50" i="3"/>
  <c r="C125" i="2"/>
  <c r="D125" i="2"/>
  <c r="A126" i="2"/>
  <c r="C39" i="3"/>
  <c r="K48" i="3"/>
  <c r="F46" i="3"/>
  <c r="J50" i="3"/>
  <c r="C41" i="4"/>
  <c r="G41" i="4"/>
  <c r="K41" i="4"/>
  <c r="O41" i="4"/>
  <c r="S41" i="4"/>
  <c r="W41" i="4"/>
  <c r="AA41" i="4"/>
  <c r="AE41" i="4"/>
  <c r="AI41" i="4"/>
  <c r="AM41" i="4"/>
  <c r="AQ41" i="4"/>
  <c r="AU41" i="4"/>
  <c r="AY41" i="4"/>
  <c r="BC41" i="4"/>
  <c r="BG41" i="4"/>
  <c r="BK41" i="4"/>
  <c r="BO41" i="4"/>
  <c r="BS41" i="4"/>
  <c r="BW41" i="4"/>
  <c r="F41" i="4"/>
  <c r="L41" i="4"/>
  <c r="Q41" i="4"/>
  <c r="V41" i="4"/>
  <c r="AB41" i="4"/>
  <c r="AG41" i="4"/>
  <c r="AL41" i="4"/>
  <c r="AR41" i="4"/>
  <c r="AW41" i="4"/>
  <c r="BB41" i="4"/>
  <c r="BH41" i="4"/>
  <c r="BM41" i="4"/>
  <c r="BR41" i="4"/>
  <c r="BX41" i="4"/>
  <c r="B41" i="4"/>
  <c r="I41" i="4"/>
  <c r="P41" i="4"/>
  <c r="X41" i="4"/>
  <c r="AD41" i="4"/>
  <c r="AK41" i="4"/>
  <c r="AS41" i="4"/>
  <c r="AZ41" i="4"/>
  <c r="BF41" i="4"/>
  <c r="BN41" i="4"/>
  <c r="BU41" i="4"/>
  <c r="D41" i="4"/>
  <c r="J41" i="4"/>
  <c r="R41" i="4"/>
  <c r="Y41" i="4"/>
  <c r="AF41" i="4"/>
  <c r="AN41" i="4"/>
  <c r="AT41" i="4"/>
  <c r="BA41" i="4"/>
  <c r="BI41" i="4"/>
  <c r="BP41" i="4"/>
  <c r="BV41" i="4"/>
  <c r="H41" i="4"/>
  <c r="N41" i="4"/>
  <c r="U41" i="4"/>
  <c r="AC41" i="4"/>
  <c r="AJ41" i="4"/>
  <c r="AP41" i="4"/>
  <c r="AX41" i="4"/>
  <c r="BE41" i="4"/>
  <c r="BL41" i="4"/>
  <c r="BT41" i="4"/>
  <c r="A42" i="4"/>
  <c r="T41" i="4"/>
  <c r="AV41" i="4"/>
  <c r="BY41" i="4"/>
  <c r="Z41" i="4"/>
  <c r="BD41" i="4"/>
  <c r="E41" i="4"/>
  <c r="AH41" i="4"/>
  <c r="BJ41" i="4"/>
  <c r="M41" i="4"/>
  <c r="AO41" i="4"/>
  <c r="BQ41" i="4"/>
  <c r="C19" i="11"/>
  <c r="J18" i="11"/>
  <c r="G25" i="13"/>
  <c r="I25" i="13" s="1"/>
  <c r="C25" i="13"/>
  <c r="C27" i="14"/>
  <c r="D27" i="14" s="1"/>
  <c r="B46" i="10" l="1"/>
  <c r="A47" i="10"/>
  <c r="E45" i="10"/>
  <c r="F45" i="10" s="1"/>
  <c r="G45" i="10"/>
  <c r="H45" i="10" s="1"/>
  <c r="F20" i="22"/>
  <c r="H20" i="22"/>
  <c r="B42" i="4"/>
  <c r="F42" i="4"/>
  <c r="J42" i="4"/>
  <c r="N42" i="4"/>
  <c r="R42" i="4"/>
  <c r="V42" i="4"/>
  <c r="Z42" i="4"/>
  <c r="AD42" i="4"/>
  <c r="AH42" i="4"/>
  <c r="AL42" i="4"/>
  <c r="AP42" i="4"/>
  <c r="AT42" i="4"/>
  <c r="AX42" i="4"/>
  <c r="BB42" i="4"/>
  <c r="BF42" i="4"/>
  <c r="BJ42" i="4"/>
  <c r="BN42" i="4"/>
  <c r="BR42" i="4"/>
  <c r="BV42" i="4"/>
  <c r="A43" i="4"/>
  <c r="D42" i="4"/>
  <c r="I42" i="4"/>
  <c r="O42" i="4"/>
  <c r="T42" i="4"/>
  <c r="Y42" i="4"/>
  <c r="AE42" i="4"/>
  <c r="AJ42" i="4"/>
  <c r="AO42" i="4"/>
  <c r="AU42" i="4"/>
  <c r="AZ42" i="4"/>
  <c r="BE42" i="4"/>
  <c r="BK42" i="4"/>
  <c r="BP42" i="4"/>
  <c r="BU42" i="4"/>
  <c r="C42" i="4"/>
  <c r="K42" i="4"/>
  <c r="Q42" i="4"/>
  <c r="X42" i="4"/>
  <c r="AF42" i="4"/>
  <c r="AM42" i="4"/>
  <c r="AS42" i="4"/>
  <c r="BA42" i="4"/>
  <c r="BH42" i="4"/>
  <c r="BO42" i="4"/>
  <c r="BW42" i="4"/>
  <c r="E42" i="4"/>
  <c r="L42" i="4"/>
  <c r="S42" i="4"/>
  <c r="AA42" i="4"/>
  <c r="AG42" i="4"/>
  <c r="AN42" i="4"/>
  <c r="AV42" i="4"/>
  <c r="BC42" i="4"/>
  <c r="BI42" i="4"/>
  <c r="BQ42" i="4"/>
  <c r="BX42" i="4"/>
  <c r="H42" i="4"/>
  <c r="P42" i="4"/>
  <c r="W42" i="4"/>
  <c r="AC42" i="4"/>
  <c r="AK42" i="4"/>
  <c r="AR42" i="4"/>
  <c r="AY42" i="4"/>
  <c r="BG42" i="4"/>
  <c r="BM42" i="4"/>
  <c r="BT42" i="4"/>
  <c r="AB42" i="4"/>
  <c r="BD42" i="4"/>
  <c r="G42" i="4"/>
  <c r="AI42" i="4"/>
  <c r="BL42" i="4"/>
  <c r="M42" i="4"/>
  <c r="AQ42" i="4"/>
  <c r="BS42" i="4"/>
  <c r="U42" i="4"/>
  <c r="AW42" i="4"/>
  <c r="BY42" i="4"/>
  <c r="C126" i="2"/>
  <c r="D126" i="2"/>
  <c r="A127" i="2"/>
  <c r="A42" i="3"/>
  <c r="I51" i="3"/>
  <c r="G19" i="11"/>
  <c r="D19" i="11" s="1"/>
  <c r="I19" i="11"/>
  <c r="J51" i="3"/>
  <c r="F47" i="3"/>
  <c r="C40" i="3"/>
  <c r="K49" i="3"/>
  <c r="G46" i="3"/>
  <c r="D25" i="13"/>
  <c r="J25" i="13"/>
  <c r="E25" i="13"/>
  <c r="F25" i="13" s="1"/>
  <c r="E27" i="14"/>
  <c r="B47" i="10" l="1"/>
  <c r="A48" i="10"/>
  <c r="E46" i="10"/>
  <c r="F46" i="10" s="1"/>
  <c r="G46" i="10"/>
  <c r="H46" i="10" s="1"/>
  <c r="E19" i="11"/>
  <c r="F19" i="11" s="1"/>
  <c r="C21" i="22"/>
  <c r="J20" i="22"/>
  <c r="C127" i="2"/>
  <c r="D127" i="2"/>
  <c r="A128" i="2"/>
  <c r="E43" i="4"/>
  <c r="I43" i="4"/>
  <c r="M43" i="4"/>
  <c r="Q43" i="4"/>
  <c r="U43" i="4"/>
  <c r="Y43" i="4"/>
  <c r="AC43" i="4"/>
  <c r="AG43" i="4"/>
  <c r="AK43" i="4"/>
  <c r="AO43" i="4"/>
  <c r="AS43" i="4"/>
  <c r="B43" i="4"/>
  <c r="G43" i="4"/>
  <c r="L43" i="4"/>
  <c r="R43" i="4"/>
  <c r="W43" i="4"/>
  <c r="AB43" i="4"/>
  <c r="AH43" i="4"/>
  <c r="AM43" i="4"/>
  <c r="AR43" i="4"/>
  <c r="AW43" i="4"/>
  <c r="BA43" i="4"/>
  <c r="BE43" i="4"/>
  <c r="BI43" i="4"/>
  <c r="BM43" i="4"/>
  <c r="BQ43" i="4"/>
  <c r="BU43" i="4"/>
  <c r="BY43" i="4"/>
  <c r="D43" i="4"/>
  <c r="K43" i="4"/>
  <c r="S43" i="4"/>
  <c r="Z43" i="4"/>
  <c r="AF43" i="4"/>
  <c r="AN43" i="4"/>
  <c r="AU43" i="4"/>
  <c r="AZ43" i="4"/>
  <c r="BF43" i="4"/>
  <c r="BK43" i="4"/>
  <c r="BP43" i="4"/>
  <c r="BV43" i="4"/>
  <c r="F43" i="4"/>
  <c r="N43" i="4"/>
  <c r="T43" i="4"/>
  <c r="AA43" i="4"/>
  <c r="AI43" i="4"/>
  <c r="AP43" i="4"/>
  <c r="AV43" i="4"/>
  <c r="BB43" i="4"/>
  <c r="BG43" i="4"/>
  <c r="BL43" i="4"/>
  <c r="BR43" i="4"/>
  <c r="BW43" i="4"/>
  <c r="C43" i="4"/>
  <c r="J43" i="4"/>
  <c r="P43" i="4"/>
  <c r="X43" i="4"/>
  <c r="AE43" i="4"/>
  <c r="AL43" i="4"/>
  <c r="AT43" i="4"/>
  <c r="AY43" i="4"/>
  <c r="BD43" i="4"/>
  <c r="BJ43" i="4"/>
  <c r="BO43" i="4"/>
  <c r="BT43" i="4"/>
  <c r="A44" i="4"/>
  <c r="H43" i="4"/>
  <c r="AJ43" i="4"/>
  <c r="BH43" i="4"/>
  <c r="O43" i="4"/>
  <c r="AQ43" i="4"/>
  <c r="BN43" i="4"/>
  <c r="V43" i="4"/>
  <c r="AX43" i="4"/>
  <c r="BS43" i="4"/>
  <c r="AD43" i="4"/>
  <c r="BC43" i="4"/>
  <c r="BX43" i="4"/>
  <c r="F48" i="3"/>
  <c r="J52" i="3"/>
  <c r="G47" i="3"/>
  <c r="G48" i="3" s="1"/>
  <c r="K50" i="3"/>
  <c r="C41" i="3"/>
  <c r="I52" i="3"/>
  <c r="A43" i="3"/>
  <c r="C26" i="13"/>
  <c r="G26" i="13"/>
  <c r="I26" i="13" s="1"/>
  <c r="F27" i="14"/>
  <c r="I27" i="14"/>
  <c r="B48" i="10" l="1"/>
  <c r="A49" i="10"/>
  <c r="G47" i="10"/>
  <c r="H47" i="10" s="1"/>
  <c r="E47" i="10"/>
  <c r="F47" i="10" s="1"/>
  <c r="H19" i="11"/>
  <c r="J19" i="11" s="1"/>
  <c r="G21" i="22"/>
  <c r="D21" i="22" s="1"/>
  <c r="E21" i="22"/>
  <c r="I21" i="22"/>
  <c r="C42" i="3"/>
  <c r="K51" i="3"/>
  <c r="G49" i="3"/>
  <c r="F49" i="3"/>
  <c r="J53" i="3"/>
  <c r="D44" i="4"/>
  <c r="H44" i="4"/>
  <c r="L44" i="4"/>
  <c r="P44" i="4"/>
  <c r="T44" i="4"/>
  <c r="X44" i="4"/>
  <c r="AB44" i="4"/>
  <c r="AF44" i="4"/>
  <c r="AJ44" i="4"/>
  <c r="AN44" i="4"/>
  <c r="AR44" i="4"/>
  <c r="AV44" i="4"/>
  <c r="AZ44" i="4"/>
  <c r="BD44" i="4"/>
  <c r="BH44" i="4"/>
  <c r="BL44" i="4"/>
  <c r="BP44" i="4"/>
  <c r="BT44" i="4"/>
  <c r="BX44" i="4"/>
  <c r="B44" i="4"/>
  <c r="G44" i="4"/>
  <c r="M44" i="4"/>
  <c r="R44" i="4"/>
  <c r="W44" i="4"/>
  <c r="AC44" i="4"/>
  <c r="AH44" i="4"/>
  <c r="AM44" i="4"/>
  <c r="AS44" i="4"/>
  <c r="AX44" i="4"/>
  <c r="BC44" i="4"/>
  <c r="BI44" i="4"/>
  <c r="BN44" i="4"/>
  <c r="BS44" i="4"/>
  <c r="BY44" i="4"/>
  <c r="C44" i="4"/>
  <c r="I44" i="4"/>
  <c r="N44" i="4"/>
  <c r="S44" i="4"/>
  <c r="Y44" i="4"/>
  <c r="AD44" i="4"/>
  <c r="AI44" i="4"/>
  <c r="AO44" i="4"/>
  <c r="AT44" i="4"/>
  <c r="AY44" i="4"/>
  <c r="BE44" i="4"/>
  <c r="BJ44" i="4"/>
  <c r="BO44" i="4"/>
  <c r="BU44" i="4"/>
  <c r="A45" i="4"/>
  <c r="F44" i="4"/>
  <c r="K44" i="4"/>
  <c r="Q44" i="4"/>
  <c r="V44" i="4"/>
  <c r="AA44" i="4"/>
  <c r="AG44" i="4"/>
  <c r="AL44" i="4"/>
  <c r="AQ44" i="4"/>
  <c r="AW44" i="4"/>
  <c r="BB44" i="4"/>
  <c r="BG44" i="4"/>
  <c r="BM44" i="4"/>
  <c r="BR44" i="4"/>
  <c r="BW44" i="4"/>
  <c r="E44" i="4"/>
  <c r="Z44" i="4"/>
  <c r="AU44" i="4"/>
  <c r="BQ44" i="4"/>
  <c r="J44" i="4"/>
  <c r="AE44" i="4"/>
  <c r="BA44" i="4"/>
  <c r="BV44" i="4"/>
  <c r="O44" i="4"/>
  <c r="AK44" i="4"/>
  <c r="BF44" i="4"/>
  <c r="U44" i="4"/>
  <c r="AP44" i="4"/>
  <c r="BK44" i="4"/>
  <c r="C20" i="11"/>
  <c r="A44" i="3"/>
  <c r="I53" i="3"/>
  <c r="C128" i="2"/>
  <c r="D128" i="2"/>
  <c r="A129" i="2"/>
  <c r="D26" i="13"/>
  <c r="E26" i="13"/>
  <c r="F26" i="13" s="1"/>
  <c r="H28" i="14"/>
  <c r="G29" i="14" s="1"/>
  <c r="C28" i="14"/>
  <c r="A50" i="10" l="1"/>
  <c r="B49" i="10"/>
  <c r="G48" i="10"/>
  <c r="H48" i="10" s="1"/>
  <c r="E48" i="10"/>
  <c r="F48" i="10" s="1"/>
  <c r="F21" i="22"/>
  <c r="H21" i="22"/>
  <c r="I54" i="3"/>
  <c r="A45" i="3"/>
  <c r="C45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BO45" i="4"/>
  <c r="BS45" i="4"/>
  <c r="BW45" i="4"/>
  <c r="E45" i="4"/>
  <c r="J45" i="4"/>
  <c r="P45" i="4"/>
  <c r="U45" i="4"/>
  <c r="Z45" i="4"/>
  <c r="AF45" i="4"/>
  <c r="AK45" i="4"/>
  <c r="AP45" i="4"/>
  <c r="AV45" i="4"/>
  <c r="BA45" i="4"/>
  <c r="BF45" i="4"/>
  <c r="BL45" i="4"/>
  <c r="BQ45" i="4"/>
  <c r="BV45" i="4"/>
  <c r="F45" i="4"/>
  <c r="L45" i="4"/>
  <c r="Q45" i="4"/>
  <c r="V45" i="4"/>
  <c r="AB45" i="4"/>
  <c r="AG45" i="4"/>
  <c r="AL45" i="4"/>
  <c r="AR45" i="4"/>
  <c r="AW45" i="4"/>
  <c r="BB45" i="4"/>
  <c r="BH45" i="4"/>
  <c r="BM45" i="4"/>
  <c r="BR45" i="4"/>
  <c r="BX45" i="4"/>
  <c r="D45" i="4"/>
  <c r="I45" i="4"/>
  <c r="N45" i="4"/>
  <c r="T45" i="4"/>
  <c r="Y45" i="4"/>
  <c r="AD45" i="4"/>
  <c r="AJ45" i="4"/>
  <c r="AO45" i="4"/>
  <c r="AT45" i="4"/>
  <c r="AZ45" i="4"/>
  <c r="BE45" i="4"/>
  <c r="BJ45" i="4"/>
  <c r="BP45" i="4"/>
  <c r="BU45" i="4"/>
  <c r="A46" i="4"/>
  <c r="M45" i="4"/>
  <c r="AH45" i="4"/>
  <c r="BD45" i="4"/>
  <c r="BY45" i="4"/>
  <c r="R45" i="4"/>
  <c r="AN45" i="4"/>
  <c r="BI45" i="4"/>
  <c r="B45" i="4"/>
  <c r="X45" i="4"/>
  <c r="AS45" i="4"/>
  <c r="BN45" i="4"/>
  <c r="H45" i="4"/>
  <c r="AC45" i="4"/>
  <c r="AX45" i="4"/>
  <c r="BT45" i="4"/>
  <c r="F50" i="3"/>
  <c r="J54" i="3"/>
  <c r="G50" i="3"/>
  <c r="C129" i="2"/>
  <c r="D129" i="2"/>
  <c r="A130" i="2"/>
  <c r="G20" i="11"/>
  <c r="D20" i="11" s="1"/>
  <c r="I20" i="11"/>
  <c r="K52" i="3"/>
  <c r="C43" i="3"/>
  <c r="J26" i="13"/>
  <c r="G27" i="13" s="1"/>
  <c r="I27" i="13" s="1"/>
  <c r="G28" i="14"/>
  <c r="E28" i="14" s="1"/>
  <c r="E49" i="10" l="1"/>
  <c r="F49" i="10" s="1"/>
  <c r="G49" i="10"/>
  <c r="H49" i="10" s="1"/>
  <c r="A51" i="10"/>
  <c r="B50" i="10"/>
  <c r="E20" i="11"/>
  <c r="F20" i="11" s="1"/>
  <c r="J21" i="22"/>
  <c r="C22" i="22"/>
  <c r="G51" i="3"/>
  <c r="J55" i="3"/>
  <c r="F51" i="3"/>
  <c r="B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R46" i="4"/>
  <c r="BV46" i="4"/>
  <c r="A47" i="4"/>
  <c r="C46" i="4"/>
  <c r="H46" i="4"/>
  <c r="M46" i="4"/>
  <c r="S46" i="4"/>
  <c r="X46" i="4"/>
  <c r="AC46" i="4"/>
  <c r="AI46" i="4"/>
  <c r="AN46" i="4"/>
  <c r="AS46" i="4"/>
  <c r="AY46" i="4"/>
  <c r="BD46" i="4"/>
  <c r="BI46" i="4"/>
  <c r="BO46" i="4"/>
  <c r="BT46" i="4"/>
  <c r="BY46" i="4"/>
  <c r="D46" i="4"/>
  <c r="I46" i="4"/>
  <c r="O46" i="4"/>
  <c r="T46" i="4"/>
  <c r="Y46" i="4"/>
  <c r="AE46" i="4"/>
  <c r="AJ46" i="4"/>
  <c r="AO46" i="4"/>
  <c r="AU46" i="4"/>
  <c r="AZ46" i="4"/>
  <c r="BE46" i="4"/>
  <c r="BK46" i="4"/>
  <c r="BP46" i="4"/>
  <c r="BU46" i="4"/>
  <c r="G46" i="4"/>
  <c r="L46" i="4"/>
  <c r="Q46" i="4"/>
  <c r="W46" i="4"/>
  <c r="AB46" i="4"/>
  <c r="AG46" i="4"/>
  <c r="AM46" i="4"/>
  <c r="AR46" i="4"/>
  <c r="AW46" i="4"/>
  <c r="BC46" i="4"/>
  <c r="BH46" i="4"/>
  <c r="BM46" i="4"/>
  <c r="BS46" i="4"/>
  <c r="BX46" i="4"/>
  <c r="U46" i="4"/>
  <c r="AQ46" i="4"/>
  <c r="BL46" i="4"/>
  <c r="E46" i="4"/>
  <c r="AA46" i="4"/>
  <c r="AV46" i="4"/>
  <c r="BQ46" i="4"/>
  <c r="K46" i="4"/>
  <c r="AF46" i="4"/>
  <c r="BA46" i="4"/>
  <c r="BW46" i="4"/>
  <c r="P46" i="4"/>
  <c r="AK46" i="4"/>
  <c r="BG46" i="4"/>
  <c r="C44" i="3"/>
  <c r="K53" i="3"/>
  <c r="C130" i="2"/>
  <c r="D130" i="2"/>
  <c r="A131" i="2"/>
  <c r="A46" i="3"/>
  <c r="I55" i="3"/>
  <c r="C27" i="13"/>
  <c r="E27" i="13" s="1"/>
  <c r="F27" i="13" s="1"/>
  <c r="D27" i="13"/>
  <c r="F28" i="14"/>
  <c r="I28" i="14"/>
  <c r="D28" i="14"/>
  <c r="E50" i="10" l="1"/>
  <c r="F50" i="10" s="1"/>
  <c r="G50" i="10"/>
  <c r="H50" i="10" s="1"/>
  <c r="B51" i="10"/>
  <c r="A52" i="10"/>
  <c r="H20" i="11"/>
  <c r="C21" i="11" s="1"/>
  <c r="G22" i="22"/>
  <c r="D22" i="22" s="1"/>
  <c r="E22" i="22"/>
  <c r="I22" i="22"/>
  <c r="C131" i="2"/>
  <c r="D131" i="2"/>
  <c r="A132" i="2"/>
  <c r="K54" i="3"/>
  <c r="C45" i="3"/>
  <c r="I56" i="3"/>
  <c r="A47" i="3"/>
  <c r="E47" i="4"/>
  <c r="I47" i="4"/>
  <c r="M47" i="4"/>
  <c r="Q47" i="4"/>
  <c r="U47" i="4"/>
  <c r="Y47" i="4"/>
  <c r="AC47" i="4"/>
  <c r="AG47" i="4"/>
  <c r="AK47" i="4"/>
  <c r="AO47" i="4"/>
  <c r="AS47" i="4"/>
  <c r="AW47" i="4"/>
  <c r="BA47" i="4"/>
  <c r="BE47" i="4"/>
  <c r="BI47" i="4"/>
  <c r="BM47" i="4"/>
  <c r="BQ47" i="4"/>
  <c r="BU47" i="4"/>
  <c r="BY47" i="4"/>
  <c r="F47" i="4"/>
  <c r="K47" i="4"/>
  <c r="P47" i="4"/>
  <c r="V47" i="4"/>
  <c r="AA47" i="4"/>
  <c r="AF47" i="4"/>
  <c r="AL47" i="4"/>
  <c r="AQ47" i="4"/>
  <c r="AV47" i="4"/>
  <c r="BB47" i="4"/>
  <c r="BG47" i="4"/>
  <c r="BL47" i="4"/>
  <c r="BR47" i="4"/>
  <c r="BW47" i="4"/>
  <c r="B47" i="4"/>
  <c r="G47" i="4"/>
  <c r="L47" i="4"/>
  <c r="R47" i="4"/>
  <c r="W47" i="4"/>
  <c r="AB47" i="4"/>
  <c r="AH47" i="4"/>
  <c r="AM47" i="4"/>
  <c r="AR47" i="4"/>
  <c r="AX47" i="4"/>
  <c r="BC47" i="4"/>
  <c r="BH47" i="4"/>
  <c r="BN47" i="4"/>
  <c r="BS47" i="4"/>
  <c r="BX47" i="4"/>
  <c r="D47" i="4"/>
  <c r="J47" i="4"/>
  <c r="O47" i="4"/>
  <c r="T47" i="4"/>
  <c r="Z47" i="4"/>
  <c r="AE47" i="4"/>
  <c r="AJ47" i="4"/>
  <c r="AP47" i="4"/>
  <c r="AU47" i="4"/>
  <c r="AZ47" i="4"/>
  <c r="BF47" i="4"/>
  <c r="BK47" i="4"/>
  <c r="BP47" i="4"/>
  <c r="BV47" i="4"/>
  <c r="H47" i="4"/>
  <c r="AD47" i="4"/>
  <c r="AY47" i="4"/>
  <c r="BT47" i="4"/>
  <c r="N47" i="4"/>
  <c r="AI47" i="4"/>
  <c r="BD47" i="4"/>
  <c r="A48" i="4"/>
  <c r="S47" i="4"/>
  <c r="AN47" i="4"/>
  <c r="BJ47" i="4"/>
  <c r="C47" i="4"/>
  <c r="X47" i="4"/>
  <c r="AT47" i="4"/>
  <c r="BO47" i="4"/>
  <c r="F52" i="3"/>
  <c r="G52" i="3" s="1"/>
  <c r="J56" i="3"/>
  <c r="J27" i="13"/>
  <c r="C29" i="14"/>
  <c r="D29" i="14" s="1"/>
  <c r="B52" i="10" l="1"/>
  <c r="A53" i="10"/>
  <c r="E51" i="10"/>
  <c r="F51" i="10" s="1"/>
  <c r="G51" i="10"/>
  <c r="H51" i="10" s="1"/>
  <c r="J20" i="11"/>
  <c r="F22" i="22"/>
  <c r="H22" i="22"/>
  <c r="C132" i="2"/>
  <c r="D132" i="2"/>
  <c r="A133" i="2"/>
  <c r="F53" i="3"/>
  <c r="J57" i="3"/>
  <c r="D48" i="4"/>
  <c r="H48" i="4"/>
  <c r="L48" i="4"/>
  <c r="P48" i="4"/>
  <c r="T48" i="4"/>
  <c r="X48" i="4"/>
  <c r="AB48" i="4"/>
  <c r="AF48" i="4"/>
  <c r="AJ48" i="4"/>
  <c r="AN48" i="4"/>
  <c r="AR48" i="4"/>
  <c r="AV48" i="4"/>
  <c r="AZ48" i="4"/>
  <c r="BD48" i="4"/>
  <c r="BH48" i="4"/>
  <c r="BL48" i="4"/>
  <c r="BP48" i="4"/>
  <c r="BT48" i="4"/>
  <c r="BX48" i="4"/>
  <c r="C48" i="4"/>
  <c r="I48" i="4"/>
  <c r="N48" i="4"/>
  <c r="S48" i="4"/>
  <c r="Y48" i="4"/>
  <c r="AD48" i="4"/>
  <c r="AI48" i="4"/>
  <c r="AO48" i="4"/>
  <c r="AT48" i="4"/>
  <c r="AY48" i="4"/>
  <c r="BE48" i="4"/>
  <c r="BJ48" i="4"/>
  <c r="BO48" i="4"/>
  <c r="BU48" i="4"/>
  <c r="A49" i="4"/>
  <c r="E48" i="4"/>
  <c r="J48" i="4"/>
  <c r="O48" i="4"/>
  <c r="U48" i="4"/>
  <c r="Z48" i="4"/>
  <c r="AE48" i="4"/>
  <c r="AK48" i="4"/>
  <c r="AP48" i="4"/>
  <c r="AU48" i="4"/>
  <c r="BA48" i="4"/>
  <c r="BF48" i="4"/>
  <c r="BK48" i="4"/>
  <c r="BQ48" i="4"/>
  <c r="BV48" i="4"/>
  <c r="B48" i="4"/>
  <c r="G48" i="4"/>
  <c r="M48" i="4"/>
  <c r="R48" i="4"/>
  <c r="W48" i="4"/>
  <c r="AC48" i="4"/>
  <c r="AH48" i="4"/>
  <c r="AM48" i="4"/>
  <c r="AS48" i="4"/>
  <c r="AX48" i="4"/>
  <c r="BC48" i="4"/>
  <c r="BI48" i="4"/>
  <c r="BN48" i="4"/>
  <c r="BS48" i="4"/>
  <c r="BY48" i="4"/>
  <c r="Q48" i="4"/>
  <c r="AL48" i="4"/>
  <c r="BG48" i="4"/>
  <c r="V48" i="4"/>
  <c r="AQ48" i="4"/>
  <c r="BM48" i="4"/>
  <c r="F48" i="4"/>
  <c r="AA48" i="4"/>
  <c r="AW48" i="4"/>
  <c r="BR48" i="4"/>
  <c r="K48" i="4"/>
  <c r="AG48" i="4"/>
  <c r="BB48" i="4"/>
  <c r="BW48" i="4"/>
  <c r="I57" i="3"/>
  <c r="A48" i="3"/>
  <c r="G21" i="11"/>
  <c r="D21" i="11" s="1"/>
  <c r="E21" i="11"/>
  <c r="I21" i="11"/>
  <c r="K55" i="3"/>
  <c r="C46" i="3"/>
  <c r="G28" i="13"/>
  <c r="I28" i="13" s="1"/>
  <c r="C28" i="13"/>
  <c r="E29" i="14"/>
  <c r="F29" i="14" s="1"/>
  <c r="A54" i="10" l="1"/>
  <c r="B53" i="10"/>
  <c r="E52" i="10"/>
  <c r="F52" i="10" s="1"/>
  <c r="G52" i="10"/>
  <c r="H52" i="10" s="1"/>
  <c r="C23" i="22"/>
  <c r="J22" i="22"/>
  <c r="C49" i="4"/>
  <c r="G49" i="4"/>
  <c r="K49" i="4"/>
  <c r="O49" i="4"/>
  <c r="S49" i="4"/>
  <c r="W49" i="4"/>
  <c r="AA49" i="4"/>
  <c r="AE49" i="4"/>
  <c r="AI49" i="4"/>
  <c r="AM49" i="4"/>
  <c r="AQ49" i="4"/>
  <c r="AU49" i="4"/>
  <c r="AY49" i="4"/>
  <c r="BC49" i="4"/>
  <c r="BG49" i="4"/>
  <c r="BK49" i="4"/>
  <c r="BO49" i="4"/>
  <c r="BS49" i="4"/>
  <c r="BW49" i="4"/>
  <c r="F49" i="4"/>
  <c r="L49" i="4"/>
  <c r="Q49" i="4"/>
  <c r="V49" i="4"/>
  <c r="AB49" i="4"/>
  <c r="AG49" i="4"/>
  <c r="AL49" i="4"/>
  <c r="AR49" i="4"/>
  <c r="AW49" i="4"/>
  <c r="BB49" i="4"/>
  <c r="BH49" i="4"/>
  <c r="BM49" i="4"/>
  <c r="BR49" i="4"/>
  <c r="BX49" i="4"/>
  <c r="B49" i="4"/>
  <c r="H49" i="4"/>
  <c r="M49" i="4"/>
  <c r="R49" i="4"/>
  <c r="X49" i="4"/>
  <c r="AC49" i="4"/>
  <c r="AH49" i="4"/>
  <c r="AN49" i="4"/>
  <c r="AS49" i="4"/>
  <c r="AX49" i="4"/>
  <c r="BD49" i="4"/>
  <c r="BI49" i="4"/>
  <c r="BN49" i="4"/>
  <c r="BT49" i="4"/>
  <c r="BY49" i="4"/>
  <c r="E49" i="4"/>
  <c r="J49" i="4"/>
  <c r="P49" i="4"/>
  <c r="U49" i="4"/>
  <c r="Z49" i="4"/>
  <c r="AF49" i="4"/>
  <c r="AK49" i="4"/>
  <c r="AP49" i="4"/>
  <c r="AV49" i="4"/>
  <c r="BA49" i="4"/>
  <c r="BF49" i="4"/>
  <c r="BL49" i="4"/>
  <c r="BQ49" i="4"/>
  <c r="BV49" i="4"/>
  <c r="D49" i="4"/>
  <c r="Y49" i="4"/>
  <c r="AT49" i="4"/>
  <c r="BP49" i="4"/>
  <c r="I49" i="4"/>
  <c r="AD49" i="4"/>
  <c r="AZ49" i="4"/>
  <c r="BU49" i="4"/>
  <c r="N49" i="4"/>
  <c r="AJ49" i="4"/>
  <c r="BE49" i="4"/>
  <c r="A50" i="4"/>
  <c r="T49" i="4"/>
  <c r="AO49" i="4"/>
  <c r="BJ49" i="4"/>
  <c r="C133" i="2"/>
  <c r="D133" i="2"/>
  <c r="A134" i="2"/>
  <c r="F21" i="11"/>
  <c r="H21" i="11"/>
  <c r="K56" i="3"/>
  <c r="C47" i="3"/>
  <c r="A49" i="3"/>
  <c r="I58" i="3"/>
  <c r="F54" i="3"/>
  <c r="J58" i="3"/>
  <c r="G53" i="3"/>
  <c r="E28" i="13"/>
  <c r="F28" i="13" s="1"/>
  <c r="D28" i="13"/>
  <c r="I29" i="14"/>
  <c r="H30" i="14" s="1"/>
  <c r="G30" i="14" s="1"/>
  <c r="E30" i="14" s="1"/>
  <c r="C30" i="14"/>
  <c r="E53" i="10" l="1"/>
  <c r="F53" i="10" s="1"/>
  <c r="G53" i="10"/>
  <c r="H53" i="10" s="1"/>
  <c r="B54" i="10"/>
  <c r="A55" i="10"/>
  <c r="G23" i="22"/>
  <c r="E23" i="22"/>
  <c r="D23" i="22"/>
  <c r="I23" i="22"/>
  <c r="C48" i="3"/>
  <c r="K57" i="3"/>
  <c r="C134" i="2"/>
  <c r="D134" i="2"/>
  <c r="A135" i="2"/>
  <c r="J59" i="3"/>
  <c r="F55" i="3"/>
  <c r="J28" i="13"/>
  <c r="G54" i="3"/>
  <c r="A50" i="3"/>
  <c r="I59" i="3"/>
  <c r="C22" i="11"/>
  <c r="J21" i="11"/>
  <c r="B50" i="4"/>
  <c r="F50" i="4"/>
  <c r="J50" i="4"/>
  <c r="N50" i="4"/>
  <c r="R50" i="4"/>
  <c r="V50" i="4"/>
  <c r="Z50" i="4"/>
  <c r="AD50" i="4"/>
  <c r="AH50" i="4"/>
  <c r="AL50" i="4"/>
  <c r="AP50" i="4"/>
  <c r="AT50" i="4"/>
  <c r="AX50" i="4"/>
  <c r="BB50" i="4"/>
  <c r="BF50" i="4"/>
  <c r="BJ50" i="4"/>
  <c r="BN50" i="4"/>
  <c r="BR50" i="4"/>
  <c r="BV50" i="4"/>
  <c r="A51" i="4"/>
  <c r="D50" i="4"/>
  <c r="I50" i="4"/>
  <c r="O50" i="4"/>
  <c r="T50" i="4"/>
  <c r="Y50" i="4"/>
  <c r="AE50" i="4"/>
  <c r="AJ50" i="4"/>
  <c r="AO50" i="4"/>
  <c r="AU50" i="4"/>
  <c r="AZ50" i="4"/>
  <c r="BE50" i="4"/>
  <c r="BK50" i="4"/>
  <c r="BP50" i="4"/>
  <c r="BU50" i="4"/>
  <c r="E50" i="4"/>
  <c r="K50" i="4"/>
  <c r="P50" i="4"/>
  <c r="U50" i="4"/>
  <c r="AA50" i="4"/>
  <c r="AF50" i="4"/>
  <c r="AK50" i="4"/>
  <c r="AQ50" i="4"/>
  <c r="AV50" i="4"/>
  <c r="BA50" i="4"/>
  <c r="BG50" i="4"/>
  <c r="BL50" i="4"/>
  <c r="BQ50" i="4"/>
  <c r="BW50" i="4"/>
  <c r="C50" i="4"/>
  <c r="H50" i="4"/>
  <c r="M50" i="4"/>
  <c r="S50" i="4"/>
  <c r="X50" i="4"/>
  <c r="AC50" i="4"/>
  <c r="AI50" i="4"/>
  <c r="AN50" i="4"/>
  <c r="AS50" i="4"/>
  <c r="AY50" i="4"/>
  <c r="BD50" i="4"/>
  <c r="BI50" i="4"/>
  <c r="BO50" i="4"/>
  <c r="BT50" i="4"/>
  <c r="BY50" i="4"/>
  <c r="L50" i="4"/>
  <c r="AG50" i="4"/>
  <c r="BC50" i="4"/>
  <c r="BX50" i="4"/>
  <c r="Q50" i="4"/>
  <c r="AM50" i="4"/>
  <c r="BH50" i="4"/>
  <c r="W50" i="4"/>
  <c r="AR50" i="4"/>
  <c r="BM50" i="4"/>
  <c r="G50" i="4"/>
  <c r="AB50" i="4"/>
  <c r="AW50" i="4"/>
  <c r="BS50" i="4"/>
  <c r="G29" i="13"/>
  <c r="I29" i="13" s="1"/>
  <c r="C29" i="13"/>
  <c r="G31" i="14"/>
  <c r="F30" i="14"/>
  <c r="I30" i="14"/>
  <c r="D30" i="14"/>
  <c r="B55" i="10" l="1"/>
  <c r="A56" i="10"/>
  <c r="E54" i="10"/>
  <c r="F54" i="10" s="1"/>
  <c r="G54" i="10"/>
  <c r="H54" i="10" s="1"/>
  <c r="F23" i="22"/>
  <c r="H23" i="22"/>
  <c r="E51" i="4"/>
  <c r="I51" i="4"/>
  <c r="M51" i="4"/>
  <c r="Q51" i="4"/>
  <c r="U51" i="4"/>
  <c r="Y51" i="4"/>
  <c r="AC51" i="4"/>
  <c r="AG51" i="4"/>
  <c r="AK51" i="4"/>
  <c r="AO51" i="4"/>
  <c r="AS51" i="4"/>
  <c r="AW51" i="4"/>
  <c r="BA51" i="4"/>
  <c r="BE51" i="4"/>
  <c r="BI51" i="4"/>
  <c r="BM51" i="4"/>
  <c r="BQ51" i="4"/>
  <c r="BU51" i="4"/>
  <c r="BY51" i="4"/>
  <c r="B51" i="4"/>
  <c r="G51" i="4"/>
  <c r="L51" i="4"/>
  <c r="R51" i="4"/>
  <c r="W51" i="4"/>
  <c r="AB51" i="4"/>
  <c r="AH51" i="4"/>
  <c r="AM51" i="4"/>
  <c r="AR51" i="4"/>
  <c r="AX51" i="4"/>
  <c r="BC51" i="4"/>
  <c r="BH51" i="4"/>
  <c r="BN51" i="4"/>
  <c r="BS51" i="4"/>
  <c r="BX51" i="4"/>
  <c r="C51" i="4"/>
  <c r="H51" i="4"/>
  <c r="N51" i="4"/>
  <c r="S51" i="4"/>
  <c r="X51" i="4"/>
  <c r="AD51" i="4"/>
  <c r="AI51" i="4"/>
  <c r="AN51" i="4"/>
  <c r="AT51" i="4"/>
  <c r="AY51" i="4"/>
  <c r="BD51" i="4"/>
  <c r="BJ51" i="4"/>
  <c r="BO51" i="4"/>
  <c r="BT51" i="4"/>
  <c r="A52" i="4"/>
  <c r="F51" i="4"/>
  <c r="K51" i="4"/>
  <c r="P51" i="4"/>
  <c r="V51" i="4"/>
  <c r="AA51" i="4"/>
  <c r="AF51" i="4"/>
  <c r="AL51" i="4"/>
  <c r="AQ51" i="4"/>
  <c r="AV51" i="4"/>
  <c r="BB51" i="4"/>
  <c r="BG51" i="4"/>
  <c r="BL51" i="4"/>
  <c r="BR51" i="4"/>
  <c r="BW51" i="4"/>
  <c r="T51" i="4"/>
  <c r="AP51" i="4"/>
  <c r="BK51" i="4"/>
  <c r="D51" i="4"/>
  <c r="Z51" i="4"/>
  <c r="AU51" i="4"/>
  <c r="BP51" i="4"/>
  <c r="J51" i="4"/>
  <c r="AE51" i="4"/>
  <c r="AZ51" i="4"/>
  <c r="BV51" i="4"/>
  <c r="O51" i="4"/>
  <c r="AJ51" i="4"/>
  <c r="BF51" i="4"/>
  <c r="F56" i="3"/>
  <c r="J60" i="3"/>
  <c r="G22" i="11"/>
  <c r="E22" i="11" s="1"/>
  <c r="D22" i="11"/>
  <c r="I22" i="11"/>
  <c r="I60" i="3"/>
  <c r="A51" i="3"/>
  <c r="G55" i="3"/>
  <c r="G56" i="3" s="1"/>
  <c r="C135" i="2"/>
  <c r="D135" i="2"/>
  <c r="A136" i="2"/>
  <c r="K58" i="3"/>
  <c r="C49" i="3"/>
  <c r="J29" i="13"/>
  <c r="E29" i="13"/>
  <c r="F29" i="13" s="1"/>
  <c r="D29" i="13"/>
  <c r="C31" i="14"/>
  <c r="D31" i="14" s="1"/>
  <c r="B56" i="10" l="1"/>
  <c r="A57" i="10"/>
  <c r="E55" i="10"/>
  <c r="F55" i="10" s="1"/>
  <c r="G55" i="10"/>
  <c r="H55" i="10" s="1"/>
  <c r="J23" i="22"/>
  <c r="C24" i="22"/>
  <c r="F22" i="11"/>
  <c r="H22" i="11"/>
  <c r="J61" i="3"/>
  <c r="F57" i="3"/>
  <c r="C50" i="3"/>
  <c r="K59" i="3"/>
  <c r="I61" i="3"/>
  <c r="A52" i="3"/>
  <c r="G57" i="3"/>
  <c r="C136" i="2"/>
  <c r="D136" i="2"/>
  <c r="A137" i="2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BP52" i="4"/>
  <c r="BT52" i="4"/>
  <c r="BX52" i="4"/>
  <c r="E52" i="4"/>
  <c r="J52" i="4"/>
  <c r="O52" i="4"/>
  <c r="U52" i="4"/>
  <c r="Z52" i="4"/>
  <c r="AE52" i="4"/>
  <c r="AK52" i="4"/>
  <c r="AP52" i="4"/>
  <c r="AU52" i="4"/>
  <c r="BA52" i="4"/>
  <c r="BF52" i="4"/>
  <c r="BK52" i="4"/>
  <c r="BQ52" i="4"/>
  <c r="BV52" i="4"/>
  <c r="F52" i="4"/>
  <c r="K52" i="4"/>
  <c r="Q52" i="4"/>
  <c r="V52" i="4"/>
  <c r="AA52" i="4"/>
  <c r="AG52" i="4"/>
  <c r="AL52" i="4"/>
  <c r="AQ52" i="4"/>
  <c r="AW52" i="4"/>
  <c r="BB52" i="4"/>
  <c r="BG52" i="4"/>
  <c r="BM52" i="4"/>
  <c r="BR52" i="4"/>
  <c r="BW52" i="4"/>
  <c r="C52" i="4"/>
  <c r="I52" i="4"/>
  <c r="N52" i="4"/>
  <c r="S52" i="4"/>
  <c r="Y52" i="4"/>
  <c r="AD52" i="4"/>
  <c r="AI52" i="4"/>
  <c r="AO52" i="4"/>
  <c r="AT52" i="4"/>
  <c r="AY52" i="4"/>
  <c r="BE52" i="4"/>
  <c r="BJ52" i="4"/>
  <c r="BO52" i="4"/>
  <c r="BU52" i="4"/>
  <c r="A53" i="4"/>
  <c r="G52" i="4"/>
  <c r="AC52" i="4"/>
  <c r="AX52" i="4"/>
  <c r="BS52" i="4"/>
  <c r="M52" i="4"/>
  <c r="AH52" i="4"/>
  <c r="BC52" i="4"/>
  <c r="BY52" i="4"/>
  <c r="R52" i="4"/>
  <c r="AM52" i="4"/>
  <c r="BI52" i="4"/>
  <c r="B52" i="4"/>
  <c r="W52" i="4"/>
  <c r="AS52" i="4"/>
  <c r="BN52" i="4"/>
  <c r="C30" i="13"/>
  <c r="G30" i="13"/>
  <c r="I30" i="13" s="1"/>
  <c r="E31" i="14"/>
  <c r="F31" i="14" s="1"/>
  <c r="B57" i="10" l="1"/>
  <c r="A58" i="10"/>
  <c r="G56" i="10"/>
  <c r="H56" i="10" s="1"/>
  <c r="E56" i="10"/>
  <c r="F56" i="10" s="1"/>
  <c r="G24" i="22"/>
  <c r="D24" i="22" s="1"/>
  <c r="E24" i="22"/>
  <c r="I24" i="22"/>
  <c r="C51" i="3"/>
  <c r="K60" i="3"/>
  <c r="D30" i="13"/>
  <c r="C53" i="4"/>
  <c r="G53" i="4"/>
  <c r="K53" i="4"/>
  <c r="O53" i="4"/>
  <c r="S53" i="4"/>
  <c r="W53" i="4"/>
  <c r="AA53" i="4"/>
  <c r="AE53" i="4"/>
  <c r="AI53" i="4"/>
  <c r="AM53" i="4"/>
  <c r="AQ53" i="4"/>
  <c r="AU53" i="4"/>
  <c r="AY53" i="4"/>
  <c r="BC53" i="4"/>
  <c r="BG53" i="4"/>
  <c r="BK53" i="4"/>
  <c r="BO53" i="4"/>
  <c r="BS53" i="4"/>
  <c r="BW53" i="4"/>
  <c r="B53" i="4"/>
  <c r="H53" i="4"/>
  <c r="M53" i="4"/>
  <c r="R53" i="4"/>
  <c r="X53" i="4"/>
  <c r="AC53" i="4"/>
  <c r="AH53" i="4"/>
  <c r="AN53" i="4"/>
  <c r="AS53" i="4"/>
  <c r="AX53" i="4"/>
  <c r="BD53" i="4"/>
  <c r="BI53" i="4"/>
  <c r="BN53" i="4"/>
  <c r="BT53" i="4"/>
  <c r="BY53" i="4"/>
  <c r="D53" i="4"/>
  <c r="I53" i="4"/>
  <c r="N53" i="4"/>
  <c r="T53" i="4"/>
  <c r="Y53" i="4"/>
  <c r="AD53" i="4"/>
  <c r="AJ53" i="4"/>
  <c r="AO53" i="4"/>
  <c r="AT53" i="4"/>
  <c r="AZ53" i="4"/>
  <c r="BE53" i="4"/>
  <c r="BJ53" i="4"/>
  <c r="BP53" i="4"/>
  <c r="BU53" i="4"/>
  <c r="A54" i="4"/>
  <c r="F53" i="4"/>
  <c r="L53" i="4"/>
  <c r="Q53" i="4"/>
  <c r="V53" i="4"/>
  <c r="AB53" i="4"/>
  <c r="AG53" i="4"/>
  <c r="AL53" i="4"/>
  <c r="AR53" i="4"/>
  <c r="AW53" i="4"/>
  <c r="BB53" i="4"/>
  <c r="BH53" i="4"/>
  <c r="BM53" i="4"/>
  <c r="BR53" i="4"/>
  <c r="BX53" i="4"/>
  <c r="P53" i="4"/>
  <c r="AK53" i="4"/>
  <c r="BF53" i="4"/>
  <c r="U53" i="4"/>
  <c r="AP53" i="4"/>
  <c r="BL53" i="4"/>
  <c r="E53" i="4"/>
  <c r="Z53" i="4"/>
  <c r="AV53" i="4"/>
  <c r="BQ53" i="4"/>
  <c r="J53" i="4"/>
  <c r="AF53" i="4"/>
  <c r="BA53" i="4"/>
  <c r="BV53" i="4"/>
  <c r="C137" i="2"/>
  <c r="D137" i="2"/>
  <c r="A138" i="2"/>
  <c r="A53" i="3"/>
  <c r="I62" i="3"/>
  <c r="F58" i="3"/>
  <c r="J62" i="3"/>
  <c r="C23" i="11"/>
  <c r="J22" i="11"/>
  <c r="E30" i="13"/>
  <c r="F30" i="13" s="1"/>
  <c r="I31" i="14"/>
  <c r="C32" i="14" s="1"/>
  <c r="H32" i="14"/>
  <c r="G32" i="14" s="1"/>
  <c r="B58" i="10" l="1"/>
  <c r="A59" i="10"/>
  <c r="G57" i="10"/>
  <c r="H57" i="10" s="1"/>
  <c r="E57" i="10"/>
  <c r="F57" i="10" s="1"/>
  <c r="F24" i="22"/>
  <c r="H24" i="22"/>
  <c r="C138" i="2"/>
  <c r="D138" i="2"/>
  <c r="A139" i="2"/>
  <c r="C52" i="3"/>
  <c r="K61" i="3"/>
  <c r="J63" i="3"/>
  <c r="F59" i="3"/>
  <c r="G23" i="11"/>
  <c r="D23" i="11" s="1"/>
  <c r="E23" i="11"/>
  <c r="I23" i="11"/>
  <c r="A54" i="3"/>
  <c r="I63" i="3"/>
  <c r="B54" i="4"/>
  <c r="F54" i="4"/>
  <c r="J54" i="4"/>
  <c r="N54" i="4"/>
  <c r="R54" i="4"/>
  <c r="V54" i="4"/>
  <c r="Z54" i="4"/>
  <c r="AD54" i="4"/>
  <c r="AH54" i="4"/>
  <c r="AL54" i="4"/>
  <c r="AP54" i="4"/>
  <c r="AT54" i="4"/>
  <c r="AX54" i="4"/>
  <c r="BB54" i="4"/>
  <c r="BF54" i="4"/>
  <c r="BJ54" i="4"/>
  <c r="BN54" i="4"/>
  <c r="BR54" i="4"/>
  <c r="BV54" i="4"/>
  <c r="A55" i="4"/>
  <c r="E54" i="4"/>
  <c r="K54" i="4"/>
  <c r="P54" i="4"/>
  <c r="U54" i="4"/>
  <c r="AA54" i="4"/>
  <c r="AF54" i="4"/>
  <c r="AK54" i="4"/>
  <c r="G54" i="4"/>
  <c r="L54" i="4"/>
  <c r="Q54" i="4"/>
  <c r="W54" i="4"/>
  <c r="AB54" i="4"/>
  <c r="AG54" i="4"/>
  <c r="AM54" i="4"/>
  <c r="AR54" i="4"/>
  <c r="AW54" i="4"/>
  <c r="BC54" i="4"/>
  <c r="BH54" i="4"/>
  <c r="BM54" i="4"/>
  <c r="BS54" i="4"/>
  <c r="BX54" i="4"/>
  <c r="D54" i="4"/>
  <c r="I54" i="4"/>
  <c r="O54" i="4"/>
  <c r="T54" i="4"/>
  <c r="Y54" i="4"/>
  <c r="AE54" i="4"/>
  <c r="AJ54" i="4"/>
  <c r="AO54" i="4"/>
  <c r="AU54" i="4"/>
  <c r="AZ54" i="4"/>
  <c r="BE54" i="4"/>
  <c r="BK54" i="4"/>
  <c r="C54" i="4"/>
  <c r="X54" i="4"/>
  <c r="AQ54" i="4"/>
  <c r="BA54" i="4"/>
  <c r="BL54" i="4"/>
  <c r="BT54" i="4"/>
  <c r="H54" i="4"/>
  <c r="AC54" i="4"/>
  <c r="AS54" i="4"/>
  <c r="BD54" i="4"/>
  <c r="BO54" i="4"/>
  <c r="BU54" i="4"/>
  <c r="M54" i="4"/>
  <c r="AI54" i="4"/>
  <c r="AV54" i="4"/>
  <c r="BG54" i="4"/>
  <c r="BP54" i="4"/>
  <c r="BW54" i="4"/>
  <c r="S54" i="4"/>
  <c r="AN54" i="4"/>
  <c r="AY54" i="4"/>
  <c r="BI54" i="4"/>
  <c r="BQ54" i="4"/>
  <c r="BY54" i="4"/>
  <c r="G58" i="3"/>
  <c r="G59" i="3" s="1"/>
  <c r="J30" i="13"/>
  <c r="E32" i="14"/>
  <c r="I32" i="14" s="1"/>
  <c r="G33" i="14"/>
  <c r="D32" i="14"/>
  <c r="B59" i="10" l="1"/>
  <c r="A60" i="10"/>
  <c r="G58" i="10"/>
  <c r="H58" i="10" s="1"/>
  <c r="E58" i="10"/>
  <c r="F58" i="10" s="1"/>
  <c r="J24" i="22"/>
  <c r="C25" i="22"/>
  <c r="F23" i="11"/>
  <c r="H23" i="11"/>
  <c r="K62" i="3"/>
  <c r="C53" i="3"/>
  <c r="E55" i="4"/>
  <c r="I55" i="4"/>
  <c r="M55" i="4"/>
  <c r="Q55" i="4"/>
  <c r="U55" i="4"/>
  <c r="Y55" i="4"/>
  <c r="AC55" i="4"/>
  <c r="AG55" i="4"/>
  <c r="AK55" i="4"/>
  <c r="AO55" i="4"/>
  <c r="AS55" i="4"/>
  <c r="AW55" i="4"/>
  <c r="BA55" i="4"/>
  <c r="BE55" i="4"/>
  <c r="BI55" i="4"/>
  <c r="BM55" i="4"/>
  <c r="BQ55" i="4"/>
  <c r="BU55" i="4"/>
  <c r="BY55" i="4"/>
  <c r="D55" i="4"/>
  <c r="J55" i="4"/>
  <c r="O55" i="4"/>
  <c r="T55" i="4"/>
  <c r="Z55" i="4"/>
  <c r="AE55" i="4"/>
  <c r="AJ55" i="4"/>
  <c r="AP55" i="4"/>
  <c r="AU55" i="4"/>
  <c r="AZ55" i="4"/>
  <c r="BF55" i="4"/>
  <c r="BK55" i="4"/>
  <c r="BP55" i="4"/>
  <c r="BV55" i="4"/>
  <c r="B55" i="4"/>
  <c r="H55" i="4"/>
  <c r="P55" i="4"/>
  <c r="W55" i="4"/>
  <c r="AD55" i="4"/>
  <c r="AL55" i="4"/>
  <c r="AR55" i="4"/>
  <c r="AY55" i="4"/>
  <c r="BG55" i="4"/>
  <c r="BN55" i="4"/>
  <c r="BT55" i="4"/>
  <c r="C55" i="4"/>
  <c r="K55" i="4"/>
  <c r="R55" i="4"/>
  <c r="X55" i="4"/>
  <c r="AF55" i="4"/>
  <c r="AM55" i="4"/>
  <c r="AT55" i="4"/>
  <c r="BB55" i="4"/>
  <c r="BH55" i="4"/>
  <c r="BO55" i="4"/>
  <c r="BW55" i="4"/>
  <c r="F55" i="4"/>
  <c r="L55" i="4"/>
  <c r="S55" i="4"/>
  <c r="AA55" i="4"/>
  <c r="AH55" i="4"/>
  <c r="AN55" i="4"/>
  <c r="AV55" i="4"/>
  <c r="BC55" i="4"/>
  <c r="BJ55" i="4"/>
  <c r="BR55" i="4"/>
  <c r="BX55" i="4"/>
  <c r="G55" i="4"/>
  <c r="N55" i="4"/>
  <c r="V55" i="4"/>
  <c r="AB55" i="4"/>
  <c r="AI55" i="4"/>
  <c r="AQ55" i="4"/>
  <c r="AX55" i="4"/>
  <c r="BD55" i="4"/>
  <c r="BL55" i="4"/>
  <c r="BS55" i="4"/>
  <c r="A56" i="4"/>
  <c r="C139" i="2"/>
  <c r="D139" i="2"/>
  <c r="A140" i="2"/>
  <c r="I64" i="3"/>
  <c r="A55" i="3"/>
  <c r="J64" i="3"/>
  <c r="F60" i="3"/>
  <c r="G60" i="3" s="1"/>
  <c r="G31" i="13"/>
  <c r="I31" i="13" s="1"/>
  <c r="C31" i="13"/>
  <c r="F32" i="14"/>
  <c r="C33" i="14"/>
  <c r="D33" i="14" s="1"/>
  <c r="B60" i="10" l="1"/>
  <c r="A61" i="10"/>
  <c r="E59" i="10"/>
  <c r="F59" i="10" s="1"/>
  <c r="G59" i="10"/>
  <c r="H59" i="10" s="1"/>
  <c r="G25" i="22"/>
  <c r="D25" i="22" s="1"/>
  <c r="I25" i="22"/>
  <c r="A56" i="3"/>
  <c r="I65" i="3"/>
  <c r="C54" i="3"/>
  <c r="K63" i="3"/>
  <c r="C140" i="2"/>
  <c r="D140" i="2"/>
  <c r="A141" i="2"/>
  <c r="C24" i="11"/>
  <c r="J23" i="11"/>
  <c r="J65" i="3"/>
  <c r="F61" i="3"/>
  <c r="D56" i="4"/>
  <c r="H56" i="4"/>
  <c r="L56" i="4"/>
  <c r="P56" i="4"/>
  <c r="T56" i="4"/>
  <c r="X56" i="4"/>
  <c r="AB56" i="4"/>
  <c r="AF56" i="4"/>
  <c r="AJ56" i="4"/>
  <c r="AN56" i="4"/>
  <c r="AR56" i="4"/>
  <c r="AV56" i="4"/>
  <c r="AZ56" i="4"/>
  <c r="BD56" i="4"/>
  <c r="BH56" i="4"/>
  <c r="BL56" i="4"/>
  <c r="BP56" i="4"/>
  <c r="BT56" i="4"/>
  <c r="BX56" i="4"/>
  <c r="B56" i="4"/>
  <c r="G56" i="4"/>
  <c r="M56" i="4"/>
  <c r="R56" i="4"/>
  <c r="W56" i="4"/>
  <c r="AC56" i="4"/>
  <c r="AH56" i="4"/>
  <c r="AM56" i="4"/>
  <c r="AS56" i="4"/>
  <c r="AX56" i="4"/>
  <c r="BC56" i="4"/>
  <c r="BI56" i="4"/>
  <c r="BN56" i="4"/>
  <c r="BS56" i="4"/>
  <c r="BY56" i="4"/>
  <c r="C56" i="4"/>
  <c r="J56" i="4"/>
  <c r="Q56" i="4"/>
  <c r="Y56" i="4"/>
  <c r="AE56" i="4"/>
  <c r="AL56" i="4"/>
  <c r="AT56" i="4"/>
  <c r="BA56" i="4"/>
  <c r="BG56" i="4"/>
  <c r="BO56" i="4"/>
  <c r="BV56" i="4"/>
  <c r="E56" i="4"/>
  <c r="K56" i="4"/>
  <c r="S56" i="4"/>
  <c r="Z56" i="4"/>
  <c r="AG56" i="4"/>
  <c r="AO56" i="4"/>
  <c r="AU56" i="4"/>
  <c r="BB56" i="4"/>
  <c r="BJ56" i="4"/>
  <c r="BQ56" i="4"/>
  <c r="BW56" i="4"/>
  <c r="F56" i="4"/>
  <c r="N56" i="4"/>
  <c r="U56" i="4"/>
  <c r="AA56" i="4"/>
  <c r="AI56" i="4"/>
  <c r="AP56" i="4"/>
  <c r="AW56" i="4"/>
  <c r="BE56" i="4"/>
  <c r="BK56" i="4"/>
  <c r="BR56" i="4"/>
  <c r="A57" i="4"/>
  <c r="I56" i="4"/>
  <c r="O56" i="4"/>
  <c r="V56" i="4"/>
  <c r="AD56" i="4"/>
  <c r="AK56" i="4"/>
  <c r="AQ56" i="4"/>
  <c r="AY56" i="4"/>
  <c r="BF56" i="4"/>
  <c r="BM56" i="4"/>
  <c r="BU56" i="4"/>
  <c r="D31" i="13"/>
  <c r="E31" i="13"/>
  <c r="F31" i="13" s="1"/>
  <c r="E33" i="14"/>
  <c r="A62" i="10" l="1"/>
  <c r="B61" i="10"/>
  <c r="G60" i="10"/>
  <c r="H60" i="10" s="1"/>
  <c r="E60" i="10"/>
  <c r="F60" i="10" s="1"/>
  <c r="E25" i="22"/>
  <c r="C57" i="4"/>
  <c r="G57" i="4"/>
  <c r="K57" i="4"/>
  <c r="O57" i="4"/>
  <c r="S57" i="4"/>
  <c r="W57" i="4"/>
  <c r="AA57" i="4"/>
  <c r="AE57" i="4"/>
  <c r="AI57" i="4"/>
  <c r="AM57" i="4"/>
  <c r="AQ57" i="4"/>
  <c r="AU57" i="4"/>
  <c r="AY57" i="4"/>
  <c r="BC57" i="4"/>
  <c r="BG57" i="4"/>
  <c r="BK57" i="4"/>
  <c r="BO57" i="4"/>
  <c r="BS57" i="4"/>
  <c r="BW57" i="4"/>
  <c r="E57" i="4"/>
  <c r="J57" i="4"/>
  <c r="P57" i="4"/>
  <c r="U57" i="4"/>
  <c r="Z57" i="4"/>
  <c r="AF57" i="4"/>
  <c r="AK57" i="4"/>
  <c r="AP57" i="4"/>
  <c r="AV57" i="4"/>
  <c r="BA57" i="4"/>
  <c r="BF57" i="4"/>
  <c r="BL57" i="4"/>
  <c r="BQ57" i="4"/>
  <c r="BV57" i="4"/>
  <c r="D57" i="4"/>
  <c r="L57" i="4"/>
  <c r="R57" i="4"/>
  <c r="Y57" i="4"/>
  <c r="AG57" i="4"/>
  <c r="AN57" i="4"/>
  <c r="AT57" i="4"/>
  <c r="BB57" i="4"/>
  <c r="BI57" i="4"/>
  <c r="BP57" i="4"/>
  <c r="BX57" i="4"/>
  <c r="F57" i="4"/>
  <c r="M57" i="4"/>
  <c r="T57" i="4"/>
  <c r="AB57" i="4"/>
  <c r="AH57" i="4"/>
  <c r="AO57" i="4"/>
  <c r="AW57" i="4"/>
  <c r="BD57" i="4"/>
  <c r="BJ57" i="4"/>
  <c r="BR57" i="4"/>
  <c r="BY57" i="4"/>
  <c r="H57" i="4"/>
  <c r="N57" i="4"/>
  <c r="V57" i="4"/>
  <c r="AC57" i="4"/>
  <c r="AJ57" i="4"/>
  <c r="AR57" i="4"/>
  <c r="AX57" i="4"/>
  <c r="BE57" i="4"/>
  <c r="BM57" i="4"/>
  <c r="BT57" i="4"/>
  <c r="A58" i="4"/>
  <c r="B57" i="4"/>
  <c r="I57" i="4"/>
  <c r="Q57" i="4"/>
  <c r="X57" i="4"/>
  <c r="AD57" i="4"/>
  <c r="AL57" i="4"/>
  <c r="AS57" i="4"/>
  <c r="AZ57" i="4"/>
  <c r="BH57" i="4"/>
  <c r="BN57" i="4"/>
  <c r="BU57" i="4"/>
  <c r="C55" i="3"/>
  <c r="K64" i="3"/>
  <c r="G24" i="11"/>
  <c r="E24" i="11" s="1"/>
  <c r="I24" i="11"/>
  <c r="C141" i="2"/>
  <c r="D141" i="2"/>
  <c r="A142" i="2"/>
  <c r="A57" i="3"/>
  <c r="I66" i="3"/>
  <c r="F62" i="3"/>
  <c r="J66" i="3"/>
  <c r="G61" i="3"/>
  <c r="G62" i="3" s="1"/>
  <c r="J31" i="13"/>
  <c r="G32" i="13" s="1"/>
  <c r="I32" i="13" s="1"/>
  <c r="F33" i="14"/>
  <c r="I33" i="14"/>
  <c r="G61" i="10" l="1"/>
  <c r="H61" i="10" s="1"/>
  <c r="E61" i="10"/>
  <c r="F61" i="10" s="1"/>
  <c r="B62" i="10"/>
  <c r="A63" i="10"/>
  <c r="F25" i="22"/>
  <c r="H25" i="22"/>
  <c r="F24" i="11"/>
  <c r="H24" i="11"/>
  <c r="D24" i="11"/>
  <c r="C56" i="3"/>
  <c r="K65" i="3"/>
  <c r="B58" i="4"/>
  <c r="F58" i="4"/>
  <c r="J58" i="4"/>
  <c r="N58" i="4"/>
  <c r="R58" i="4"/>
  <c r="V58" i="4"/>
  <c r="Z58" i="4"/>
  <c r="AD58" i="4"/>
  <c r="AH58" i="4"/>
  <c r="AL58" i="4"/>
  <c r="AP58" i="4"/>
  <c r="AT58" i="4"/>
  <c r="AX58" i="4"/>
  <c r="BB58" i="4"/>
  <c r="BF58" i="4"/>
  <c r="BJ58" i="4"/>
  <c r="BN58" i="4"/>
  <c r="BR58" i="4"/>
  <c r="BV58" i="4"/>
  <c r="A59" i="4"/>
  <c r="C58" i="4"/>
  <c r="E58" i="4"/>
  <c r="K58" i="4"/>
  <c r="P58" i="4"/>
  <c r="U58" i="4"/>
  <c r="AA58" i="4"/>
  <c r="AF58" i="4"/>
  <c r="AK58" i="4"/>
  <c r="AQ58" i="4"/>
  <c r="AV58" i="4"/>
  <c r="BA58" i="4"/>
  <c r="BG58" i="4"/>
  <c r="BL58" i="4"/>
  <c r="BQ58" i="4"/>
  <c r="BW58" i="4"/>
  <c r="G58" i="4"/>
  <c r="L58" i="4"/>
  <c r="Q58" i="4"/>
  <c r="W58" i="4"/>
  <c r="AB58" i="4"/>
  <c r="AG58" i="4"/>
  <c r="AM58" i="4"/>
  <c r="AR58" i="4"/>
  <c r="AW58" i="4"/>
  <c r="BC58" i="4"/>
  <c r="BH58" i="4"/>
  <c r="BM58" i="4"/>
  <c r="BS58" i="4"/>
  <c r="BX58" i="4"/>
  <c r="H58" i="4"/>
  <c r="M58" i="4"/>
  <c r="S58" i="4"/>
  <c r="X58" i="4"/>
  <c r="AC58" i="4"/>
  <c r="AI58" i="4"/>
  <c r="AN58" i="4"/>
  <c r="AS58" i="4"/>
  <c r="AY58" i="4"/>
  <c r="BD58" i="4"/>
  <c r="BI58" i="4"/>
  <c r="BO58" i="4"/>
  <c r="BT58" i="4"/>
  <c r="BY58" i="4"/>
  <c r="D58" i="4"/>
  <c r="I58" i="4"/>
  <c r="O58" i="4"/>
  <c r="T58" i="4"/>
  <c r="Y58" i="4"/>
  <c r="AE58" i="4"/>
  <c r="AJ58" i="4"/>
  <c r="AO58" i="4"/>
  <c r="AU58" i="4"/>
  <c r="AZ58" i="4"/>
  <c r="BE58" i="4"/>
  <c r="BK58" i="4"/>
  <c r="BP58" i="4"/>
  <c r="BU58" i="4"/>
  <c r="A58" i="3"/>
  <c r="I67" i="3"/>
  <c r="C142" i="2"/>
  <c r="D142" i="2"/>
  <c r="A143" i="2"/>
  <c r="J67" i="3"/>
  <c r="F63" i="3"/>
  <c r="C32" i="13"/>
  <c r="D32" i="13" s="1"/>
  <c r="H34" i="14"/>
  <c r="G34" i="14" s="1"/>
  <c r="E34" i="14" s="1"/>
  <c r="C34" i="14"/>
  <c r="B63" i="10" l="1"/>
  <c r="A64" i="10"/>
  <c r="E62" i="10"/>
  <c r="F62" i="10" s="1"/>
  <c r="G62" i="10"/>
  <c r="H62" i="10" s="1"/>
  <c r="C26" i="22"/>
  <c r="J25" i="22"/>
  <c r="I68" i="3"/>
  <c r="A59" i="3"/>
  <c r="K66" i="3"/>
  <c r="C57" i="3"/>
  <c r="J68" i="3"/>
  <c r="F64" i="3"/>
  <c r="C143" i="2"/>
  <c r="D143" i="2"/>
  <c r="A144" i="2"/>
  <c r="G63" i="3"/>
  <c r="G64" i="3" s="1"/>
  <c r="C25" i="11"/>
  <c r="J24" i="11"/>
  <c r="E32" i="13"/>
  <c r="F32" i="13" s="1"/>
  <c r="E59" i="4"/>
  <c r="I59" i="4"/>
  <c r="M59" i="4"/>
  <c r="Q59" i="4"/>
  <c r="U59" i="4"/>
  <c r="Y59" i="4"/>
  <c r="AC59" i="4"/>
  <c r="AG59" i="4"/>
  <c r="AK59" i="4"/>
  <c r="AO59" i="4"/>
  <c r="AS59" i="4"/>
  <c r="AW59" i="4"/>
  <c r="BA59" i="4"/>
  <c r="BE59" i="4"/>
  <c r="BI59" i="4"/>
  <c r="BM59" i="4"/>
  <c r="BQ59" i="4"/>
  <c r="BU59" i="4"/>
  <c r="BY59" i="4"/>
  <c r="C59" i="4"/>
  <c r="H59" i="4"/>
  <c r="N59" i="4"/>
  <c r="S59" i="4"/>
  <c r="X59" i="4"/>
  <c r="AD59" i="4"/>
  <c r="AI59" i="4"/>
  <c r="AN59" i="4"/>
  <c r="AT59" i="4"/>
  <c r="AY59" i="4"/>
  <c r="BD59" i="4"/>
  <c r="BJ59" i="4"/>
  <c r="BO59" i="4"/>
  <c r="BT59" i="4"/>
  <c r="A60" i="4"/>
  <c r="D59" i="4"/>
  <c r="J59" i="4"/>
  <c r="O59" i="4"/>
  <c r="T59" i="4"/>
  <c r="Z59" i="4"/>
  <c r="AE59" i="4"/>
  <c r="AJ59" i="4"/>
  <c r="AP59" i="4"/>
  <c r="AU59" i="4"/>
  <c r="AZ59" i="4"/>
  <c r="BF59" i="4"/>
  <c r="BK59" i="4"/>
  <c r="BP59" i="4"/>
  <c r="BV59" i="4"/>
  <c r="F59" i="4"/>
  <c r="K59" i="4"/>
  <c r="P59" i="4"/>
  <c r="V59" i="4"/>
  <c r="AA59" i="4"/>
  <c r="AF59" i="4"/>
  <c r="AL59" i="4"/>
  <c r="AQ59" i="4"/>
  <c r="AV59" i="4"/>
  <c r="BB59" i="4"/>
  <c r="BG59" i="4"/>
  <c r="BL59" i="4"/>
  <c r="BR59" i="4"/>
  <c r="BW59" i="4"/>
  <c r="B59" i="4"/>
  <c r="G59" i="4"/>
  <c r="L59" i="4"/>
  <c r="R59" i="4"/>
  <c r="W59" i="4"/>
  <c r="AB59" i="4"/>
  <c r="AH59" i="4"/>
  <c r="AM59" i="4"/>
  <c r="AR59" i="4"/>
  <c r="AX59" i="4"/>
  <c r="BC59" i="4"/>
  <c r="BH59" i="4"/>
  <c r="BN59" i="4"/>
  <c r="BS59" i="4"/>
  <c r="BX59" i="4"/>
  <c r="F34" i="14"/>
  <c r="I34" i="14"/>
  <c r="D34" i="14"/>
  <c r="G35" i="14"/>
  <c r="B64" i="10" l="1"/>
  <c r="A65" i="10"/>
  <c r="E63" i="10"/>
  <c r="F63" i="10" s="1"/>
  <c r="G63" i="10"/>
  <c r="H63" i="10" s="1"/>
  <c r="G26" i="22"/>
  <c r="D26" i="22" s="1"/>
  <c r="I26" i="22"/>
  <c r="J32" i="13"/>
  <c r="D60" i="4"/>
  <c r="H60" i="4"/>
  <c r="L60" i="4"/>
  <c r="P60" i="4"/>
  <c r="T60" i="4"/>
  <c r="X60" i="4"/>
  <c r="AB60" i="4"/>
  <c r="AF60" i="4"/>
  <c r="AJ60" i="4"/>
  <c r="AN60" i="4"/>
  <c r="AR60" i="4"/>
  <c r="AV60" i="4"/>
  <c r="AZ60" i="4"/>
  <c r="BD60" i="4"/>
  <c r="BH60" i="4"/>
  <c r="BL60" i="4"/>
  <c r="BP60" i="4"/>
  <c r="BT60" i="4"/>
  <c r="BX60" i="4"/>
  <c r="F60" i="4"/>
  <c r="K60" i="4"/>
  <c r="Q60" i="4"/>
  <c r="V60" i="4"/>
  <c r="AA60" i="4"/>
  <c r="AG60" i="4"/>
  <c r="AL60" i="4"/>
  <c r="AQ60" i="4"/>
  <c r="AW60" i="4"/>
  <c r="BB60" i="4"/>
  <c r="BG60" i="4"/>
  <c r="BM60" i="4"/>
  <c r="BR60" i="4"/>
  <c r="BW60" i="4"/>
  <c r="B60" i="4"/>
  <c r="G60" i="4"/>
  <c r="M60" i="4"/>
  <c r="R60" i="4"/>
  <c r="W60" i="4"/>
  <c r="AC60" i="4"/>
  <c r="AH60" i="4"/>
  <c r="AM60" i="4"/>
  <c r="AS60" i="4"/>
  <c r="AX60" i="4"/>
  <c r="BC60" i="4"/>
  <c r="BI60" i="4"/>
  <c r="BN60" i="4"/>
  <c r="BS60" i="4"/>
  <c r="BY60" i="4"/>
  <c r="C60" i="4"/>
  <c r="I60" i="4"/>
  <c r="N60" i="4"/>
  <c r="S60" i="4"/>
  <c r="Y60" i="4"/>
  <c r="AD60" i="4"/>
  <c r="AI60" i="4"/>
  <c r="AO60" i="4"/>
  <c r="AT60" i="4"/>
  <c r="AY60" i="4"/>
  <c r="BE60" i="4"/>
  <c r="BJ60" i="4"/>
  <c r="BO60" i="4"/>
  <c r="BU60" i="4"/>
  <c r="A61" i="4"/>
  <c r="E60" i="4"/>
  <c r="J60" i="4"/>
  <c r="O60" i="4"/>
  <c r="U60" i="4"/>
  <c r="Z60" i="4"/>
  <c r="AE60" i="4"/>
  <c r="AK60" i="4"/>
  <c r="AP60" i="4"/>
  <c r="AU60" i="4"/>
  <c r="BA60" i="4"/>
  <c r="BF60" i="4"/>
  <c r="BK60" i="4"/>
  <c r="BQ60" i="4"/>
  <c r="BV60" i="4"/>
  <c r="G25" i="11"/>
  <c r="E25" i="11" s="1"/>
  <c r="I25" i="11"/>
  <c r="F65" i="3"/>
  <c r="J69" i="3"/>
  <c r="A60" i="3"/>
  <c r="I69" i="3"/>
  <c r="C144" i="2"/>
  <c r="D144" i="2"/>
  <c r="A145" i="2"/>
  <c r="G65" i="3"/>
  <c r="C58" i="3"/>
  <c r="K67" i="3"/>
  <c r="C35" i="14"/>
  <c r="D35" i="14" s="1"/>
  <c r="A66" i="10" l="1"/>
  <c r="B65" i="10"/>
  <c r="E64" i="10"/>
  <c r="F64" i="10" s="1"/>
  <c r="G64" i="10"/>
  <c r="H64" i="10" s="1"/>
  <c r="D25" i="11"/>
  <c r="E26" i="22"/>
  <c r="F26" i="22"/>
  <c r="H26" i="22"/>
  <c r="C61" i="4"/>
  <c r="G61" i="4"/>
  <c r="K61" i="4"/>
  <c r="O61" i="4"/>
  <c r="S61" i="4"/>
  <c r="W61" i="4"/>
  <c r="AA61" i="4"/>
  <c r="AE61" i="4"/>
  <c r="AI61" i="4"/>
  <c r="AM61" i="4"/>
  <c r="AQ61" i="4"/>
  <c r="AU61" i="4"/>
  <c r="AY61" i="4"/>
  <c r="BC61" i="4"/>
  <c r="BG61" i="4"/>
  <c r="BK61" i="4"/>
  <c r="BO61" i="4"/>
  <c r="BS61" i="4"/>
  <c r="BW61" i="4"/>
  <c r="D61" i="4"/>
  <c r="I61" i="4"/>
  <c r="N61" i="4"/>
  <c r="T61" i="4"/>
  <c r="Y61" i="4"/>
  <c r="AD61" i="4"/>
  <c r="AJ61" i="4"/>
  <c r="AO61" i="4"/>
  <c r="AT61" i="4"/>
  <c r="AZ61" i="4"/>
  <c r="BE61" i="4"/>
  <c r="BJ61" i="4"/>
  <c r="BP61" i="4"/>
  <c r="BU61" i="4"/>
  <c r="A62" i="4"/>
  <c r="E61" i="4"/>
  <c r="J61" i="4"/>
  <c r="P61" i="4"/>
  <c r="U61" i="4"/>
  <c r="Z61" i="4"/>
  <c r="AF61" i="4"/>
  <c r="AK61" i="4"/>
  <c r="AP61" i="4"/>
  <c r="AV61" i="4"/>
  <c r="BA61" i="4"/>
  <c r="BF61" i="4"/>
  <c r="BL61" i="4"/>
  <c r="BQ61" i="4"/>
  <c r="BV61" i="4"/>
  <c r="F61" i="4"/>
  <c r="L61" i="4"/>
  <c r="Q61" i="4"/>
  <c r="V61" i="4"/>
  <c r="AB61" i="4"/>
  <c r="AG61" i="4"/>
  <c r="AL61" i="4"/>
  <c r="AR61" i="4"/>
  <c r="AW61" i="4"/>
  <c r="BB61" i="4"/>
  <c r="BH61" i="4"/>
  <c r="BM61" i="4"/>
  <c r="BR61" i="4"/>
  <c r="BX61" i="4"/>
  <c r="B61" i="4"/>
  <c r="H61" i="4"/>
  <c r="M61" i="4"/>
  <c r="R61" i="4"/>
  <c r="X61" i="4"/>
  <c r="AC61" i="4"/>
  <c r="AH61" i="4"/>
  <c r="AN61" i="4"/>
  <c r="AS61" i="4"/>
  <c r="AX61" i="4"/>
  <c r="BD61" i="4"/>
  <c r="BI61" i="4"/>
  <c r="BN61" i="4"/>
  <c r="BT61" i="4"/>
  <c r="BY61" i="4"/>
  <c r="K68" i="3"/>
  <c r="C59" i="3"/>
  <c r="F66" i="3"/>
  <c r="J70" i="3"/>
  <c r="F25" i="11"/>
  <c r="H25" i="11"/>
  <c r="C145" i="2"/>
  <c r="D145" i="2"/>
  <c r="A146" i="2"/>
  <c r="I70" i="3"/>
  <c r="A61" i="3"/>
  <c r="G33" i="13"/>
  <c r="I33" i="13" s="1"/>
  <c r="C33" i="13"/>
  <c r="E35" i="14"/>
  <c r="G65" i="10" l="1"/>
  <c r="H65" i="10" s="1"/>
  <c r="E65" i="10"/>
  <c r="F65" i="10" s="1"/>
  <c r="B66" i="10"/>
  <c r="A67" i="10"/>
  <c r="C27" i="22"/>
  <c r="J26" i="22"/>
  <c r="D33" i="13"/>
  <c r="C146" i="2"/>
  <c r="D146" i="2"/>
  <c r="A147" i="2"/>
  <c r="C26" i="11"/>
  <c r="J25" i="11"/>
  <c r="C60" i="3"/>
  <c r="K69" i="3"/>
  <c r="E33" i="13"/>
  <c r="F33" i="13" s="1"/>
  <c r="A62" i="3"/>
  <c r="I71" i="3"/>
  <c r="J71" i="3"/>
  <c r="F67" i="3"/>
  <c r="B62" i="4"/>
  <c r="F62" i="4"/>
  <c r="J62" i="4"/>
  <c r="N62" i="4"/>
  <c r="R62" i="4"/>
  <c r="V62" i="4"/>
  <c r="Z62" i="4"/>
  <c r="AD62" i="4"/>
  <c r="AH62" i="4"/>
  <c r="AL62" i="4"/>
  <c r="AP62" i="4"/>
  <c r="G62" i="4"/>
  <c r="L62" i="4"/>
  <c r="Q62" i="4"/>
  <c r="W62" i="4"/>
  <c r="AB62" i="4"/>
  <c r="AG62" i="4"/>
  <c r="AM62" i="4"/>
  <c r="AR62" i="4"/>
  <c r="AV62" i="4"/>
  <c r="AZ62" i="4"/>
  <c r="BD62" i="4"/>
  <c r="BH62" i="4"/>
  <c r="BL62" i="4"/>
  <c r="BP62" i="4"/>
  <c r="BT62" i="4"/>
  <c r="BX62" i="4"/>
  <c r="C62" i="4"/>
  <c r="H62" i="4"/>
  <c r="M62" i="4"/>
  <c r="S62" i="4"/>
  <c r="X62" i="4"/>
  <c r="AC62" i="4"/>
  <c r="AI62" i="4"/>
  <c r="AN62" i="4"/>
  <c r="AS62" i="4"/>
  <c r="AW62" i="4"/>
  <c r="BA62" i="4"/>
  <c r="BE62" i="4"/>
  <c r="BI62" i="4"/>
  <c r="BM62" i="4"/>
  <c r="BQ62" i="4"/>
  <c r="BU62" i="4"/>
  <c r="BY62" i="4"/>
  <c r="D62" i="4"/>
  <c r="I62" i="4"/>
  <c r="O62" i="4"/>
  <c r="T62" i="4"/>
  <c r="Y62" i="4"/>
  <c r="AE62" i="4"/>
  <c r="AJ62" i="4"/>
  <c r="AO62" i="4"/>
  <c r="AT62" i="4"/>
  <c r="AX62" i="4"/>
  <c r="BB62" i="4"/>
  <c r="BF62" i="4"/>
  <c r="BJ62" i="4"/>
  <c r="BN62" i="4"/>
  <c r="BR62" i="4"/>
  <c r="BV62" i="4"/>
  <c r="A63" i="4"/>
  <c r="E62" i="4"/>
  <c r="K62" i="4"/>
  <c r="P62" i="4"/>
  <c r="U62" i="4"/>
  <c r="AA62" i="4"/>
  <c r="AF62" i="4"/>
  <c r="AK62" i="4"/>
  <c r="AQ62" i="4"/>
  <c r="AU62" i="4"/>
  <c r="AY62" i="4"/>
  <c r="BC62" i="4"/>
  <c r="BG62" i="4"/>
  <c r="BK62" i="4"/>
  <c r="BO62" i="4"/>
  <c r="BS62" i="4"/>
  <c r="BW62" i="4"/>
  <c r="G66" i="3"/>
  <c r="F35" i="14"/>
  <c r="I35" i="14"/>
  <c r="B67" i="10" l="1"/>
  <c r="A68" i="10"/>
  <c r="E66" i="10"/>
  <c r="F66" i="10" s="1"/>
  <c r="G66" i="10"/>
  <c r="H66" i="10" s="1"/>
  <c r="G27" i="22"/>
  <c r="D27" i="22" s="1"/>
  <c r="E27" i="22"/>
  <c r="I27" i="22"/>
  <c r="F68" i="3"/>
  <c r="J72" i="3"/>
  <c r="I72" i="3"/>
  <c r="A63" i="3"/>
  <c r="C63" i="4"/>
  <c r="G63" i="4"/>
  <c r="K63" i="4"/>
  <c r="O63" i="4"/>
  <c r="S63" i="4"/>
  <c r="W63" i="4"/>
  <c r="AA63" i="4"/>
  <c r="AE63" i="4"/>
  <c r="AI63" i="4"/>
  <c r="AM63" i="4"/>
  <c r="AQ63" i="4"/>
  <c r="AU63" i="4"/>
  <c r="AY63" i="4"/>
  <c r="BC63" i="4"/>
  <c r="BG63" i="4"/>
  <c r="BK63" i="4"/>
  <c r="BO63" i="4"/>
  <c r="BS63" i="4"/>
  <c r="BW63" i="4"/>
  <c r="D63" i="4"/>
  <c r="H63" i="4"/>
  <c r="L63" i="4"/>
  <c r="P63" i="4"/>
  <c r="T63" i="4"/>
  <c r="X63" i="4"/>
  <c r="AB63" i="4"/>
  <c r="AF63" i="4"/>
  <c r="AJ63" i="4"/>
  <c r="AN63" i="4"/>
  <c r="AR63" i="4"/>
  <c r="AV63" i="4"/>
  <c r="AZ63" i="4"/>
  <c r="BD63" i="4"/>
  <c r="BH63" i="4"/>
  <c r="BL63" i="4"/>
  <c r="BP63" i="4"/>
  <c r="BT63" i="4"/>
  <c r="BX63" i="4"/>
  <c r="E63" i="4"/>
  <c r="I63" i="4"/>
  <c r="M63" i="4"/>
  <c r="Q63" i="4"/>
  <c r="U63" i="4"/>
  <c r="Y63" i="4"/>
  <c r="AC63" i="4"/>
  <c r="AG63" i="4"/>
  <c r="AK63" i="4"/>
  <c r="AO63" i="4"/>
  <c r="AS63" i="4"/>
  <c r="AW63" i="4"/>
  <c r="BA63" i="4"/>
  <c r="BE63" i="4"/>
  <c r="BI63" i="4"/>
  <c r="BM63" i="4"/>
  <c r="BQ63" i="4"/>
  <c r="BU63" i="4"/>
  <c r="BY63" i="4"/>
  <c r="B63" i="4"/>
  <c r="F63" i="4"/>
  <c r="J63" i="4"/>
  <c r="N63" i="4"/>
  <c r="R63" i="4"/>
  <c r="V63" i="4"/>
  <c r="Z63" i="4"/>
  <c r="AD63" i="4"/>
  <c r="AH63" i="4"/>
  <c r="AL63" i="4"/>
  <c r="AP63" i="4"/>
  <c r="AT63" i="4"/>
  <c r="AX63" i="4"/>
  <c r="BB63" i="4"/>
  <c r="BF63" i="4"/>
  <c r="BJ63" i="4"/>
  <c r="BN63" i="4"/>
  <c r="BR63" i="4"/>
  <c r="BV63" i="4"/>
  <c r="A64" i="4"/>
  <c r="K70" i="3"/>
  <c r="C61" i="3"/>
  <c r="C147" i="2"/>
  <c r="D147" i="2"/>
  <c r="A148" i="2"/>
  <c r="J33" i="13"/>
  <c r="G67" i="3"/>
  <c r="G68" i="3" s="1"/>
  <c r="G26" i="11"/>
  <c r="D26" i="11" s="1"/>
  <c r="E26" i="11"/>
  <c r="I26" i="11"/>
  <c r="H36" i="14"/>
  <c r="G36" i="14" s="1"/>
  <c r="E36" i="14" s="1"/>
  <c r="C36" i="14"/>
  <c r="B68" i="10" l="1"/>
  <c r="A69" i="10"/>
  <c r="E67" i="10"/>
  <c r="F67" i="10" s="1"/>
  <c r="G67" i="10"/>
  <c r="H67" i="10" s="1"/>
  <c r="F27" i="22"/>
  <c r="H27" i="22"/>
  <c r="C148" i="2"/>
  <c r="D148" i="2"/>
  <c r="A149" i="2"/>
  <c r="I73" i="3"/>
  <c r="A64" i="3"/>
  <c r="G37" i="14"/>
  <c r="F26" i="11"/>
  <c r="H26" i="11"/>
  <c r="C34" i="13"/>
  <c r="G34" i="13"/>
  <c r="I34" i="13" s="1"/>
  <c r="K71" i="3"/>
  <c r="C62" i="3"/>
  <c r="B64" i="4"/>
  <c r="F64" i="4"/>
  <c r="J64" i="4"/>
  <c r="N64" i="4"/>
  <c r="R64" i="4"/>
  <c r="V64" i="4"/>
  <c r="Z64" i="4"/>
  <c r="AD64" i="4"/>
  <c r="AH64" i="4"/>
  <c r="AL64" i="4"/>
  <c r="AP64" i="4"/>
  <c r="AT64" i="4"/>
  <c r="AX64" i="4"/>
  <c r="BB64" i="4"/>
  <c r="BF64" i="4"/>
  <c r="BJ64" i="4"/>
  <c r="BN64" i="4"/>
  <c r="BR64" i="4"/>
  <c r="BV64" i="4"/>
  <c r="A65" i="4"/>
  <c r="C64" i="4"/>
  <c r="G64" i="4"/>
  <c r="K64" i="4"/>
  <c r="O64" i="4"/>
  <c r="S64" i="4"/>
  <c r="W64" i="4"/>
  <c r="AA64" i="4"/>
  <c r="AE64" i="4"/>
  <c r="AI64" i="4"/>
  <c r="AM64" i="4"/>
  <c r="AQ64" i="4"/>
  <c r="AU64" i="4"/>
  <c r="AY64" i="4"/>
  <c r="BC64" i="4"/>
  <c r="BG64" i="4"/>
  <c r="BK64" i="4"/>
  <c r="BO64" i="4"/>
  <c r="BS64" i="4"/>
  <c r="BW64" i="4"/>
  <c r="D64" i="4"/>
  <c r="H64" i="4"/>
  <c r="L64" i="4"/>
  <c r="P64" i="4"/>
  <c r="T64" i="4"/>
  <c r="X64" i="4"/>
  <c r="AB64" i="4"/>
  <c r="AF64" i="4"/>
  <c r="AJ64" i="4"/>
  <c r="AN64" i="4"/>
  <c r="AR64" i="4"/>
  <c r="AV64" i="4"/>
  <c r="AZ64" i="4"/>
  <c r="BD64" i="4"/>
  <c r="BH64" i="4"/>
  <c r="BL64" i="4"/>
  <c r="BP64" i="4"/>
  <c r="BT64" i="4"/>
  <c r="BX64" i="4"/>
  <c r="E64" i="4"/>
  <c r="I64" i="4"/>
  <c r="M64" i="4"/>
  <c r="Q64" i="4"/>
  <c r="U64" i="4"/>
  <c r="Y64" i="4"/>
  <c r="AC64" i="4"/>
  <c r="AG64" i="4"/>
  <c r="AK64" i="4"/>
  <c r="AO64" i="4"/>
  <c r="AS64" i="4"/>
  <c r="AW64" i="4"/>
  <c r="BA64" i="4"/>
  <c r="BE64" i="4"/>
  <c r="BI64" i="4"/>
  <c r="BM64" i="4"/>
  <c r="BQ64" i="4"/>
  <c r="BU64" i="4"/>
  <c r="BY64" i="4"/>
  <c r="F69" i="3"/>
  <c r="G69" i="3" s="1"/>
  <c r="J73" i="3"/>
  <c r="F36" i="14"/>
  <c r="I36" i="14"/>
  <c r="D36" i="14"/>
  <c r="A70" i="10" l="1"/>
  <c r="B69" i="10"/>
  <c r="G68" i="10"/>
  <c r="H68" i="10" s="1"/>
  <c r="E68" i="10"/>
  <c r="F68" i="10" s="1"/>
  <c r="C28" i="22"/>
  <c r="J27" i="22"/>
  <c r="I74" i="3"/>
  <c r="A65" i="3"/>
  <c r="E65" i="4"/>
  <c r="I65" i="4"/>
  <c r="M65" i="4"/>
  <c r="Q65" i="4"/>
  <c r="U65" i="4"/>
  <c r="Y65" i="4"/>
  <c r="AC65" i="4"/>
  <c r="AG65" i="4"/>
  <c r="AK65" i="4"/>
  <c r="AO65" i="4"/>
  <c r="AS65" i="4"/>
  <c r="AW65" i="4"/>
  <c r="BA65" i="4"/>
  <c r="BE65" i="4"/>
  <c r="BI65" i="4"/>
  <c r="BM65" i="4"/>
  <c r="BQ65" i="4"/>
  <c r="BU65" i="4"/>
  <c r="BY65" i="4"/>
  <c r="B65" i="4"/>
  <c r="F65" i="4"/>
  <c r="J65" i="4"/>
  <c r="N65" i="4"/>
  <c r="R65" i="4"/>
  <c r="V65" i="4"/>
  <c r="Z65" i="4"/>
  <c r="AD65" i="4"/>
  <c r="AH65" i="4"/>
  <c r="AL65" i="4"/>
  <c r="AP65" i="4"/>
  <c r="AT65" i="4"/>
  <c r="AX65" i="4"/>
  <c r="BB65" i="4"/>
  <c r="BF65" i="4"/>
  <c r="BJ65" i="4"/>
  <c r="BN65" i="4"/>
  <c r="BR65" i="4"/>
  <c r="BV65" i="4"/>
  <c r="A66" i="4"/>
  <c r="C65" i="4"/>
  <c r="G65" i="4"/>
  <c r="K65" i="4"/>
  <c r="O65" i="4"/>
  <c r="S65" i="4"/>
  <c r="W65" i="4"/>
  <c r="AA65" i="4"/>
  <c r="AE65" i="4"/>
  <c r="AI65" i="4"/>
  <c r="AM65" i="4"/>
  <c r="AQ65" i="4"/>
  <c r="AU65" i="4"/>
  <c r="AY65" i="4"/>
  <c r="BC65" i="4"/>
  <c r="BG65" i="4"/>
  <c r="BK65" i="4"/>
  <c r="BO65" i="4"/>
  <c r="BS65" i="4"/>
  <c r="BW65" i="4"/>
  <c r="D65" i="4"/>
  <c r="H65" i="4"/>
  <c r="L65" i="4"/>
  <c r="P65" i="4"/>
  <c r="T65" i="4"/>
  <c r="X65" i="4"/>
  <c r="AB65" i="4"/>
  <c r="AF65" i="4"/>
  <c r="AJ65" i="4"/>
  <c r="AN65" i="4"/>
  <c r="AR65" i="4"/>
  <c r="AV65" i="4"/>
  <c r="AZ65" i="4"/>
  <c r="BD65" i="4"/>
  <c r="BH65" i="4"/>
  <c r="BL65" i="4"/>
  <c r="BP65" i="4"/>
  <c r="BT65" i="4"/>
  <c r="BX65" i="4"/>
  <c r="C63" i="3"/>
  <c r="K72" i="3"/>
  <c r="D34" i="13"/>
  <c r="C149" i="2"/>
  <c r="D149" i="2"/>
  <c r="A150" i="2"/>
  <c r="F70" i="3"/>
  <c r="J74" i="3"/>
  <c r="E34" i="13"/>
  <c r="F34" i="13" s="1"/>
  <c r="C27" i="11"/>
  <c r="J26" i="11"/>
  <c r="C37" i="14"/>
  <c r="D37" i="14" s="1"/>
  <c r="G69" i="10" l="1"/>
  <c r="H69" i="10" s="1"/>
  <c r="E69" i="10"/>
  <c r="F69" i="10" s="1"/>
  <c r="B70" i="10"/>
  <c r="A71" i="10"/>
  <c r="G28" i="22"/>
  <c r="E28" i="22"/>
  <c r="D28" i="22"/>
  <c r="I28" i="22"/>
  <c r="J75" i="3"/>
  <c r="F71" i="3"/>
  <c r="A66" i="3"/>
  <c r="I75" i="3"/>
  <c r="G27" i="11"/>
  <c r="D27" i="11" s="1"/>
  <c r="I27" i="11"/>
  <c r="D66" i="4"/>
  <c r="H66" i="4"/>
  <c r="L66" i="4"/>
  <c r="P66" i="4"/>
  <c r="T66" i="4"/>
  <c r="X66" i="4"/>
  <c r="AB66" i="4"/>
  <c r="AF66" i="4"/>
  <c r="AJ66" i="4"/>
  <c r="AN66" i="4"/>
  <c r="AR66" i="4"/>
  <c r="AV66" i="4"/>
  <c r="AZ66" i="4"/>
  <c r="BD66" i="4"/>
  <c r="BH66" i="4"/>
  <c r="BL66" i="4"/>
  <c r="BP66" i="4"/>
  <c r="BT66" i="4"/>
  <c r="BX66" i="4"/>
  <c r="E66" i="4"/>
  <c r="I66" i="4"/>
  <c r="M66" i="4"/>
  <c r="Q66" i="4"/>
  <c r="U66" i="4"/>
  <c r="Y66" i="4"/>
  <c r="AC66" i="4"/>
  <c r="AG66" i="4"/>
  <c r="AK66" i="4"/>
  <c r="AO66" i="4"/>
  <c r="AS66" i="4"/>
  <c r="AW66" i="4"/>
  <c r="BA66" i="4"/>
  <c r="BE66" i="4"/>
  <c r="BI66" i="4"/>
  <c r="BM66" i="4"/>
  <c r="BQ66" i="4"/>
  <c r="BU66" i="4"/>
  <c r="BY66" i="4"/>
  <c r="B66" i="4"/>
  <c r="F66" i="4"/>
  <c r="J66" i="4"/>
  <c r="N66" i="4"/>
  <c r="R66" i="4"/>
  <c r="V66" i="4"/>
  <c r="Z66" i="4"/>
  <c r="AD66" i="4"/>
  <c r="AH66" i="4"/>
  <c r="AL66" i="4"/>
  <c r="AP66" i="4"/>
  <c r="AT66" i="4"/>
  <c r="AX66" i="4"/>
  <c r="BB66" i="4"/>
  <c r="BF66" i="4"/>
  <c r="BJ66" i="4"/>
  <c r="BN66" i="4"/>
  <c r="BR66" i="4"/>
  <c r="BV66" i="4"/>
  <c r="A67" i="4"/>
  <c r="C66" i="4"/>
  <c r="G66" i="4"/>
  <c r="K66" i="4"/>
  <c r="O66" i="4"/>
  <c r="S66" i="4"/>
  <c r="W66" i="4"/>
  <c r="AA66" i="4"/>
  <c r="AE66" i="4"/>
  <c r="AI66" i="4"/>
  <c r="AM66" i="4"/>
  <c r="AQ66" i="4"/>
  <c r="AU66" i="4"/>
  <c r="AY66" i="4"/>
  <c r="BC66" i="4"/>
  <c r="BG66" i="4"/>
  <c r="BK66" i="4"/>
  <c r="BO66" i="4"/>
  <c r="BS66" i="4"/>
  <c r="BW66" i="4"/>
  <c r="C64" i="3"/>
  <c r="K73" i="3"/>
  <c r="J34" i="13"/>
  <c r="C150" i="2"/>
  <c r="D150" i="2"/>
  <c r="A151" i="2"/>
  <c r="G70" i="3"/>
  <c r="G71" i="3" s="1"/>
  <c r="E37" i="14"/>
  <c r="F37" i="14" s="1"/>
  <c r="B71" i="10" l="1"/>
  <c r="A72" i="10"/>
  <c r="E70" i="10"/>
  <c r="F70" i="10" s="1"/>
  <c r="G70" i="10"/>
  <c r="H70" i="10" s="1"/>
  <c r="F28" i="22"/>
  <c r="H28" i="22"/>
  <c r="K74" i="3"/>
  <c r="C65" i="3"/>
  <c r="E27" i="11"/>
  <c r="I76" i="3"/>
  <c r="A67" i="3"/>
  <c r="G35" i="13"/>
  <c r="I35" i="13" s="1"/>
  <c r="E35" i="13" s="1"/>
  <c r="F35" i="13" s="1"/>
  <c r="C35" i="13"/>
  <c r="C67" i="4"/>
  <c r="G67" i="4"/>
  <c r="K67" i="4"/>
  <c r="O67" i="4"/>
  <c r="S67" i="4"/>
  <c r="W67" i="4"/>
  <c r="AA67" i="4"/>
  <c r="AE67" i="4"/>
  <c r="AI67" i="4"/>
  <c r="AM67" i="4"/>
  <c r="AQ67" i="4"/>
  <c r="AU67" i="4"/>
  <c r="AY67" i="4"/>
  <c r="BC67" i="4"/>
  <c r="BG67" i="4"/>
  <c r="BK67" i="4"/>
  <c r="BO67" i="4"/>
  <c r="BS67" i="4"/>
  <c r="BW67" i="4"/>
  <c r="D67" i="4"/>
  <c r="H67" i="4"/>
  <c r="L67" i="4"/>
  <c r="P67" i="4"/>
  <c r="T67" i="4"/>
  <c r="X67" i="4"/>
  <c r="AB67" i="4"/>
  <c r="AF67" i="4"/>
  <c r="AJ67" i="4"/>
  <c r="AN67" i="4"/>
  <c r="AR67" i="4"/>
  <c r="AV67" i="4"/>
  <c r="AZ67" i="4"/>
  <c r="BD67" i="4"/>
  <c r="BH67" i="4"/>
  <c r="BL67" i="4"/>
  <c r="BP67" i="4"/>
  <c r="BT67" i="4"/>
  <c r="BX67" i="4"/>
  <c r="E67" i="4"/>
  <c r="I67" i="4"/>
  <c r="M67" i="4"/>
  <c r="Q67" i="4"/>
  <c r="U67" i="4"/>
  <c r="Y67" i="4"/>
  <c r="AC67" i="4"/>
  <c r="AG67" i="4"/>
  <c r="AK67" i="4"/>
  <c r="AO67" i="4"/>
  <c r="AS67" i="4"/>
  <c r="AW67" i="4"/>
  <c r="BA67" i="4"/>
  <c r="BE67" i="4"/>
  <c r="BI67" i="4"/>
  <c r="BM67" i="4"/>
  <c r="BQ67" i="4"/>
  <c r="BU67" i="4"/>
  <c r="BY67" i="4"/>
  <c r="B67" i="4"/>
  <c r="F67" i="4"/>
  <c r="J67" i="4"/>
  <c r="N67" i="4"/>
  <c r="R67" i="4"/>
  <c r="V67" i="4"/>
  <c r="Z67" i="4"/>
  <c r="AD67" i="4"/>
  <c r="AH67" i="4"/>
  <c r="AL67" i="4"/>
  <c r="AP67" i="4"/>
  <c r="AT67" i="4"/>
  <c r="AX67" i="4"/>
  <c r="BB67" i="4"/>
  <c r="BF67" i="4"/>
  <c r="BJ67" i="4"/>
  <c r="BN67" i="4"/>
  <c r="BR67" i="4"/>
  <c r="BV67" i="4"/>
  <c r="A68" i="4"/>
  <c r="F72" i="3"/>
  <c r="J76" i="3"/>
  <c r="C151" i="2"/>
  <c r="D151" i="2"/>
  <c r="A152" i="2"/>
  <c r="I37" i="14"/>
  <c r="H38" i="14" s="1"/>
  <c r="G38" i="14" s="1"/>
  <c r="E38" i="14" s="1"/>
  <c r="C38" i="14"/>
  <c r="B72" i="10" l="1"/>
  <c r="A73" i="10"/>
  <c r="G71" i="10"/>
  <c r="H71" i="10" s="1"/>
  <c r="E71" i="10"/>
  <c r="F71" i="10" s="1"/>
  <c r="J28" i="22"/>
  <c r="C29" i="22"/>
  <c r="C152" i="2"/>
  <c r="D152" i="2"/>
  <c r="A153" i="2"/>
  <c r="J77" i="3"/>
  <c r="F73" i="3"/>
  <c r="A68" i="3"/>
  <c r="I77" i="3"/>
  <c r="B68" i="4"/>
  <c r="F68" i="4"/>
  <c r="J68" i="4"/>
  <c r="N68" i="4"/>
  <c r="R68" i="4"/>
  <c r="V68" i="4"/>
  <c r="Z68" i="4"/>
  <c r="AD68" i="4"/>
  <c r="AH68" i="4"/>
  <c r="AL68" i="4"/>
  <c r="AP68" i="4"/>
  <c r="AT68" i="4"/>
  <c r="AX68" i="4"/>
  <c r="BB68" i="4"/>
  <c r="BF68" i="4"/>
  <c r="BJ68" i="4"/>
  <c r="BN68" i="4"/>
  <c r="BR68" i="4"/>
  <c r="BV68" i="4"/>
  <c r="A69" i="4"/>
  <c r="C68" i="4"/>
  <c r="G68" i="4"/>
  <c r="K68" i="4"/>
  <c r="O68" i="4"/>
  <c r="S68" i="4"/>
  <c r="W68" i="4"/>
  <c r="AA68" i="4"/>
  <c r="AE68" i="4"/>
  <c r="AI68" i="4"/>
  <c r="AM68" i="4"/>
  <c r="AQ68" i="4"/>
  <c r="AU68" i="4"/>
  <c r="AY68" i="4"/>
  <c r="BC68" i="4"/>
  <c r="BG68" i="4"/>
  <c r="BK68" i="4"/>
  <c r="BO68" i="4"/>
  <c r="BS68" i="4"/>
  <c r="BW68" i="4"/>
  <c r="D68" i="4"/>
  <c r="H68" i="4"/>
  <c r="L68" i="4"/>
  <c r="P68" i="4"/>
  <c r="T68" i="4"/>
  <c r="X68" i="4"/>
  <c r="AB68" i="4"/>
  <c r="AF68" i="4"/>
  <c r="AJ68" i="4"/>
  <c r="AN68" i="4"/>
  <c r="AR68" i="4"/>
  <c r="AV68" i="4"/>
  <c r="AZ68" i="4"/>
  <c r="BD68" i="4"/>
  <c r="BH68" i="4"/>
  <c r="BL68" i="4"/>
  <c r="BP68" i="4"/>
  <c r="BT68" i="4"/>
  <c r="BX68" i="4"/>
  <c r="E68" i="4"/>
  <c r="I68" i="4"/>
  <c r="M68" i="4"/>
  <c r="Q68" i="4"/>
  <c r="U68" i="4"/>
  <c r="Y68" i="4"/>
  <c r="AC68" i="4"/>
  <c r="AG68" i="4"/>
  <c r="AK68" i="4"/>
  <c r="AO68" i="4"/>
  <c r="AS68" i="4"/>
  <c r="AW68" i="4"/>
  <c r="BA68" i="4"/>
  <c r="BE68" i="4"/>
  <c r="BI68" i="4"/>
  <c r="BM68" i="4"/>
  <c r="BQ68" i="4"/>
  <c r="BU68" i="4"/>
  <c r="BY68" i="4"/>
  <c r="D35" i="13"/>
  <c r="J35" i="13"/>
  <c r="F27" i="11"/>
  <c r="H27" i="11"/>
  <c r="K75" i="3"/>
  <c r="C66" i="3"/>
  <c r="G72" i="3"/>
  <c r="G73" i="3" s="1"/>
  <c r="G39" i="14"/>
  <c r="F38" i="14"/>
  <c r="I38" i="14"/>
  <c r="D38" i="14"/>
  <c r="B73" i="10" l="1"/>
  <c r="A74" i="10"/>
  <c r="E72" i="10"/>
  <c r="F72" i="10" s="1"/>
  <c r="G72" i="10"/>
  <c r="H72" i="10" s="1"/>
  <c r="G29" i="22"/>
  <c r="E29" i="22" s="1"/>
  <c r="I29" i="22"/>
  <c r="C67" i="3"/>
  <c r="K76" i="3"/>
  <c r="C36" i="13"/>
  <c r="G36" i="13"/>
  <c r="I36" i="13" s="1"/>
  <c r="E36" i="13" s="1"/>
  <c r="F36" i="13" s="1"/>
  <c r="C153" i="2"/>
  <c r="D153" i="2"/>
  <c r="A154" i="2"/>
  <c r="C28" i="11"/>
  <c r="J27" i="11"/>
  <c r="A69" i="3"/>
  <c r="I78" i="3"/>
  <c r="E69" i="4"/>
  <c r="I69" i="4"/>
  <c r="M69" i="4"/>
  <c r="Q69" i="4"/>
  <c r="U69" i="4"/>
  <c r="Y69" i="4"/>
  <c r="AC69" i="4"/>
  <c r="AG69" i="4"/>
  <c r="AK69" i="4"/>
  <c r="AO69" i="4"/>
  <c r="AS69" i="4"/>
  <c r="AW69" i="4"/>
  <c r="BA69" i="4"/>
  <c r="BE69" i="4"/>
  <c r="BI69" i="4"/>
  <c r="BM69" i="4"/>
  <c r="BQ69" i="4"/>
  <c r="BU69" i="4"/>
  <c r="BY69" i="4"/>
  <c r="B69" i="4"/>
  <c r="F69" i="4"/>
  <c r="J69" i="4"/>
  <c r="N69" i="4"/>
  <c r="R69" i="4"/>
  <c r="V69" i="4"/>
  <c r="Z69" i="4"/>
  <c r="AD69" i="4"/>
  <c r="AH69" i="4"/>
  <c r="AL69" i="4"/>
  <c r="AP69" i="4"/>
  <c r="AT69" i="4"/>
  <c r="AX69" i="4"/>
  <c r="BB69" i="4"/>
  <c r="BF69" i="4"/>
  <c r="BJ69" i="4"/>
  <c r="BN69" i="4"/>
  <c r="BR69" i="4"/>
  <c r="BV69" i="4"/>
  <c r="A70" i="4"/>
  <c r="C69" i="4"/>
  <c r="G69" i="4"/>
  <c r="K69" i="4"/>
  <c r="O69" i="4"/>
  <c r="S69" i="4"/>
  <c r="W69" i="4"/>
  <c r="AA69" i="4"/>
  <c r="AE69" i="4"/>
  <c r="AI69" i="4"/>
  <c r="AM69" i="4"/>
  <c r="AQ69" i="4"/>
  <c r="AU69" i="4"/>
  <c r="AY69" i="4"/>
  <c r="BC69" i="4"/>
  <c r="BG69" i="4"/>
  <c r="BK69" i="4"/>
  <c r="BO69" i="4"/>
  <c r="BS69" i="4"/>
  <c r="BW69" i="4"/>
  <c r="D69" i="4"/>
  <c r="H69" i="4"/>
  <c r="L69" i="4"/>
  <c r="P69" i="4"/>
  <c r="T69" i="4"/>
  <c r="X69" i="4"/>
  <c r="AB69" i="4"/>
  <c r="AF69" i="4"/>
  <c r="AJ69" i="4"/>
  <c r="AN69" i="4"/>
  <c r="AR69" i="4"/>
  <c r="AV69" i="4"/>
  <c r="AZ69" i="4"/>
  <c r="BD69" i="4"/>
  <c r="BH69" i="4"/>
  <c r="BL69" i="4"/>
  <c r="BP69" i="4"/>
  <c r="BT69" i="4"/>
  <c r="BX69" i="4"/>
  <c r="F74" i="3"/>
  <c r="J78" i="3"/>
  <c r="J36" i="13"/>
  <c r="C39" i="14"/>
  <c r="D39" i="14" s="1"/>
  <c r="B74" i="10" l="1"/>
  <c r="A75" i="10"/>
  <c r="G73" i="10"/>
  <c r="H73" i="10" s="1"/>
  <c r="E73" i="10"/>
  <c r="F73" i="10" s="1"/>
  <c r="F29" i="22"/>
  <c r="H29" i="22"/>
  <c r="D29" i="22"/>
  <c r="D70" i="4"/>
  <c r="H70" i="4"/>
  <c r="L70" i="4"/>
  <c r="P70" i="4"/>
  <c r="T70" i="4"/>
  <c r="X70" i="4"/>
  <c r="AB70" i="4"/>
  <c r="AF70" i="4"/>
  <c r="AJ70" i="4"/>
  <c r="AN70" i="4"/>
  <c r="AR70" i="4"/>
  <c r="AV70" i="4"/>
  <c r="AZ70" i="4"/>
  <c r="BD70" i="4"/>
  <c r="BH70" i="4"/>
  <c r="BL70" i="4"/>
  <c r="BP70" i="4"/>
  <c r="BT70" i="4"/>
  <c r="BX70" i="4"/>
  <c r="E70" i="4"/>
  <c r="I70" i="4"/>
  <c r="M70" i="4"/>
  <c r="Q70" i="4"/>
  <c r="U70" i="4"/>
  <c r="Y70" i="4"/>
  <c r="AC70" i="4"/>
  <c r="AG70" i="4"/>
  <c r="AK70" i="4"/>
  <c r="AO70" i="4"/>
  <c r="AS70" i="4"/>
  <c r="AW70" i="4"/>
  <c r="BA70" i="4"/>
  <c r="BE70" i="4"/>
  <c r="BI70" i="4"/>
  <c r="BM70" i="4"/>
  <c r="BQ70" i="4"/>
  <c r="BU70" i="4"/>
  <c r="BY70" i="4"/>
  <c r="C70" i="4"/>
  <c r="G70" i="4"/>
  <c r="K70" i="4"/>
  <c r="O70" i="4"/>
  <c r="S70" i="4"/>
  <c r="W70" i="4"/>
  <c r="AA70" i="4"/>
  <c r="AE70" i="4"/>
  <c r="AI70" i="4"/>
  <c r="AM70" i="4"/>
  <c r="AQ70" i="4"/>
  <c r="AU70" i="4"/>
  <c r="AY70" i="4"/>
  <c r="BC70" i="4"/>
  <c r="BG70" i="4"/>
  <c r="BK70" i="4"/>
  <c r="BO70" i="4"/>
  <c r="BS70" i="4"/>
  <c r="BW70" i="4"/>
  <c r="F70" i="4"/>
  <c r="V70" i="4"/>
  <c r="AL70" i="4"/>
  <c r="BB70" i="4"/>
  <c r="BR70" i="4"/>
  <c r="J70" i="4"/>
  <c r="Z70" i="4"/>
  <c r="AP70" i="4"/>
  <c r="BF70" i="4"/>
  <c r="BV70" i="4"/>
  <c r="N70" i="4"/>
  <c r="AD70" i="4"/>
  <c r="AT70" i="4"/>
  <c r="BJ70" i="4"/>
  <c r="A71" i="4"/>
  <c r="B70" i="4"/>
  <c r="R70" i="4"/>
  <c r="AH70" i="4"/>
  <c r="AX70" i="4"/>
  <c r="BN70" i="4"/>
  <c r="A70" i="3"/>
  <c r="I79" i="3"/>
  <c r="C154" i="2"/>
  <c r="D154" i="2"/>
  <c r="A155" i="2"/>
  <c r="D36" i="13"/>
  <c r="J79" i="3"/>
  <c r="F75" i="3"/>
  <c r="G74" i="3"/>
  <c r="G75" i="3" s="1"/>
  <c r="G28" i="11"/>
  <c r="E28" i="11" s="1"/>
  <c r="I28" i="11"/>
  <c r="C68" i="3"/>
  <c r="K77" i="3"/>
  <c r="G37" i="13"/>
  <c r="I37" i="13" s="1"/>
  <c r="C37" i="13"/>
  <c r="E39" i="14"/>
  <c r="F39" i="14" s="1"/>
  <c r="B75" i="10" l="1"/>
  <c r="A76" i="10"/>
  <c r="E74" i="10"/>
  <c r="F74" i="10" s="1"/>
  <c r="G74" i="10"/>
  <c r="H74" i="10" s="1"/>
  <c r="D28" i="11"/>
  <c r="J29" i="22"/>
  <c r="C30" i="22"/>
  <c r="F28" i="11"/>
  <c r="H28" i="11"/>
  <c r="C155" i="2"/>
  <c r="D155" i="2"/>
  <c r="A156" i="2"/>
  <c r="I80" i="3"/>
  <c r="A71" i="3"/>
  <c r="C71" i="4"/>
  <c r="G71" i="4"/>
  <c r="K71" i="4"/>
  <c r="O71" i="4"/>
  <c r="S71" i="4"/>
  <c r="W71" i="4"/>
  <c r="AA71" i="4"/>
  <c r="AE71" i="4"/>
  <c r="AI71" i="4"/>
  <c r="AM71" i="4"/>
  <c r="AQ71" i="4"/>
  <c r="AU71" i="4"/>
  <c r="AY71" i="4"/>
  <c r="BC71" i="4"/>
  <c r="BG71" i="4"/>
  <c r="BK71" i="4"/>
  <c r="BO71" i="4"/>
  <c r="BS71" i="4"/>
  <c r="BW71" i="4"/>
  <c r="D71" i="4"/>
  <c r="H71" i="4"/>
  <c r="L71" i="4"/>
  <c r="P71" i="4"/>
  <c r="T71" i="4"/>
  <c r="X71" i="4"/>
  <c r="AB71" i="4"/>
  <c r="AF71" i="4"/>
  <c r="AJ71" i="4"/>
  <c r="AN71" i="4"/>
  <c r="AR71" i="4"/>
  <c r="AV71" i="4"/>
  <c r="AZ71" i="4"/>
  <c r="BD71" i="4"/>
  <c r="BH71" i="4"/>
  <c r="BL71" i="4"/>
  <c r="BP71" i="4"/>
  <c r="BT71" i="4"/>
  <c r="BX71" i="4"/>
  <c r="B71" i="4"/>
  <c r="F71" i="4"/>
  <c r="J71" i="4"/>
  <c r="N71" i="4"/>
  <c r="R71" i="4"/>
  <c r="V71" i="4"/>
  <c r="Z71" i="4"/>
  <c r="AD71" i="4"/>
  <c r="AH71" i="4"/>
  <c r="AL71" i="4"/>
  <c r="AP71" i="4"/>
  <c r="AT71" i="4"/>
  <c r="AX71" i="4"/>
  <c r="BB71" i="4"/>
  <c r="BF71" i="4"/>
  <c r="BJ71" i="4"/>
  <c r="BN71" i="4"/>
  <c r="BR71" i="4"/>
  <c r="BV71" i="4"/>
  <c r="A72" i="4"/>
  <c r="I71" i="4"/>
  <c r="Y71" i="4"/>
  <c r="AO71" i="4"/>
  <c r="BE71" i="4"/>
  <c r="BU71" i="4"/>
  <c r="M71" i="4"/>
  <c r="AC71" i="4"/>
  <c r="AS71" i="4"/>
  <c r="BI71" i="4"/>
  <c r="BY71" i="4"/>
  <c r="Q71" i="4"/>
  <c r="AG71" i="4"/>
  <c r="AW71" i="4"/>
  <c r="BM71" i="4"/>
  <c r="E71" i="4"/>
  <c r="U71" i="4"/>
  <c r="AK71" i="4"/>
  <c r="BA71" i="4"/>
  <c r="BQ71" i="4"/>
  <c r="K78" i="3"/>
  <c r="C69" i="3"/>
  <c r="J80" i="3"/>
  <c r="F76" i="3"/>
  <c r="D37" i="13"/>
  <c r="J37" i="13"/>
  <c r="E37" i="13"/>
  <c r="F37" i="13" s="1"/>
  <c r="I39" i="14"/>
  <c r="C40" i="14" s="1"/>
  <c r="B76" i="10" l="1"/>
  <c r="A77" i="10"/>
  <c r="E75" i="10"/>
  <c r="F75" i="10" s="1"/>
  <c r="G75" i="10"/>
  <c r="H75" i="10" s="1"/>
  <c r="G30" i="22"/>
  <c r="D30" i="22" s="1"/>
  <c r="I30" i="22"/>
  <c r="A72" i="3"/>
  <c r="I81" i="3"/>
  <c r="J81" i="3"/>
  <c r="F77" i="3"/>
  <c r="G76" i="3"/>
  <c r="G77" i="3" s="1"/>
  <c r="C70" i="3"/>
  <c r="K79" i="3"/>
  <c r="C29" i="11"/>
  <c r="J28" i="11"/>
  <c r="B72" i="4"/>
  <c r="F72" i="4"/>
  <c r="J72" i="4"/>
  <c r="N72" i="4"/>
  <c r="R72" i="4"/>
  <c r="V72" i="4"/>
  <c r="Z72" i="4"/>
  <c r="AD72" i="4"/>
  <c r="AH72" i="4"/>
  <c r="AL72" i="4"/>
  <c r="AP72" i="4"/>
  <c r="AT72" i="4"/>
  <c r="AX72" i="4"/>
  <c r="BB72" i="4"/>
  <c r="BF72" i="4"/>
  <c r="BJ72" i="4"/>
  <c r="BN72" i="4"/>
  <c r="BR72" i="4"/>
  <c r="BV72" i="4"/>
  <c r="A73" i="4"/>
  <c r="C72" i="4"/>
  <c r="G72" i="4"/>
  <c r="K72" i="4"/>
  <c r="O72" i="4"/>
  <c r="S72" i="4"/>
  <c r="W72" i="4"/>
  <c r="AA72" i="4"/>
  <c r="AE72" i="4"/>
  <c r="AI72" i="4"/>
  <c r="AM72" i="4"/>
  <c r="AQ72" i="4"/>
  <c r="AU72" i="4"/>
  <c r="AY72" i="4"/>
  <c r="BC72" i="4"/>
  <c r="BG72" i="4"/>
  <c r="BK72" i="4"/>
  <c r="BO72" i="4"/>
  <c r="BS72" i="4"/>
  <c r="BW72" i="4"/>
  <c r="E72" i="4"/>
  <c r="I72" i="4"/>
  <c r="M72" i="4"/>
  <c r="Q72" i="4"/>
  <c r="U72" i="4"/>
  <c r="Y72" i="4"/>
  <c r="AC72" i="4"/>
  <c r="AG72" i="4"/>
  <c r="AK72" i="4"/>
  <c r="AO72" i="4"/>
  <c r="AS72" i="4"/>
  <c r="AW72" i="4"/>
  <c r="BA72" i="4"/>
  <c r="BE72" i="4"/>
  <c r="BI72" i="4"/>
  <c r="BM72" i="4"/>
  <c r="BQ72" i="4"/>
  <c r="BU72" i="4"/>
  <c r="BY72" i="4"/>
  <c r="L72" i="4"/>
  <c r="AB72" i="4"/>
  <c r="AR72" i="4"/>
  <c r="BH72" i="4"/>
  <c r="BX72" i="4"/>
  <c r="P72" i="4"/>
  <c r="AF72" i="4"/>
  <c r="AV72" i="4"/>
  <c r="BL72" i="4"/>
  <c r="D72" i="4"/>
  <c r="T72" i="4"/>
  <c r="AJ72" i="4"/>
  <c r="AZ72" i="4"/>
  <c r="BP72" i="4"/>
  <c r="H72" i="4"/>
  <c r="X72" i="4"/>
  <c r="AN72" i="4"/>
  <c r="BD72" i="4"/>
  <c r="BT72" i="4"/>
  <c r="C156" i="2"/>
  <c r="D156" i="2"/>
  <c r="A157" i="2"/>
  <c r="C38" i="13"/>
  <c r="G38" i="13"/>
  <c r="I38" i="13" s="1"/>
  <c r="H40" i="14"/>
  <c r="G41" i="14" s="1"/>
  <c r="B77" i="10" l="1"/>
  <c r="A78" i="10"/>
  <c r="G76" i="10"/>
  <c r="H76" i="10" s="1"/>
  <c r="E76" i="10"/>
  <c r="F76" i="10" s="1"/>
  <c r="E30" i="22"/>
  <c r="F30" i="22"/>
  <c r="H30" i="22"/>
  <c r="G29" i="11"/>
  <c r="E29" i="11" s="1"/>
  <c r="I29" i="11"/>
  <c r="F78" i="3"/>
  <c r="J82" i="3"/>
  <c r="G78" i="3"/>
  <c r="A73" i="3"/>
  <c r="I82" i="3"/>
  <c r="C157" i="2"/>
  <c r="D157" i="2"/>
  <c r="A158" i="2"/>
  <c r="E73" i="4"/>
  <c r="I73" i="4"/>
  <c r="M73" i="4"/>
  <c r="Q73" i="4"/>
  <c r="U73" i="4"/>
  <c r="Y73" i="4"/>
  <c r="AC73" i="4"/>
  <c r="AG73" i="4"/>
  <c r="AK73" i="4"/>
  <c r="AO73" i="4"/>
  <c r="AS73" i="4"/>
  <c r="AW73" i="4"/>
  <c r="BA73" i="4"/>
  <c r="BE73" i="4"/>
  <c r="BI73" i="4"/>
  <c r="BM73" i="4"/>
  <c r="BQ73" i="4"/>
  <c r="BU73" i="4"/>
  <c r="BY73" i="4"/>
  <c r="B73" i="4"/>
  <c r="F73" i="4"/>
  <c r="J73" i="4"/>
  <c r="N73" i="4"/>
  <c r="R73" i="4"/>
  <c r="V73" i="4"/>
  <c r="Z73" i="4"/>
  <c r="AD73" i="4"/>
  <c r="AH73" i="4"/>
  <c r="AL73" i="4"/>
  <c r="AP73" i="4"/>
  <c r="AT73" i="4"/>
  <c r="AX73" i="4"/>
  <c r="BB73" i="4"/>
  <c r="BF73" i="4"/>
  <c r="BJ73" i="4"/>
  <c r="BN73" i="4"/>
  <c r="BR73" i="4"/>
  <c r="BV73" i="4"/>
  <c r="A74" i="4"/>
  <c r="D73" i="4"/>
  <c r="H73" i="4"/>
  <c r="L73" i="4"/>
  <c r="P73" i="4"/>
  <c r="T73" i="4"/>
  <c r="X73" i="4"/>
  <c r="AB73" i="4"/>
  <c r="AF73" i="4"/>
  <c r="AJ73" i="4"/>
  <c r="AN73" i="4"/>
  <c r="AR73" i="4"/>
  <c r="AV73" i="4"/>
  <c r="AZ73" i="4"/>
  <c r="BD73" i="4"/>
  <c r="BH73" i="4"/>
  <c r="BL73" i="4"/>
  <c r="BP73" i="4"/>
  <c r="BT73" i="4"/>
  <c r="BX73" i="4"/>
  <c r="O73" i="4"/>
  <c r="AE73" i="4"/>
  <c r="AU73" i="4"/>
  <c r="BK73" i="4"/>
  <c r="C73" i="4"/>
  <c r="S73" i="4"/>
  <c r="AI73" i="4"/>
  <c r="AY73" i="4"/>
  <c r="BO73" i="4"/>
  <c r="G73" i="4"/>
  <c r="W73" i="4"/>
  <c r="AM73" i="4"/>
  <c r="BC73" i="4"/>
  <c r="BS73" i="4"/>
  <c r="K73" i="4"/>
  <c r="AA73" i="4"/>
  <c r="AQ73" i="4"/>
  <c r="BG73" i="4"/>
  <c r="BW73" i="4"/>
  <c r="C71" i="3"/>
  <c r="K80" i="3"/>
  <c r="D38" i="13"/>
  <c r="E38" i="13"/>
  <c r="F38" i="13" s="1"/>
  <c r="G40" i="14"/>
  <c r="E40" i="14" s="1"/>
  <c r="F40" i="14" s="1"/>
  <c r="B78" i="10" l="1"/>
  <c r="A79" i="10"/>
  <c r="G77" i="10"/>
  <c r="H77" i="10" s="1"/>
  <c r="E77" i="10"/>
  <c r="F77" i="10" s="1"/>
  <c r="D29" i="11"/>
  <c r="C31" i="22"/>
  <c r="J30" i="22"/>
  <c r="F29" i="11"/>
  <c r="H29" i="11"/>
  <c r="A74" i="3"/>
  <c r="I83" i="3"/>
  <c r="D40" i="14"/>
  <c r="C158" i="2"/>
  <c r="D158" i="2"/>
  <c r="A159" i="2"/>
  <c r="C72" i="3"/>
  <c r="K81" i="3"/>
  <c r="I40" i="14"/>
  <c r="D74" i="4"/>
  <c r="H74" i="4"/>
  <c r="L74" i="4"/>
  <c r="P74" i="4"/>
  <c r="T74" i="4"/>
  <c r="X74" i="4"/>
  <c r="AB74" i="4"/>
  <c r="AF74" i="4"/>
  <c r="AJ74" i="4"/>
  <c r="AN74" i="4"/>
  <c r="AR74" i="4"/>
  <c r="AV74" i="4"/>
  <c r="AZ74" i="4"/>
  <c r="BD74" i="4"/>
  <c r="BH74" i="4"/>
  <c r="BL74" i="4"/>
  <c r="BP74" i="4"/>
  <c r="BT74" i="4"/>
  <c r="BX74" i="4"/>
  <c r="E74" i="4"/>
  <c r="I74" i="4"/>
  <c r="M74" i="4"/>
  <c r="Q74" i="4"/>
  <c r="U74" i="4"/>
  <c r="Y74" i="4"/>
  <c r="AC74" i="4"/>
  <c r="AG74" i="4"/>
  <c r="AK74" i="4"/>
  <c r="AO74" i="4"/>
  <c r="AS74" i="4"/>
  <c r="AW74" i="4"/>
  <c r="BA74" i="4"/>
  <c r="BE74" i="4"/>
  <c r="BI74" i="4"/>
  <c r="BM74" i="4"/>
  <c r="BQ74" i="4"/>
  <c r="BU74" i="4"/>
  <c r="BY74" i="4"/>
  <c r="C74" i="4"/>
  <c r="G74" i="4"/>
  <c r="K74" i="4"/>
  <c r="O74" i="4"/>
  <c r="S74" i="4"/>
  <c r="W74" i="4"/>
  <c r="AA74" i="4"/>
  <c r="AE74" i="4"/>
  <c r="AI74" i="4"/>
  <c r="AM74" i="4"/>
  <c r="AQ74" i="4"/>
  <c r="AU74" i="4"/>
  <c r="AY74" i="4"/>
  <c r="BC74" i="4"/>
  <c r="BG74" i="4"/>
  <c r="BK74" i="4"/>
  <c r="BO74" i="4"/>
  <c r="BS74" i="4"/>
  <c r="BW74" i="4"/>
  <c r="B74" i="4"/>
  <c r="R74" i="4"/>
  <c r="AH74" i="4"/>
  <c r="AX74" i="4"/>
  <c r="BN74" i="4"/>
  <c r="F74" i="4"/>
  <c r="V74" i="4"/>
  <c r="AL74" i="4"/>
  <c r="BB74" i="4"/>
  <c r="BR74" i="4"/>
  <c r="J74" i="4"/>
  <c r="Z74" i="4"/>
  <c r="AP74" i="4"/>
  <c r="BF74" i="4"/>
  <c r="BV74" i="4"/>
  <c r="N74" i="4"/>
  <c r="AD74" i="4"/>
  <c r="AT74" i="4"/>
  <c r="BJ74" i="4"/>
  <c r="A75" i="4"/>
  <c r="G79" i="3"/>
  <c r="J83" i="3"/>
  <c r="F79" i="3"/>
  <c r="J38" i="13"/>
  <c r="C41" i="14"/>
  <c r="D41" i="14" s="1"/>
  <c r="B79" i="10" l="1"/>
  <c r="A80" i="10"/>
  <c r="E78" i="10"/>
  <c r="F78" i="10" s="1"/>
  <c r="G78" i="10"/>
  <c r="H78" i="10" s="1"/>
  <c r="G31" i="22"/>
  <c r="D31" i="22" s="1"/>
  <c r="E31" i="22"/>
  <c r="I31" i="22"/>
  <c r="J84" i="3"/>
  <c r="F80" i="3"/>
  <c r="K82" i="3"/>
  <c r="C73" i="3"/>
  <c r="C159" i="2"/>
  <c r="D159" i="2"/>
  <c r="A160" i="2"/>
  <c r="C75" i="4"/>
  <c r="G75" i="4"/>
  <c r="K75" i="4"/>
  <c r="O75" i="4"/>
  <c r="S75" i="4"/>
  <c r="W75" i="4"/>
  <c r="AA75" i="4"/>
  <c r="AE75" i="4"/>
  <c r="AI75" i="4"/>
  <c r="AM75" i="4"/>
  <c r="AQ75" i="4"/>
  <c r="AU75" i="4"/>
  <c r="AY75" i="4"/>
  <c r="BC75" i="4"/>
  <c r="BG75" i="4"/>
  <c r="BK75" i="4"/>
  <c r="BO75" i="4"/>
  <c r="BS75" i="4"/>
  <c r="BW75" i="4"/>
  <c r="D75" i="4"/>
  <c r="H75" i="4"/>
  <c r="L75" i="4"/>
  <c r="P75" i="4"/>
  <c r="T75" i="4"/>
  <c r="X75" i="4"/>
  <c r="AB75" i="4"/>
  <c r="AF75" i="4"/>
  <c r="AJ75" i="4"/>
  <c r="AN75" i="4"/>
  <c r="AR75" i="4"/>
  <c r="AV75" i="4"/>
  <c r="AZ75" i="4"/>
  <c r="BD75" i="4"/>
  <c r="BH75" i="4"/>
  <c r="BL75" i="4"/>
  <c r="BP75" i="4"/>
  <c r="BT75" i="4"/>
  <c r="BX75" i="4"/>
  <c r="B75" i="4"/>
  <c r="F75" i="4"/>
  <c r="J75" i="4"/>
  <c r="N75" i="4"/>
  <c r="R75" i="4"/>
  <c r="V75" i="4"/>
  <c r="Z75" i="4"/>
  <c r="AD75" i="4"/>
  <c r="AH75" i="4"/>
  <c r="AL75" i="4"/>
  <c r="AP75" i="4"/>
  <c r="AT75" i="4"/>
  <c r="AX75" i="4"/>
  <c r="BB75" i="4"/>
  <c r="BF75" i="4"/>
  <c r="BJ75" i="4"/>
  <c r="BN75" i="4"/>
  <c r="BR75" i="4"/>
  <c r="BV75" i="4"/>
  <c r="A76" i="4"/>
  <c r="E75" i="4"/>
  <c r="U75" i="4"/>
  <c r="AK75" i="4"/>
  <c r="BA75" i="4"/>
  <c r="BQ75" i="4"/>
  <c r="I75" i="4"/>
  <c r="Y75" i="4"/>
  <c r="AO75" i="4"/>
  <c r="BE75" i="4"/>
  <c r="BU75" i="4"/>
  <c r="M75" i="4"/>
  <c r="AC75" i="4"/>
  <c r="AS75" i="4"/>
  <c r="BI75" i="4"/>
  <c r="BY75" i="4"/>
  <c r="Q75" i="4"/>
  <c r="AG75" i="4"/>
  <c r="AW75" i="4"/>
  <c r="BM75" i="4"/>
  <c r="I84" i="3"/>
  <c r="A75" i="3"/>
  <c r="C30" i="11"/>
  <c r="J29" i="11"/>
  <c r="G39" i="13"/>
  <c r="I39" i="13" s="1"/>
  <c r="E39" i="13" s="1"/>
  <c r="F39" i="13" s="1"/>
  <c r="C39" i="13"/>
  <c r="E41" i="14"/>
  <c r="B80" i="10" l="1"/>
  <c r="A81" i="10"/>
  <c r="G79" i="10"/>
  <c r="H79" i="10" s="1"/>
  <c r="E79" i="10"/>
  <c r="F79" i="10" s="1"/>
  <c r="F31" i="22"/>
  <c r="H31" i="22"/>
  <c r="G30" i="11"/>
  <c r="D30" i="11"/>
  <c r="E30" i="11"/>
  <c r="I30" i="11"/>
  <c r="C160" i="2"/>
  <c r="D160" i="2"/>
  <c r="A161" i="2"/>
  <c r="B76" i="4"/>
  <c r="F76" i="4"/>
  <c r="J76" i="4"/>
  <c r="N76" i="4"/>
  <c r="R76" i="4"/>
  <c r="V76" i="4"/>
  <c r="Z76" i="4"/>
  <c r="AD76" i="4"/>
  <c r="AH76" i="4"/>
  <c r="AL76" i="4"/>
  <c r="AP76" i="4"/>
  <c r="AT76" i="4"/>
  <c r="AX76" i="4"/>
  <c r="BB76" i="4"/>
  <c r="BF76" i="4"/>
  <c r="BJ76" i="4"/>
  <c r="BN76" i="4"/>
  <c r="BR76" i="4"/>
  <c r="BV76" i="4"/>
  <c r="A77" i="4"/>
  <c r="C76" i="4"/>
  <c r="G76" i="4"/>
  <c r="K76" i="4"/>
  <c r="O76" i="4"/>
  <c r="S76" i="4"/>
  <c r="W76" i="4"/>
  <c r="AA76" i="4"/>
  <c r="AE76" i="4"/>
  <c r="AI76" i="4"/>
  <c r="AM76" i="4"/>
  <c r="AQ76" i="4"/>
  <c r="AU76" i="4"/>
  <c r="AY76" i="4"/>
  <c r="BC76" i="4"/>
  <c r="BG76" i="4"/>
  <c r="BK76" i="4"/>
  <c r="BO76" i="4"/>
  <c r="BS76" i="4"/>
  <c r="BW76" i="4"/>
  <c r="E76" i="4"/>
  <c r="I76" i="4"/>
  <c r="M76" i="4"/>
  <c r="Q76" i="4"/>
  <c r="U76" i="4"/>
  <c r="Y76" i="4"/>
  <c r="AC76" i="4"/>
  <c r="AG76" i="4"/>
  <c r="AK76" i="4"/>
  <c r="AO76" i="4"/>
  <c r="AS76" i="4"/>
  <c r="AW76" i="4"/>
  <c r="BA76" i="4"/>
  <c r="BE76" i="4"/>
  <c r="BI76" i="4"/>
  <c r="BM76" i="4"/>
  <c r="BQ76" i="4"/>
  <c r="BU76" i="4"/>
  <c r="BY76" i="4"/>
  <c r="H76" i="4"/>
  <c r="X76" i="4"/>
  <c r="AN76" i="4"/>
  <c r="BD76" i="4"/>
  <c r="BT76" i="4"/>
  <c r="L76" i="4"/>
  <c r="AB76" i="4"/>
  <c r="AR76" i="4"/>
  <c r="BH76" i="4"/>
  <c r="BX76" i="4"/>
  <c r="P76" i="4"/>
  <c r="AF76" i="4"/>
  <c r="AV76" i="4"/>
  <c r="BL76" i="4"/>
  <c r="D76" i="4"/>
  <c r="T76" i="4"/>
  <c r="AJ76" i="4"/>
  <c r="AZ76" i="4"/>
  <c r="BP76" i="4"/>
  <c r="A76" i="3"/>
  <c r="I85" i="3"/>
  <c r="F81" i="3"/>
  <c r="J85" i="3"/>
  <c r="C74" i="3"/>
  <c r="K83" i="3"/>
  <c r="G80" i="3"/>
  <c r="G81" i="3" s="1"/>
  <c r="J39" i="13"/>
  <c r="D39" i="13"/>
  <c r="F41" i="14"/>
  <c r="I41" i="14"/>
  <c r="B81" i="10" l="1"/>
  <c r="A82" i="10"/>
  <c r="G80" i="10"/>
  <c r="H80" i="10" s="1"/>
  <c r="E80" i="10"/>
  <c r="F80" i="10" s="1"/>
  <c r="C32" i="22"/>
  <c r="J31" i="22"/>
  <c r="I86" i="3"/>
  <c r="A77" i="3"/>
  <c r="F30" i="11"/>
  <c r="H30" i="11"/>
  <c r="K84" i="3"/>
  <c r="C75" i="3"/>
  <c r="F82" i="3"/>
  <c r="G82" i="3" s="1"/>
  <c r="J86" i="3"/>
  <c r="E77" i="4"/>
  <c r="I77" i="4"/>
  <c r="M77" i="4"/>
  <c r="Q77" i="4"/>
  <c r="U77" i="4"/>
  <c r="Y77" i="4"/>
  <c r="AC77" i="4"/>
  <c r="AG77" i="4"/>
  <c r="AK77" i="4"/>
  <c r="AO77" i="4"/>
  <c r="AS77" i="4"/>
  <c r="AW77" i="4"/>
  <c r="BA77" i="4"/>
  <c r="BE77" i="4"/>
  <c r="BI77" i="4"/>
  <c r="BM77" i="4"/>
  <c r="BQ77" i="4"/>
  <c r="BU77" i="4"/>
  <c r="BY77" i="4"/>
  <c r="B77" i="4"/>
  <c r="F77" i="4"/>
  <c r="J77" i="4"/>
  <c r="N77" i="4"/>
  <c r="R77" i="4"/>
  <c r="V77" i="4"/>
  <c r="Z77" i="4"/>
  <c r="AD77" i="4"/>
  <c r="AH77" i="4"/>
  <c r="AL77" i="4"/>
  <c r="AP77" i="4"/>
  <c r="AT77" i="4"/>
  <c r="AX77" i="4"/>
  <c r="BB77" i="4"/>
  <c r="BF77" i="4"/>
  <c r="BJ77" i="4"/>
  <c r="BN77" i="4"/>
  <c r="BR77" i="4"/>
  <c r="BV77" i="4"/>
  <c r="A78" i="4"/>
  <c r="D77" i="4"/>
  <c r="H77" i="4"/>
  <c r="L77" i="4"/>
  <c r="P77" i="4"/>
  <c r="T77" i="4"/>
  <c r="X77" i="4"/>
  <c r="AB77" i="4"/>
  <c r="AF77" i="4"/>
  <c r="AJ77" i="4"/>
  <c r="AN77" i="4"/>
  <c r="AR77" i="4"/>
  <c r="AV77" i="4"/>
  <c r="AZ77" i="4"/>
  <c r="BD77" i="4"/>
  <c r="BH77" i="4"/>
  <c r="BL77" i="4"/>
  <c r="BP77" i="4"/>
  <c r="BT77" i="4"/>
  <c r="BX77" i="4"/>
  <c r="K77" i="4"/>
  <c r="AA77" i="4"/>
  <c r="AQ77" i="4"/>
  <c r="BG77" i="4"/>
  <c r="BW77" i="4"/>
  <c r="O77" i="4"/>
  <c r="AE77" i="4"/>
  <c r="AU77" i="4"/>
  <c r="BK77" i="4"/>
  <c r="C77" i="4"/>
  <c r="S77" i="4"/>
  <c r="AI77" i="4"/>
  <c r="AY77" i="4"/>
  <c r="BO77" i="4"/>
  <c r="G77" i="4"/>
  <c r="W77" i="4"/>
  <c r="AM77" i="4"/>
  <c r="BC77" i="4"/>
  <c r="BS77" i="4"/>
  <c r="C161" i="2"/>
  <c r="D161" i="2"/>
  <c r="A162" i="2"/>
  <c r="G40" i="13"/>
  <c r="I40" i="13" s="1"/>
  <c r="C40" i="13"/>
  <c r="C42" i="14"/>
  <c r="H42" i="14"/>
  <c r="G42" i="14" s="1"/>
  <c r="B82" i="10" l="1"/>
  <c r="A83" i="10"/>
  <c r="G81" i="10"/>
  <c r="H81" i="10" s="1"/>
  <c r="E81" i="10"/>
  <c r="F81" i="10" s="1"/>
  <c r="G32" i="22"/>
  <c r="E32" i="22" s="1"/>
  <c r="I32" i="22"/>
  <c r="C76" i="3"/>
  <c r="K85" i="3"/>
  <c r="A78" i="3"/>
  <c r="I87" i="3"/>
  <c r="C162" i="2"/>
  <c r="D162" i="2"/>
  <c r="A163" i="2"/>
  <c r="C31" i="11"/>
  <c r="J30" i="11"/>
  <c r="D78" i="4"/>
  <c r="H78" i="4"/>
  <c r="L78" i="4"/>
  <c r="P78" i="4"/>
  <c r="T78" i="4"/>
  <c r="X78" i="4"/>
  <c r="AB78" i="4"/>
  <c r="AF78" i="4"/>
  <c r="AJ78" i="4"/>
  <c r="AN78" i="4"/>
  <c r="AR78" i="4"/>
  <c r="AV78" i="4"/>
  <c r="AZ78" i="4"/>
  <c r="BD78" i="4"/>
  <c r="BH78" i="4"/>
  <c r="BL78" i="4"/>
  <c r="BP78" i="4"/>
  <c r="BT78" i="4"/>
  <c r="BX78" i="4"/>
  <c r="E78" i="4"/>
  <c r="I78" i="4"/>
  <c r="M78" i="4"/>
  <c r="Q78" i="4"/>
  <c r="U78" i="4"/>
  <c r="Y78" i="4"/>
  <c r="AC78" i="4"/>
  <c r="AG78" i="4"/>
  <c r="AK78" i="4"/>
  <c r="AO78" i="4"/>
  <c r="AS78" i="4"/>
  <c r="AW78" i="4"/>
  <c r="BA78" i="4"/>
  <c r="BE78" i="4"/>
  <c r="BI78" i="4"/>
  <c r="BM78" i="4"/>
  <c r="BQ78" i="4"/>
  <c r="BU78" i="4"/>
  <c r="BY78" i="4"/>
  <c r="C78" i="4"/>
  <c r="G78" i="4"/>
  <c r="K78" i="4"/>
  <c r="O78" i="4"/>
  <c r="S78" i="4"/>
  <c r="W78" i="4"/>
  <c r="AA78" i="4"/>
  <c r="AE78" i="4"/>
  <c r="AI78" i="4"/>
  <c r="AM78" i="4"/>
  <c r="AQ78" i="4"/>
  <c r="AU78" i="4"/>
  <c r="AY78" i="4"/>
  <c r="BC78" i="4"/>
  <c r="BG78" i="4"/>
  <c r="BK78" i="4"/>
  <c r="BO78" i="4"/>
  <c r="BS78" i="4"/>
  <c r="BW78" i="4"/>
  <c r="N78" i="4"/>
  <c r="AD78" i="4"/>
  <c r="AT78" i="4"/>
  <c r="BJ78" i="4"/>
  <c r="A79" i="4"/>
  <c r="B78" i="4"/>
  <c r="R78" i="4"/>
  <c r="AH78" i="4"/>
  <c r="AX78" i="4"/>
  <c r="BN78" i="4"/>
  <c r="F78" i="4"/>
  <c r="V78" i="4"/>
  <c r="AL78" i="4"/>
  <c r="BB78" i="4"/>
  <c r="BR78" i="4"/>
  <c r="J78" i="4"/>
  <c r="Z78" i="4"/>
  <c r="AP78" i="4"/>
  <c r="BF78" i="4"/>
  <c r="BV78" i="4"/>
  <c r="J87" i="3"/>
  <c r="F83" i="3"/>
  <c r="E40" i="13"/>
  <c r="F40" i="13" s="1"/>
  <c r="D40" i="13"/>
  <c r="E42" i="14"/>
  <c r="I42" i="14" s="1"/>
  <c r="G43" i="14"/>
  <c r="D42" i="14"/>
  <c r="B83" i="10" l="1"/>
  <c r="A84" i="10"/>
  <c r="G82" i="10"/>
  <c r="H82" i="10" s="1"/>
  <c r="E82" i="10"/>
  <c r="F82" i="10" s="1"/>
  <c r="F32" i="22"/>
  <c r="H32" i="22"/>
  <c r="D32" i="22"/>
  <c r="F84" i="3"/>
  <c r="F85" i="3" s="1"/>
  <c r="F86" i="3" s="1"/>
  <c r="F87" i="3" s="1"/>
  <c r="F88" i="3" s="1"/>
  <c r="J88" i="3"/>
  <c r="C163" i="2"/>
  <c r="D163" i="2"/>
  <c r="A164" i="2"/>
  <c r="I88" i="3"/>
  <c r="A79" i="3"/>
  <c r="A80" i="3" s="1"/>
  <c r="A81" i="3" s="1"/>
  <c r="A82" i="3" s="1"/>
  <c r="A83" i="3" s="1"/>
  <c r="A84" i="3" s="1"/>
  <c r="A85" i="3" s="1"/>
  <c r="A86" i="3" s="1"/>
  <c r="A87" i="3" s="1"/>
  <c r="A88" i="3" s="1"/>
  <c r="J40" i="13"/>
  <c r="C79" i="4"/>
  <c r="G79" i="4"/>
  <c r="K79" i="4"/>
  <c r="O79" i="4"/>
  <c r="S79" i="4"/>
  <c r="W79" i="4"/>
  <c r="AA79" i="4"/>
  <c r="AE79" i="4"/>
  <c r="AI79" i="4"/>
  <c r="AM79" i="4"/>
  <c r="AQ79" i="4"/>
  <c r="AU79" i="4"/>
  <c r="AY79" i="4"/>
  <c r="BC79" i="4"/>
  <c r="BG79" i="4"/>
  <c r="BK79" i="4"/>
  <c r="BO79" i="4"/>
  <c r="BS79" i="4"/>
  <c r="BW79" i="4"/>
  <c r="D79" i="4"/>
  <c r="H79" i="4"/>
  <c r="L79" i="4"/>
  <c r="P79" i="4"/>
  <c r="T79" i="4"/>
  <c r="X79" i="4"/>
  <c r="AB79" i="4"/>
  <c r="AF79" i="4"/>
  <c r="AJ79" i="4"/>
  <c r="AN79" i="4"/>
  <c r="AR79" i="4"/>
  <c r="AV79" i="4"/>
  <c r="AZ79" i="4"/>
  <c r="BD79" i="4"/>
  <c r="BH79" i="4"/>
  <c r="BL79" i="4"/>
  <c r="BP79" i="4"/>
  <c r="BT79" i="4"/>
  <c r="BX79" i="4"/>
  <c r="B79" i="4"/>
  <c r="F79" i="4"/>
  <c r="J79" i="4"/>
  <c r="N79" i="4"/>
  <c r="R79" i="4"/>
  <c r="V79" i="4"/>
  <c r="Z79" i="4"/>
  <c r="AD79" i="4"/>
  <c r="AH79" i="4"/>
  <c r="AL79" i="4"/>
  <c r="AP79" i="4"/>
  <c r="AT79" i="4"/>
  <c r="AX79" i="4"/>
  <c r="BB79" i="4"/>
  <c r="BF79" i="4"/>
  <c r="BJ79" i="4"/>
  <c r="BN79" i="4"/>
  <c r="BR79" i="4"/>
  <c r="BV79" i="4"/>
  <c r="A80" i="4"/>
  <c r="Q79" i="4"/>
  <c r="AG79" i="4"/>
  <c r="AW79" i="4"/>
  <c r="BM79" i="4"/>
  <c r="E79" i="4"/>
  <c r="U79" i="4"/>
  <c r="AK79" i="4"/>
  <c r="BA79" i="4"/>
  <c r="BQ79" i="4"/>
  <c r="I79" i="4"/>
  <c r="Y79" i="4"/>
  <c r="AO79" i="4"/>
  <c r="BE79" i="4"/>
  <c r="BU79" i="4"/>
  <c r="M79" i="4"/>
  <c r="AC79" i="4"/>
  <c r="AS79" i="4"/>
  <c r="BI79" i="4"/>
  <c r="BY79" i="4"/>
  <c r="K86" i="3"/>
  <c r="C77" i="3"/>
  <c r="G31" i="11"/>
  <c r="D31" i="11" s="1"/>
  <c r="I31" i="11"/>
  <c r="G83" i="3"/>
  <c r="G84" i="3" s="1"/>
  <c r="G85" i="3" s="1"/>
  <c r="G86" i="3" s="1"/>
  <c r="G87" i="3" s="1"/>
  <c r="G88" i="3" s="1"/>
  <c r="C41" i="13"/>
  <c r="G41" i="13"/>
  <c r="I41" i="13" s="1"/>
  <c r="E41" i="13" s="1"/>
  <c r="F41" i="13" s="1"/>
  <c r="F42" i="14"/>
  <c r="C43" i="14"/>
  <c r="D43" i="14" s="1"/>
  <c r="A85" i="10" l="1"/>
  <c r="B84" i="10"/>
  <c r="G83" i="10"/>
  <c r="H83" i="10" s="1"/>
  <c r="E83" i="10"/>
  <c r="F83" i="10" s="1"/>
  <c r="J32" i="22"/>
  <c r="C33" i="22"/>
  <c r="B80" i="4"/>
  <c r="F80" i="4"/>
  <c r="J80" i="4"/>
  <c r="N80" i="4"/>
  <c r="R80" i="4"/>
  <c r="V80" i="4"/>
  <c r="Z80" i="4"/>
  <c r="AD80" i="4"/>
  <c r="AH80" i="4"/>
  <c r="AL80" i="4"/>
  <c r="AP80" i="4"/>
  <c r="AT80" i="4"/>
  <c r="AX80" i="4"/>
  <c r="BB80" i="4"/>
  <c r="BF80" i="4"/>
  <c r="BJ80" i="4"/>
  <c r="BN80" i="4"/>
  <c r="BR80" i="4"/>
  <c r="BV80" i="4"/>
  <c r="A81" i="4"/>
  <c r="C80" i="4"/>
  <c r="G80" i="4"/>
  <c r="K80" i="4"/>
  <c r="O80" i="4"/>
  <c r="S80" i="4"/>
  <c r="W80" i="4"/>
  <c r="AA80" i="4"/>
  <c r="AE80" i="4"/>
  <c r="AI80" i="4"/>
  <c r="AM80" i="4"/>
  <c r="AQ80" i="4"/>
  <c r="AU80" i="4"/>
  <c r="AY80" i="4"/>
  <c r="BC80" i="4"/>
  <c r="BG80" i="4"/>
  <c r="BK80" i="4"/>
  <c r="BO80" i="4"/>
  <c r="BS80" i="4"/>
  <c r="BW80" i="4"/>
  <c r="E80" i="4"/>
  <c r="I80" i="4"/>
  <c r="M80" i="4"/>
  <c r="Q80" i="4"/>
  <c r="U80" i="4"/>
  <c r="Y80" i="4"/>
  <c r="AC80" i="4"/>
  <c r="AG80" i="4"/>
  <c r="AK80" i="4"/>
  <c r="AO80" i="4"/>
  <c r="AS80" i="4"/>
  <c r="AW80" i="4"/>
  <c r="BA80" i="4"/>
  <c r="BE80" i="4"/>
  <c r="BI80" i="4"/>
  <c r="BM80" i="4"/>
  <c r="BQ80" i="4"/>
  <c r="BU80" i="4"/>
  <c r="BY80" i="4"/>
  <c r="D80" i="4"/>
  <c r="T80" i="4"/>
  <c r="AJ80" i="4"/>
  <c r="AZ80" i="4"/>
  <c r="BP80" i="4"/>
  <c r="H80" i="4"/>
  <c r="X80" i="4"/>
  <c r="AN80" i="4"/>
  <c r="BD80" i="4"/>
  <c r="BT80" i="4"/>
  <c r="L80" i="4"/>
  <c r="AB80" i="4"/>
  <c r="AR80" i="4"/>
  <c r="BH80" i="4"/>
  <c r="BX80" i="4"/>
  <c r="P80" i="4"/>
  <c r="AF80" i="4"/>
  <c r="AV80" i="4"/>
  <c r="BL80" i="4"/>
  <c r="C164" i="2"/>
  <c r="D164" i="2"/>
  <c r="A165" i="2"/>
  <c r="E31" i="11"/>
  <c r="K87" i="3"/>
  <c r="C78" i="3"/>
  <c r="D41" i="13"/>
  <c r="J41" i="13"/>
  <c r="E43" i="14"/>
  <c r="G84" i="10" l="1"/>
  <c r="H84" i="10" s="1"/>
  <c r="E84" i="10"/>
  <c r="F84" i="10" s="1"/>
  <c r="B85" i="10"/>
  <c r="A86" i="10"/>
  <c r="G33" i="22"/>
  <c r="E33" i="22" s="1"/>
  <c r="I33" i="22"/>
  <c r="K88" i="3"/>
  <c r="C79" i="3"/>
  <c r="C80" i="3" s="1"/>
  <c r="C81" i="3" s="1"/>
  <c r="C82" i="3" s="1"/>
  <c r="C83" i="3" s="1"/>
  <c r="C84" i="3" s="1"/>
  <c r="C85" i="3" s="1"/>
  <c r="C86" i="3" s="1"/>
  <c r="C87" i="3" s="1"/>
  <c r="C88" i="3" s="1"/>
  <c r="F31" i="11"/>
  <c r="H31" i="11"/>
  <c r="E81" i="4"/>
  <c r="I81" i="4"/>
  <c r="M81" i="4"/>
  <c r="Q81" i="4"/>
  <c r="U81" i="4"/>
  <c r="Y81" i="4"/>
  <c r="AC81" i="4"/>
  <c r="AG81" i="4"/>
  <c r="AK81" i="4"/>
  <c r="AO81" i="4"/>
  <c r="AS81" i="4"/>
  <c r="AW81" i="4"/>
  <c r="BA81" i="4"/>
  <c r="BE81" i="4"/>
  <c r="BI81" i="4"/>
  <c r="BM81" i="4"/>
  <c r="BQ81" i="4"/>
  <c r="BU81" i="4"/>
  <c r="BY81" i="4"/>
  <c r="B81" i="4"/>
  <c r="F81" i="4"/>
  <c r="J81" i="4"/>
  <c r="N81" i="4"/>
  <c r="R81" i="4"/>
  <c r="V81" i="4"/>
  <c r="Z81" i="4"/>
  <c r="AD81" i="4"/>
  <c r="AH81" i="4"/>
  <c r="AL81" i="4"/>
  <c r="AP81" i="4"/>
  <c r="AT81" i="4"/>
  <c r="AX81" i="4"/>
  <c r="BB81" i="4"/>
  <c r="BF81" i="4"/>
  <c r="BJ81" i="4"/>
  <c r="BN81" i="4"/>
  <c r="BR81" i="4"/>
  <c r="BV81" i="4"/>
  <c r="A82" i="4"/>
  <c r="D81" i="4"/>
  <c r="H81" i="4"/>
  <c r="L81" i="4"/>
  <c r="P81" i="4"/>
  <c r="T81" i="4"/>
  <c r="X81" i="4"/>
  <c r="AB81" i="4"/>
  <c r="AF81" i="4"/>
  <c r="AJ81" i="4"/>
  <c r="AN81" i="4"/>
  <c r="AR81" i="4"/>
  <c r="AV81" i="4"/>
  <c r="AZ81" i="4"/>
  <c r="BD81" i="4"/>
  <c r="BH81" i="4"/>
  <c r="BL81" i="4"/>
  <c r="BP81" i="4"/>
  <c r="BT81" i="4"/>
  <c r="BX81" i="4"/>
  <c r="G81" i="4"/>
  <c r="W81" i="4"/>
  <c r="AM81" i="4"/>
  <c r="BC81" i="4"/>
  <c r="BS81" i="4"/>
  <c r="K81" i="4"/>
  <c r="AA81" i="4"/>
  <c r="AQ81" i="4"/>
  <c r="BG81" i="4"/>
  <c r="BW81" i="4"/>
  <c r="O81" i="4"/>
  <c r="AE81" i="4"/>
  <c r="AU81" i="4"/>
  <c r="BK81" i="4"/>
  <c r="C81" i="4"/>
  <c r="S81" i="4"/>
  <c r="AI81" i="4"/>
  <c r="AY81" i="4"/>
  <c r="BO81" i="4"/>
  <c r="C165" i="2"/>
  <c r="D165" i="2"/>
  <c r="A166" i="2"/>
  <c r="C42" i="13"/>
  <c r="G42" i="13"/>
  <c r="I42" i="13" s="1"/>
  <c r="E42" i="13"/>
  <c r="F42" i="13" s="1"/>
  <c r="F43" i="14"/>
  <c r="I43" i="14"/>
  <c r="B86" i="10" l="1"/>
  <c r="A87" i="10"/>
  <c r="G85" i="10"/>
  <c r="H85" i="10" s="1"/>
  <c r="E85" i="10"/>
  <c r="F85" i="10" s="1"/>
  <c r="D33" i="22"/>
  <c r="F33" i="22"/>
  <c r="H33" i="22"/>
  <c r="C166" i="2"/>
  <c r="D166" i="2"/>
  <c r="A167" i="2"/>
  <c r="C32" i="11"/>
  <c r="J31" i="11"/>
  <c r="D42" i="13"/>
  <c r="D82" i="4"/>
  <c r="H82" i="4"/>
  <c r="L82" i="4"/>
  <c r="P82" i="4"/>
  <c r="T82" i="4"/>
  <c r="X82" i="4"/>
  <c r="AB82" i="4"/>
  <c r="AF82" i="4"/>
  <c r="AJ82" i="4"/>
  <c r="AN82" i="4"/>
  <c r="AR82" i="4"/>
  <c r="AV82" i="4"/>
  <c r="AZ82" i="4"/>
  <c r="BD82" i="4"/>
  <c r="BH82" i="4"/>
  <c r="BL82" i="4"/>
  <c r="BP82" i="4"/>
  <c r="BT82" i="4"/>
  <c r="BX82" i="4"/>
  <c r="E82" i="4"/>
  <c r="I82" i="4"/>
  <c r="M82" i="4"/>
  <c r="Q82" i="4"/>
  <c r="U82" i="4"/>
  <c r="Y82" i="4"/>
  <c r="AC82" i="4"/>
  <c r="AG82" i="4"/>
  <c r="AK82" i="4"/>
  <c r="AO82" i="4"/>
  <c r="AS82" i="4"/>
  <c r="AW82" i="4"/>
  <c r="BA82" i="4"/>
  <c r="BE82" i="4"/>
  <c r="BI82" i="4"/>
  <c r="BM82" i="4"/>
  <c r="BQ82" i="4"/>
  <c r="BU82" i="4"/>
  <c r="BY82" i="4"/>
  <c r="C82" i="4"/>
  <c r="G82" i="4"/>
  <c r="K82" i="4"/>
  <c r="O82" i="4"/>
  <c r="S82" i="4"/>
  <c r="W82" i="4"/>
  <c r="AA82" i="4"/>
  <c r="AE82" i="4"/>
  <c r="AI82" i="4"/>
  <c r="AM82" i="4"/>
  <c r="AQ82" i="4"/>
  <c r="AU82" i="4"/>
  <c r="AY82" i="4"/>
  <c r="BC82" i="4"/>
  <c r="BG82" i="4"/>
  <c r="BK82" i="4"/>
  <c r="BO82" i="4"/>
  <c r="BS82" i="4"/>
  <c r="BW82" i="4"/>
  <c r="J82" i="4"/>
  <c r="Z82" i="4"/>
  <c r="AP82" i="4"/>
  <c r="BF82" i="4"/>
  <c r="BV82" i="4"/>
  <c r="N82" i="4"/>
  <c r="AD82" i="4"/>
  <c r="AT82" i="4"/>
  <c r="BJ82" i="4"/>
  <c r="A83" i="4"/>
  <c r="B82" i="4"/>
  <c r="R82" i="4"/>
  <c r="AH82" i="4"/>
  <c r="AX82" i="4"/>
  <c r="BN82" i="4"/>
  <c r="F82" i="4"/>
  <c r="V82" i="4"/>
  <c r="AL82" i="4"/>
  <c r="BB82" i="4"/>
  <c r="BR82" i="4"/>
  <c r="J42" i="13"/>
  <c r="H44" i="14"/>
  <c r="G44" i="14" s="1"/>
  <c r="E44" i="14" s="1"/>
  <c r="C44" i="14"/>
  <c r="G45" i="14"/>
  <c r="B87" i="10" l="1"/>
  <c r="A88" i="10"/>
  <c r="G86" i="10"/>
  <c r="H86" i="10" s="1"/>
  <c r="E86" i="10"/>
  <c r="F86" i="10" s="1"/>
  <c r="C34" i="22"/>
  <c r="J33" i="22"/>
  <c r="C83" i="4"/>
  <c r="G83" i="4"/>
  <c r="K83" i="4"/>
  <c r="O83" i="4"/>
  <c r="S83" i="4"/>
  <c r="W83" i="4"/>
  <c r="AA83" i="4"/>
  <c r="AE83" i="4"/>
  <c r="AI83" i="4"/>
  <c r="AM83" i="4"/>
  <c r="AQ83" i="4"/>
  <c r="AU83" i="4"/>
  <c r="AY83" i="4"/>
  <c r="BC83" i="4"/>
  <c r="BG83" i="4"/>
  <c r="BK83" i="4"/>
  <c r="BO83" i="4"/>
  <c r="BS83" i="4"/>
  <c r="BW83" i="4"/>
  <c r="D83" i="4"/>
  <c r="H83" i="4"/>
  <c r="L83" i="4"/>
  <c r="P83" i="4"/>
  <c r="T83" i="4"/>
  <c r="X83" i="4"/>
  <c r="AB83" i="4"/>
  <c r="AF83" i="4"/>
  <c r="AJ83" i="4"/>
  <c r="AN83" i="4"/>
  <c r="AR83" i="4"/>
  <c r="AV83" i="4"/>
  <c r="AZ83" i="4"/>
  <c r="BD83" i="4"/>
  <c r="BH83" i="4"/>
  <c r="BL83" i="4"/>
  <c r="BP83" i="4"/>
  <c r="BT83" i="4"/>
  <c r="BX83" i="4"/>
  <c r="B83" i="4"/>
  <c r="F83" i="4"/>
  <c r="J83" i="4"/>
  <c r="N83" i="4"/>
  <c r="R83" i="4"/>
  <c r="V83" i="4"/>
  <c r="Z83" i="4"/>
  <c r="AD83" i="4"/>
  <c r="AH83" i="4"/>
  <c r="AL83" i="4"/>
  <c r="AP83" i="4"/>
  <c r="AT83" i="4"/>
  <c r="AX83" i="4"/>
  <c r="BB83" i="4"/>
  <c r="BF83" i="4"/>
  <c r="BJ83" i="4"/>
  <c r="BN83" i="4"/>
  <c r="BR83" i="4"/>
  <c r="BV83" i="4"/>
  <c r="A84" i="4"/>
  <c r="M83" i="4"/>
  <c r="AC83" i="4"/>
  <c r="AS83" i="4"/>
  <c r="BI83" i="4"/>
  <c r="BY83" i="4"/>
  <c r="Q83" i="4"/>
  <c r="AG83" i="4"/>
  <c r="AW83" i="4"/>
  <c r="BM83" i="4"/>
  <c r="E83" i="4"/>
  <c r="U83" i="4"/>
  <c r="AK83" i="4"/>
  <c r="BA83" i="4"/>
  <c r="BQ83" i="4"/>
  <c r="I83" i="4"/>
  <c r="Y83" i="4"/>
  <c r="AO83" i="4"/>
  <c r="BE83" i="4"/>
  <c r="BU83" i="4"/>
  <c r="G32" i="11"/>
  <c r="E32" i="11" s="1"/>
  <c r="I32" i="11"/>
  <c r="C167" i="2"/>
  <c r="D167" i="2"/>
  <c r="A168" i="2"/>
  <c r="G43" i="13"/>
  <c r="I43" i="13" s="1"/>
  <c r="C43" i="13"/>
  <c r="E43" i="13" s="1"/>
  <c r="F43" i="13" s="1"/>
  <c r="F44" i="14"/>
  <c r="I44" i="14"/>
  <c r="D44" i="14"/>
  <c r="B88" i="10" l="1"/>
  <c r="A89" i="10"/>
  <c r="G87" i="10"/>
  <c r="H87" i="10" s="1"/>
  <c r="E87" i="10"/>
  <c r="F87" i="10" s="1"/>
  <c r="G34" i="22"/>
  <c r="D34" i="22" s="1"/>
  <c r="E34" i="22"/>
  <c r="I34" i="22"/>
  <c r="F32" i="11"/>
  <c r="H32" i="11"/>
  <c r="D32" i="11"/>
  <c r="B84" i="4"/>
  <c r="F84" i="4"/>
  <c r="J84" i="4"/>
  <c r="N84" i="4"/>
  <c r="R84" i="4"/>
  <c r="V84" i="4"/>
  <c r="Z84" i="4"/>
  <c r="AD84" i="4"/>
  <c r="AH84" i="4"/>
  <c r="AL84" i="4"/>
  <c r="AP84" i="4"/>
  <c r="AT84" i="4"/>
  <c r="AX84" i="4"/>
  <c r="BB84" i="4"/>
  <c r="BF84" i="4"/>
  <c r="BJ84" i="4"/>
  <c r="BN84" i="4"/>
  <c r="BR84" i="4"/>
  <c r="BV84" i="4"/>
  <c r="A85" i="4"/>
  <c r="C84" i="4"/>
  <c r="G84" i="4"/>
  <c r="K84" i="4"/>
  <c r="O84" i="4"/>
  <c r="S84" i="4"/>
  <c r="W84" i="4"/>
  <c r="AA84" i="4"/>
  <c r="AE84" i="4"/>
  <c r="AI84" i="4"/>
  <c r="AM84" i="4"/>
  <c r="AQ84" i="4"/>
  <c r="AU84" i="4"/>
  <c r="AY84" i="4"/>
  <c r="BC84" i="4"/>
  <c r="BG84" i="4"/>
  <c r="BK84" i="4"/>
  <c r="BO84" i="4"/>
  <c r="BS84" i="4"/>
  <c r="BW84" i="4"/>
  <c r="E84" i="4"/>
  <c r="I84" i="4"/>
  <c r="M84" i="4"/>
  <c r="Q84" i="4"/>
  <c r="U84" i="4"/>
  <c r="Y84" i="4"/>
  <c r="AC84" i="4"/>
  <c r="AG84" i="4"/>
  <c r="AK84" i="4"/>
  <c r="AO84" i="4"/>
  <c r="AS84" i="4"/>
  <c r="AW84" i="4"/>
  <c r="BA84" i="4"/>
  <c r="BE84" i="4"/>
  <c r="BI84" i="4"/>
  <c r="BM84" i="4"/>
  <c r="BQ84" i="4"/>
  <c r="BU84" i="4"/>
  <c r="BY84" i="4"/>
  <c r="P84" i="4"/>
  <c r="AF84" i="4"/>
  <c r="AV84" i="4"/>
  <c r="BL84" i="4"/>
  <c r="D84" i="4"/>
  <c r="T84" i="4"/>
  <c r="AJ84" i="4"/>
  <c r="AZ84" i="4"/>
  <c r="BP84" i="4"/>
  <c r="H84" i="4"/>
  <c r="X84" i="4"/>
  <c r="AN84" i="4"/>
  <c r="BD84" i="4"/>
  <c r="BT84" i="4"/>
  <c r="L84" i="4"/>
  <c r="AB84" i="4"/>
  <c r="AR84" i="4"/>
  <c r="BH84" i="4"/>
  <c r="BX84" i="4"/>
  <c r="C168" i="2"/>
  <c r="D168" i="2"/>
  <c r="A169" i="2"/>
  <c r="J43" i="13"/>
  <c r="D43" i="13"/>
  <c r="C45" i="14"/>
  <c r="D45" i="14" s="1"/>
  <c r="B89" i="10" l="1"/>
  <c r="A90" i="10"/>
  <c r="E88" i="10"/>
  <c r="F88" i="10" s="1"/>
  <c r="G88" i="10"/>
  <c r="H88" i="10" s="1"/>
  <c r="F34" i="22"/>
  <c r="H34" i="22"/>
  <c r="C169" i="2"/>
  <c r="D169" i="2"/>
  <c r="A170" i="2"/>
  <c r="E85" i="4"/>
  <c r="I85" i="4"/>
  <c r="M85" i="4"/>
  <c r="Q85" i="4"/>
  <c r="U85" i="4"/>
  <c r="Y85" i="4"/>
  <c r="AC85" i="4"/>
  <c r="AG85" i="4"/>
  <c r="AK85" i="4"/>
  <c r="AO85" i="4"/>
  <c r="AS85" i="4"/>
  <c r="AW85" i="4"/>
  <c r="BA85" i="4"/>
  <c r="BE85" i="4"/>
  <c r="BI85" i="4"/>
  <c r="BM85" i="4"/>
  <c r="BQ85" i="4"/>
  <c r="BU85" i="4"/>
  <c r="BY85" i="4"/>
  <c r="B85" i="4"/>
  <c r="F85" i="4"/>
  <c r="J85" i="4"/>
  <c r="N85" i="4"/>
  <c r="R85" i="4"/>
  <c r="V85" i="4"/>
  <c r="Z85" i="4"/>
  <c r="AD85" i="4"/>
  <c r="AH85" i="4"/>
  <c r="AL85" i="4"/>
  <c r="AP85" i="4"/>
  <c r="AT85" i="4"/>
  <c r="AX85" i="4"/>
  <c r="BB85" i="4"/>
  <c r="BF85" i="4"/>
  <c r="BJ85" i="4"/>
  <c r="BN85" i="4"/>
  <c r="BR85" i="4"/>
  <c r="BV85" i="4"/>
  <c r="A86" i="4"/>
  <c r="D85" i="4"/>
  <c r="H85" i="4"/>
  <c r="L85" i="4"/>
  <c r="P85" i="4"/>
  <c r="T85" i="4"/>
  <c r="X85" i="4"/>
  <c r="AB85" i="4"/>
  <c r="AF85" i="4"/>
  <c r="AJ85" i="4"/>
  <c r="AN85" i="4"/>
  <c r="AR85" i="4"/>
  <c r="AV85" i="4"/>
  <c r="AZ85" i="4"/>
  <c r="BD85" i="4"/>
  <c r="BH85" i="4"/>
  <c r="BL85" i="4"/>
  <c r="BP85" i="4"/>
  <c r="BT85" i="4"/>
  <c r="BX85" i="4"/>
  <c r="C85" i="4"/>
  <c r="S85" i="4"/>
  <c r="AI85" i="4"/>
  <c r="AY85" i="4"/>
  <c r="BO85" i="4"/>
  <c r="G85" i="4"/>
  <c r="W85" i="4"/>
  <c r="AM85" i="4"/>
  <c r="BC85" i="4"/>
  <c r="BS85" i="4"/>
  <c r="K85" i="4"/>
  <c r="AA85" i="4"/>
  <c r="AQ85" i="4"/>
  <c r="BG85" i="4"/>
  <c r="BW85" i="4"/>
  <c r="O85" i="4"/>
  <c r="AE85" i="4"/>
  <c r="AU85" i="4"/>
  <c r="BK85" i="4"/>
  <c r="C33" i="11"/>
  <c r="J32" i="11"/>
  <c r="C44" i="13"/>
  <c r="D44" i="13" s="1"/>
  <c r="G44" i="13"/>
  <c r="I44" i="13" s="1"/>
  <c r="E45" i="14"/>
  <c r="A91" i="10" l="1"/>
  <c r="B90" i="10"/>
  <c r="E89" i="10"/>
  <c r="F89" i="10" s="1"/>
  <c r="G89" i="10"/>
  <c r="H89" i="10" s="1"/>
  <c r="C35" i="22"/>
  <c r="J34" i="22"/>
  <c r="G33" i="11"/>
  <c r="E33" i="11" s="1"/>
  <c r="I33" i="11"/>
  <c r="D86" i="4"/>
  <c r="H86" i="4"/>
  <c r="L86" i="4"/>
  <c r="P86" i="4"/>
  <c r="T86" i="4"/>
  <c r="X86" i="4"/>
  <c r="AB86" i="4"/>
  <c r="AF86" i="4"/>
  <c r="AJ86" i="4"/>
  <c r="AN86" i="4"/>
  <c r="AR86" i="4"/>
  <c r="AV86" i="4"/>
  <c r="AZ86" i="4"/>
  <c r="BD86" i="4"/>
  <c r="BH86" i="4"/>
  <c r="BL86" i="4"/>
  <c r="BP86" i="4"/>
  <c r="BT86" i="4"/>
  <c r="BX86" i="4"/>
  <c r="E86" i="4"/>
  <c r="I86" i="4"/>
  <c r="M86" i="4"/>
  <c r="Q86" i="4"/>
  <c r="U86" i="4"/>
  <c r="Y86" i="4"/>
  <c r="AC86" i="4"/>
  <c r="AG86" i="4"/>
  <c r="AK86" i="4"/>
  <c r="AO86" i="4"/>
  <c r="AS86" i="4"/>
  <c r="AW86" i="4"/>
  <c r="BA86" i="4"/>
  <c r="BE86" i="4"/>
  <c r="BI86" i="4"/>
  <c r="BM86" i="4"/>
  <c r="BQ86" i="4"/>
  <c r="BU86" i="4"/>
  <c r="BY86" i="4"/>
  <c r="C86" i="4"/>
  <c r="G86" i="4"/>
  <c r="K86" i="4"/>
  <c r="O86" i="4"/>
  <c r="S86" i="4"/>
  <c r="W86" i="4"/>
  <c r="AA86" i="4"/>
  <c r="AE86" i="4"/>
  <c r="AI86" i="4"/>
  <c r="AM86" i="4"/>
  <c r="AQ86" i="4"/>
  <c r="AU86" i="4"/>
  <c r="AY86" i="4"/>
  <c r="BC86" i="4"/>
  <c r="BG86" i="4"/>
  <c r="BK86" i="4"/>
  <c r="BO86" i="4"/>
  <c r="BS86" i="4"/>
  <c r="BW86" i="4"/>
  <c r="F86" i="4"/>
  <c r="V86" i="4"/>
  <c r="AL86" i="4"/>
  <c r="BB86" i="4"/>
  <c r="BR86" i="4"/>
  <c r="J86" i="4"/>
  <c r="Z86" i="4"/>
  <c r="AP86" i="4"/>
  <c r="BF86" i="4"/>
  <c r="BV86" i="4"/>
  <c r="N86" i="4"/>
  <c r="AD86" i="4"/>
  <c r="AT86" i="4"/>
  <c r="BJ86" i="4"/>
  <c r="A87" i="4"/>
  <c r="B86" i="4"/>
  <c r="R86" i="4"/>
  <c r="AH86" i="4"/>
  <c r="AX86" i="4"/>
  <c r="BN86" i="4"/>
  <c r="C170" i="2"/>
  <c r="D170" i="2"/>
  <c r="A171" i="2"/>
  <c r="E44" i="13"/>
  <c r="F44" i="13" s="1"/>
  <c r="F45" i="14"/>
  <c r="I45" i="14"/>
  <c r="G90" i="10" l="1"/>
  <c r="H90" i="10" s="1"/>
  <c r="E90" i="10"/>
  <c r="F90" i="10" s="1"/>
  <c r="B91" i="10"/>
  <c r="A92" i="10"/>
  <c r="G35" i="22"/>
  <c r="D35" i="22" s="1"/>
  <c r="E35" i="22"/>
  <c r="I35" i="22"/>
  <c r="F33" i="11"/>
  <c r="H33" i="11"/>
  <c r="C87" i="4"/>
  <c r="G87" i="4"/>
  <c r="K87" i="4"/>
  <c r="O87" i="4"/>
  <c r="S87" i="4"/>
  <c r="W87" i="4"/>
  <c r="AA87" i="4"/>
  <c r="AE87" i="4"/>
  <c r="AI87" i="4"/>
  <c r="AM87" i="4"/>
  <c r="AQ87" i="4"/>
  <c r="AU87" i="4"/>
  <c r="AY87" i="4"/>
  <c r="BC87" i="4"/>
  <c r="BG87" i="4"/>
  <c r="BK87" i="4"/>
  <c r="BO87" i="4"/>
  <c r="BS87" i="4"/>
  <c r="BW87" i="4"/>
  <c r="D87" i="4"/>
  <c r="H87" i="4"/>
  <c r="L87" i="4"/>
  <c r="P87" i="4"/>
  <c r="T87" i="4"/>
  <c r="X87" i="4"/>
  <c r="AB87" i="4"/>
  <c r="AF87" i="4"/>
  <c r="AJ87" i="4"/>
  <c r="AN87" i="4"/>
  <c r="AR87" i="4"/>
  <c r="AV87" i="4"/>
  <c r="AZ87" i="4"/>
  <c r="BD87" i="4"/>
  <c r="BH87" i="4"/>
  <c r="BL87" i="4"/>
  <c r="BP87" i="4"/>
  <c r="BT87" i="4"/>
  <c r="BX87" i="4"/>
  <c r="B87" i="4"/>
  <c r="F87" i="4"/>
  <c r="J87" i="4"/>
  <c r="N87" i="4"/>
  <c r="R87" i="4"/>
  <c r="V87" i="4"/>
  <c r="Z87" i="4"/>
  <c r="AD87" i="4"/>
  <c r="AH87" i="4"/>
  <c r="AL87" i="4"/>
  <c r="AP87" i="4"/>
  <c r="AT87" i="4"/>
  <c r="AX87" i="4"/>
  <c r="BB87" i="4"/>
  <c r="BF87" i="4"/>
  <c r="BJ87" i="4"/>
  <c r="BN87" i="4"/>
  <c r="BR87" i="4"/>
  <c r="BV87" i="4"/>
  <c r="A88" i="4"/>
  <c r="I87" i="4"/>
  <c r="Y87" i="4"/>
  <c r="AO87" i="4"/>
  <c r="BE87" i="4"/>
  <c r="BU87" i="4"/>
  <c r="M87" i="4"/>
  <c r="AC87" i="4"/>
  <c r="AS87" i="4"/>
  <c r="BI87" i="4"/>
  <c r="BY87" i="4"/>
  <c r="Q87" i="4"/>
  <c r="AG87" i="4"/>
  <c r="AW87" i="4"/>
  <c r="BM87" i="4"/>
  <c r="E87" i="4"/>
  <c r="U87" i="4"/>
  <c r="AK87" i="4"/>
  <c r="BA87" i="4"/>
  <c r="BQ87" i="4"/>
  <c r="C171" i="2"/>
  <c r="D171" i="2"/>
  <c r="A172" i="2"/>
  <c r="D33" i="11"/>
  <c r="J44" i="13"/>
  <c r="H46" i="14"/>
  <c r="G46" i="14" s="1"/>
  <c r="E46" i="14" s="1"/>
  <c r="C46" i="14"/>
  <c r="B92" i="10" l="1"/>
  <c r="A93" i="10"/>
  <c r="G91" i="10"/>
  <c r="H91" i="10" s="1"/>
  <c r="E91" i="10"/>
  <c r="F91" i="10" s="1"/>
  <c r="F35" i="22"/>
  <c r="H35" i="22"/>
  <c r="B88" i="4"/>
  <c r="F88" i="4"/>
  <c r="J88" i="4"/>
  <c r="N88" i="4"/>
  <c r="R88" i="4"/>
  <c r="V88" i="4"/>
  <c r="Z88" i="4"/>
  <c r="AD88" i="4"/>
  <c r="AH88" i="4"/>
  <c r="AL88" i="4"/>
  <c r="AP88" i="4"/>
  <c r="AT88" i="4"/>
  <c r="AX88" i="4"/>
  <c r="BB88" i="4"/>
  <c r="BF88" i="4"/>
  <c r="BJ88" i="4"/>
  <c r="BN88" i="4"/>
  <c r="BR88" i="4"/>
  <c r="BV88" i="4"/>
  <c r="A89" i="4"/>
  <c r="C88" i="4"/>
  <c r="G88" i="4"/>
  <c r="K88" i="4"/>
  <c r="O88" i="4"/>
  <c r="S88" i="4"/>
  <c r="W88" i="4"/>
  <c r="AA88" i="4"/>
  <c r="AE88" i="4"/>
  <c r="AI88" i="4"/>
  <c r="AM88" i="4"/>
  <c r="AQ88" i="4"/>
  <c r="AU88" i="4"/>
  <c r="AY88" i="4"/>
  <c r="BC88" i="4"/>
  <c r="BG88" i="4"/>
  <c r="BK88" i="4"/>
  <c r="BO88" i="4"/>
  <c r="BS88" i="4"/>
  <c r="BW88" i="4"/>
  <c r="E88" i="4"/>
  <c r="I88" i="4"/>
  <c r="M88" i="4"/>
  <c r="Q88" i="4"/>
  <c r="L88" i="4"/>
  <c r="X88" i="4"/>
  <c r="AF88" i="4"/>
  <c r="AN88" i="4"/>
  <c r="AV88" i="4"/>
  <c r="BD88" i="4"/>
  <c r="BL88" i="4"/>
  <c r="BT88" i="4"/>
  <c r="P88" i="4"/>
  <c r="Y88" i="4"/>
  <c r="AG88" i="4"/>
  <c r="AO88" i="4"/>
  <c r="AW88" i="4"/>
  <c r="BE88" i="4"/>
  <c r="BM88" i="4"/>
  <c r="BU88" i="4"/>
  <c r="D88" i="4"/>
  <c r="T88" i="4"/>
  <c r="AB88" i="4"/>
  <c r="AJ88" i="4"/>
  <c r="AR88" i="4"/>
  <c r="AZ88" i="4"/>
  <c r="BH88" i="4"/>
  <c r="BP88" i="4"/>
  <c r="BX88" i="4"/>
  <c r="H88" i="4"/>
  <c r="U88" i="4"/>
  <c r="AC88" i="4"/>
  <c r="AK88" i="4"/>
  <c r="AS88" i="4"/>
  <c r="BA88" i="4"/>
  <c r="BI88" i="4"/>
  <c r="BQ88" i="4"/>
  <c r="BY88" i="4"/>
  <c r="C34" i="11"/>
  <c r="J33" i="11"/>
  <c r="G47" i="14"/>
  <c r="C172" i="2"/>
  <c r="D172" i="2"/>
  <c r="A173" i="2"/>
  <c r="G45" i="13"/>
  <c r="I45" i="13" s="1"/>
  <c r="C45" i="13"/>
  <c r="F46" i="14"/>
  <c r="I46" i="14"/>
  <c r="D46" i="14"/>
  <c r="E92" i="10" l="1"/>
  <c r="F92" i="10" s="1"/>
  <c r="G92" i="10"/>
  <c r="H92" i="10" s="1"/>
  <c r="B93" i="10"/>
  <c r="A94" i="10"/>
  <c r="J35" i="22"/>
  <c r="C36" i="22"/>
  <c r="E89" i="4"/>
  <c r="I89" i="4"/>
  <c r="M89" i="4"/>
  <c r="Q89" i="4"/>
  <c r="U89" i="4"/>
  <c r="Y89" i="4"/>
  <c r="AC89" i="4"/>
  <c r="AG89" i="4"/>
  <c r="AK89" i="4"/>
  <c r="AO89" i="4"/>
  <c r="AS89" i="4"/>
  <c r="AW89" i="4"/>
  <c r="BA89" i="4"/>
  <c r="BE89" i="4"/>
  <c r="BI89" i="4"/>
  <c r="BM89" i="4"/>
  <c r="BQ89" i="4"/>
  <c r="BU89" i="4"/>
  <c r="BY89" i="4"/>
  <c r="B89" i="4"/>
  <c r="F89" i="4"/>
  <c r="J89" i="4"/>
  <c r="N89" i="4"/>
  <c r="R89" i="4"/>
  <c r="V89" i="4"/>
  <c r="Z89" i="4"/>
  <c r="AD89" i="4"/>
  <c r="AH89" i="4"/>
  <c r="AL89" i="4"/>
  <c r="AP89" i="4"/>
  <c r="AT89" i="4"/>
  <c r="AX89" i="4"/>
  <c r="BB89" i="4"/>
  <c r="BF89" i="4"/>
  <c r="BJ89" i="4"/>
  <c r="BN89" i="4"/>
  <c r="BR89" i="4"/>
  <c r="BV89" i="4"/>
  <c r="A90" i="4"/>
  <c r="C89" i="4"/>
  <c r="K89" i="4"/>
  <c r="S89" i="4"/>
  <c r="AA89" i="4"/>
  <c r="AI89" i="4"/>
  <c r="AQ89" i="4"/>
  <c r="AY89" i="4"/>
  <c r="BG89" i="4"/>
  <c r="BO89" i="4"/>
  <c r="BW89" i="4"/>
  <c r="D89" i="4"/>
  <c r="L89" i="4"/>
  <c r="T89" i="4"/>
  <c r="AB89" i="4"/>
  <c r="AJ89" i="4"/>
  <c r="AR89" i="4"/>
  <c r="AZ89" i="4"/>
  <c r="BH89" i="4"/>
  <c r="BP89" i="4"/>
  <c r="BX89" i="4"/>
  <c r="G89" i="4"/>
  <c r="O89" i="4"/>
  <c r="W89" i="4"/>
  <c r="AE89" i="4"/>
  <c r="AM89" i="4"/>
  <c r="AU89" i="4"/>
  <c r="BC89" i="4"/>
  <c r="BK89" i="4"/>
  <c r="BS89" i="4"/>
  <c r="H89" i="4"/>
  <c r="P89" i="4"/>
  <c r="X89" i="4"/>
  <c r="AF89" i="4"/>
  <c r="AN89" i="4"/>
  <c r="AV89" i="4"/>
  <c r="BD89" i="4"/>
  <c r="BL89" i="4"/>
  <c r="BT89" i="4"/>
  <c r="C173" i="2"/>
  <c r="D173" i="2"/>
  <c r="A174" i="2"/>
  <c r="G34" i="11"/>
  <c r="E34" i="11" s="1"/>
  <c r="I34" i="11"/>
  <c r="J45" i="13"/>
  <c r="E45" i="13"/>
  <c r="F45" i="13" s="1"/>
  <c r="D45" i="13"/>
  <c r="C47" i="14"/>
  <c r="D47" i="14" s="1"/>
  <c r="B94" i="10" l="1"/>
  <c r="A95" i="10"/>
  <c r="E93" i="10"/>
  <c r="F93" i="10" s="1"/>
  <c r="G93" i="10"/>
  <c r="H93" i="10" s="1"/>
  <c r="G36" i="22"/>
  <c r="E36" i="22" s="1"/>
  <c r="I36" i="22"/>
  <c r="F34" i="11"/>
  <c r="H34" i="11"/>
  <c r="D90" i="4"/>
  <c r="H90" i="4"/>
  <c r="L90" i="4"/>
  <c r="P90" i="4"/>
  <c r="T90" i="4"/>
  <c r="X90" i="4"/>
  <c r="AB90" i="4"/>
  <c r="AF90" i="4"/>
  <c r="AJ90" i="4"/>
  <c r="AN90" i="4"/>
  <c r="AR90" i="4"/>
  <c r="AV90" i="4"/>
  <c r="AZ90" i="4"/>
  <c r="BD90" i="4"/>
  <c r="BH90" i="4"/>
  <c r="BL90" i="4"/>
  <c r="BP90" i="4"/>
  <c r="BT90" i="4"/>
  <c r="BX90" i="4"/>
  <c r="E90" i="4"/>
  <c r="I90" i="4"/>
  <c r="M90" i="4"/>
  <c r="Q90" i="4"/>
  <c r="U90" i="4"/>
  <c r="Y90" i="4"/>
  <c r="AC90" i="4"/>
  <c r="AG90" i="4"/>
  <c r="AK90" i="4"/>
  <c r="AO90" i="4"/>
  <c r="AS90" i="4"/>
  <c r="AW90" i="4"/>
  <c r="BA90" i="4"/>
  <c r="BE90" i="4"/>
  <c r="BI90" i="4"/>
  <c r="BM90" i="4"/>
  <c r="BQ90" i="4"/>
  <c r="BU90" i="4"/>
  <c r="BY90" i="4"/>
  <c r="F90" i="4"/>
  <c r="N90" i="4"/>
  <c r="V90" i="4"/>
  <c r="AD90" i="4"/>
  <c r="AL90" i="4"/>
  <c r="AT90" i="4"/>
  <c r="BB90" i="4"/>
  <c r="BJ90" i="4"/>
  <c r="BR90" i="4"/>
  <c r="A91" i="4"/>
  <c r="G90" i="4"/>
  <c r="O90" i="4"/>
  <c r="W90" i="4"/>
  <c r="AE90" i="4"/>
  <c r="AM90" i="4"/>
  <c r="AU90" i="4"/>
  <c r="BC90" i="4"/>
  <c r="BK90" i="4"/>
  <c r="BS90" i="4"/>
  <c r="B90" i="4"/>
  <c r="J90" i="4"/>
  <c r="R90" i="4"/>
  <c r="Z90" i="4"/>
  <c r="AH90" i="4"/>
  <c r="AP90" i="4"/>
  <c r="AX90" i="4"/>
  <c r="BF90" i="4"/>
  <c r="BN90" i="4"/>
  <c r="BV90" i="4"/>
  <c r="C90" i="4"/>
  <c r="K90" i="4"/>
  <c r="S90" i="4"/>
  <c r="AA90" i="4"/>
  <c r="AI90" i="4"/>
  <c r="AQ90" i="4"/>
  <c r="AY90" i="4"/>
  <c r="BG90" i="4"/>
  <c r="BO90" i="4"/>
  <c r="BW90" i="4"/>
  <c r="D34" i="11"/>
  <c r="C174" i="2"/>
  <c r="D174" i="2"/>
  <c r="A175" i="2"/>
  <c r="C46" i="13"/>
  <c r="G46" i="13"/>
  <c r="I46" i="13" s="1"/>
  <c r="E47" i="14"/>
  <c r="F47" i="14" s="1"/>
  <c r="G94" i="10" l="1"/>
  <c r="H94" i="10" s="1"/>
  <c r="E94" i="10"/>
  <c r="F94" i="10" s="1"/>
  <c r="A96" i="10"/>
  <c r="B95" i="10"/>
  <c r="D36" i="22"/>
  <c r="F36" i="22"/>
  <c r="H36" i="22"/>
  <c r="C175" i="2"/>
  <c r="D175" i="2"/>
  <c r="A176" i="2"/>
  <c r="C35" i="11"/>
  <c r="J34" i="11"/>
  <c r="C91" i="4"/>
  <c r="G91" i="4"/>
  <c r="K91" i="4"/>
  <c r="O91" i="4"/>
  <c r="S91" i="4"/>
  <c r="W91" i="4"/>
  <c r="AA91" i="4"/>
  <c r="AE91" i="4"/>
  <c r="AI91" i="4"/>
  <c r="AM91" i="4"/>
  <c r="AQ91" i="4"/>
  <c r="AU91" i="4"/>
  <c r="AY91" i="4"/>
  <c r="BC91" i="4"/>
  <c r="BG91" i="4"/>
  <c r="BK91" i="4"/>
  <c r="BO91" i="4"/>
  <c r="BS91" i="4"/>
  <c r="BW91" i="4"/>
  <c r="D91" i="4"/>
  <c r="H91" i="4"/>
  <c r="L91" i="4"/>
  <c r="P91" i="4"/>
  <c r="T91" i="4"/>
  <c r="X91" i="4"/>
  <c r="AB91" i="4"/>
  <c r="AF91" i="4"/>
  <c r="AJ91" i="4"/>
  <c r="AN91" i="4"/>
  <c r="AR91" i="4"/>
  <c r="AV91" i="4"/>
  <c r="AZ91" i="4"/>
  <c r="BD91" i="4"/>
  <c r="BH91" i="4"/>
  <c r="BL91" i="4"/>
  <c r="BP91" i="4"/>
  <c r="BT91" i="4"/>
  <c r="BX91" i="4"/>
  <c r="I91" i="4"/>
  <c r="Q91" i="4"/>
  <c r="Y91" i="4"/>
  <c r="AG91" i="4"/>
  <c r="AO91" i="4"/>
  <c r="AW91" i="4"/>
  <c r="BE91" i="4"/>
  <c r="BM91" i="4"/>
  <c r="BU91" i="4"/>
  <c r="B91" i="4"/>
  <c r="J91" i="4"/>
  <c r="R91" i="4"/>
  <c r="Z91" i="4"/>
  <c r="AH91" i="4"/>
  <c r="AP91" i="4"/>
  <c r="AX91" i="4"/>
  <c r="BF91" i="4"/>
  <c r="BN91" i="4"/>
  <c r="BV91" i="4"/>
  <c r="E91" i="4"/>
  <c r="M91" i="4"/>
  <c r="U91" i="4"/>
  <c r="AC91" i="4"/>
  <c r="AK91" i="4"/>
  <c r="AS91" i="4"/>
  <c r="BA91" i="4"/>
  <c r="BI91" i="4"/>
  <c r="BQ91" i="4"/>
  <c r="BY91" i="4"/>
  <c r="F91" i="4"/>
  <c r="N91" i="4"/>
  <c r="V91" i="4"/>
  <c r="AD91" i="4"/>
  <c r="AL91" i="4"/>
  <c r="AT91" i="4"/>
  <c r="BB91" i="4"/>
  <c r="BJ91" i="4"/>
  <c r="BR91" i="4"/>
  <c r="A92" i="4"/>
  <c r="D46" i="13"/>
  <c r="E46" i="13"/>
  <c r="F46" i="13" s="1"/>
  <c r="I47" i="14"/>
  <c r="C48" i="14" s="1"/>
  <c r="E95" i="10" l="1"/>
  <c r="F95" i="10" s="1"/>
  <c r="G95" i="10"/>
  <c r="H95" i="10" s="1"/>
  <c r="B96" i="10"/>
  <c r="A97" i="10"/>
  <c r="J36" i="22"/>
  <c r="C37" i="22"/>
  <c r="G35" i="11"/>
  <c r="E35" i="11" s="1"/>
  <c r="D35" i="11"/>
  <c r="I35" i="11"/>
  <c r="B92" i="4"/>
  <c r="F92" i="4"/>
  <c r="J92" i="4"/>
  <c r="N92" i="4"/>
  <c r="R92" i="4"/>
  <c r="V92" i="4"/>
  <c r="Z92" i="4"/>
  <c r="AD92" i="4"/>
  <c r="AH92" i="4"/>
  <c r="AL92" i="4"/>
  <c r="AP92" i="4"/>
  <c r="AT92" i="4"/>
  <c r="AX92" i="4"/>
  <c r="BB92" i="4"/>
  <c r="BF92" i="4"/>
  <c r="BJ92" i="4"/>
  <c r="BN92" i="4"/>
  <c r="BR92" i="4"/>
  <c r="BV92" i="4"/>
  <c r="A93" i="4"/>
  <c r="C92" i="4"/>
  <c r="G92" i="4"/>
  <c r="K92" i="4"/>
  <c r="O92" i="4"/>
  <c r="S92" i="4"/>
  <c r="W92" i="4"/>
  <c r="AA92" i="4"/>
  <c r="AE92" i="4"/>
  <c r="AI92" i="4"/>
  <c r="AM92" i="4"/>
  <c r="AQ92" i="4"/>
  <c r="AU92" i="4"/>
  <c r="AY92" i="4"/>
  <c r="BC92" i="4"/>
  <c r="BG92" i="4"/>
  <c r="BK92" i="4"/>
  <c r="BO92" i="4"/>
  <c r="BS92" i="4"/>
  <c r="BW92" i="4"/>
  <c r="D92" i="4"/>
  <c r="L92" i="4"/>
  <c r="T92" i="4"/>
  <c r="AB92" i="4"/>
  <c r="AJ92" i="4"/>
  <c r="AR92" i="4"/>
  <c r="AZ92" i="4"/>
  <c r="BH92" i="4"/>
  <c r="BP92" i="4"/>
  <c r="BX92" i="4"/>
  <c r="E92" i="4"/>
  <c r="M92" i="4"/>
  <c r="U92" i="4"/>
  <c r="AC92" i="4"/>
  <c r="AK92" i="4"/>
  <c r="AS92" i="4"/>
  <c r="BA92" i="4"/>
  <c r="BI92" i="4"/>
  <c r="BQ92" i="4"/>
  <c r="BY92" i="4"/>
  <c r="H92" i="4"/>
  <c r="P92" i="4"/>
  <c r="X92" i="4"/>
  <c r="AF92" i="4"/>
  <c r="AN92" i="4"/>
  <c r="AV92" i="4"/>
  <c r="BD92" i="4"/>
  <c r="BL92" i="4"/>
  <c r="BT92" i="4"/>
  <c r="I92" i="4"/>
  <c r="Q92" i="4"/>
  <c r="Y92" i="4"/>
  <c r="AG92" i="4"/>
  <c r="AO92" i="4"/>
  <c r="AW92" i="4"/>
  <c r="BE92" i="4"/>
  <c r="BM92" i="4"/>
  <c r="BU92" i="4"/>
  <c r="C176" i="2"/>
  <c r="D176" i="2"/>
  <c r="A177" i="2"/>
  <c r="J46" i="13"/>
  <c r="G47" i="13" s="1"/>
  <c r="I47" i="13" s="1"/>
  <c r="H48" i="14"/>
  <c r="B97" i="10" l="1"/>
  <c r="A98" i="10"/>
  <c r="E96" i="10"/>
  <c r="F96" i="10" s="1"/>
  <c r="G96" i="10"/>
  <c r="H96" i="10" s="1"/>
  <c r="G37" i="22"/>
  <c r="D37" i="22" s="1"/>
  <c r="I37" i="22"/>
  <c r="F35" i="11"/>
  <c r="H35" i="11"/>
  <c r="C177" i="2"/>
  <c r="D177" i="2"/>
  <c r="A178" i="2"/>
  <c r="E93" i="4"/>
  <c r="I93" i="4"/>
  <c r="M93" i="4"/>
  <c r="Q93" i="4"/>
  <c r="U93" i="4"/>
  <c r="Y93" i="4"/>
  <c r="AC93" i="4"/>
  <c r="AG93" i="4"/>
  <c r="AK93" i="4"/>
  <c r="AO93" i="4"/>
  <c r="AS93" i="4"/>
  <c r="AW93" i="4"/>
  <c r="BA93" i="4"/>
  <c r="BE93" i="4"/>
  <c r="BI93" i="4"/>
  <c r="BM93" i="4"/>
  <c r="BQ93" i="4"/>
  <c r="BU93" i="4"/>
  <c r="BY93" i="4"/>
  <c r="B93" i="4"/>
  <c r="F93" i="4"/>
  <c r="J93" i="4"/>
  <c r="N93" i="4"/>
  <c r="R93" i="4"/>
  <c r="V93" i="4"/>
  <c r="Z93" i="4"/>
  <c r="AD93" i="4"/>
  <c r="AH93" i="4"/>
  <c r="AL93" i="4"/>
  <c r="AP93" i="4"/>
  <c r="AT93" i="4"/>
  <c r="AX93" i="4"/>
  <c r="BB93" i="4"/>
  <c r="BF93" i="4"/>
  <c r="BJ93" i="4"/>
  <c r="BN93" i="4"/>
  <c r="BR93" i="4"/>
  <c r="BV93" i="4"/>
  <c r="A94" i="4"/>
  <c r="G93" i="4"/>
  <c r="O93" i="4"/>
  <c r="W93" i="4"/>
  <c r="AE93" i="4"/>
  <c r="AM93" i="4"/>
  <c r="AU93" i="4"/>
  <c r="BC93" i="4"/>
  <c r="BK93" i="4"/>
  <c r="BS93" i="4"/>
  <c r="H93" i="4"/>
  <c r="P93" i="4"/>
  <c r="X93" i="4"/>
  <c r="AF93" i="4"/>
  <c r="AN93" i="4"/>
  <c r="AV93" i="4"/>
  <c r="BD93" i="4"/>
  <c r="BL93" i="4"/>
  <c r="BT93" i="4"/>
  <c r="C93" i="4"/>
  <c r="K93" i="4"/>
  <c r="S93" i="4"/>
  <c r="AA93" i="4"/>
  <c r="AI93" i="4"/>
  <c r="AQ93" i="4"/>
  <c r="AY93" i="4"/>
  <c r="BG93" i="4"/>
  <c r="BO93" i="4"/>
  <c r="BW93" i="4"/>
  <c r="D93" i="4"/>
  <c r="L93" i="4"/>
  <c r="T93" i="4"/>
  <c r="AB93" i="4"/>
  <c r="AJ93" i="4"/>
  <c r="AR93" i="4"/>
  <c r="AZ93" i="4"/>
  <c r="BH93" i="4"/>
  <c r="BP93" i="4"/>
  <c r="BX93" i="4"/>
  <c r="C47" i="13"/>
  <c r="D47" i="13" s="1"/>
  <c r="G49" i="14"/>
  <c r="G48" i="14"/>
  <c r="B98" i="10" l="1"/>
  <c r="A99" i="10"/>
  <c r="E97" i="10"/>
  <c r="F97" i="10" s="1"/>
  <c r="G97" i="10"/>
  <c r="H97" i="10" s="1"/>
  <c r="E37" i="22"/>
  <c r="F37" i="22"/>
  <c r="H37" i="22"/>
  <c r="D94" i="4"/>
  <c r="H94" i="4"/>
  <c r="L94" i="4"/>
  <c r="P94" i="4"/>
  <c r="T94" i="4"/>
  <c r="X94" i="4"/>
  <c r="AB94" i="4"/>
  <c r="AF94" i="4"/>
  <c r="AJ94" i="4"/>
  <c r="AN94" i="4"/>
  <c r="AR94" i="4"/>
  <c r="AV94" i="4"/>
  <c r="AZ94" i="4"/>
  <c r="BD94" i="4"/>
  <c r="BH94" i="4"/>
  <c r="BL94" i="4"/>
  <c r="BP94" i="4"/>
  <c r="BT94" i="4"/>
  <c r="BX94" i="4"/>
  <c r="E94" i="4"/>
  <c r="I94" i="4"/>
  <c r="M94" i="4"/>
  <c r="Q94" i="4"/>
  <c r="U94" i="4"/>
  <c r="Y94" i="4"/>
  <c r="AC94" i="4"/>
  <c r="AG94" i="4"/>
  <c r="AK94" i="4"/>
  <c r="AO94" i="4"/>
  <c r="AS94" i="4"/>
  <c r="AW94" i="4"/>
  <c r="BA94" i="4"/>
  <c r="BE94" i="4"/>
  <c r="BI94" i="4"/>
  <c r="BM94" i="4"/>
  <c r="BQ94" i="4"/>
  <c r="BU94" i="4"/>
  <c r="BY94" i="4"/>
  <c r="B94" i="4"/>
  <c r="J94" i="4"/>
  <c r="R94" i="4"/>
  <c r="Z94" i="4"/>
  <c r="AH94" i="4"/>
  <c r="AP94" i="4"/>
  <c r="AX94" i="4"/>
  <c r="BF94" i="4"/>
  <c r="BN94" i="4"/>
  <c r="BV94" i="4"/>
  <c r="C94" i="4"/>
  <c r="K94" i="4"/>
  <c r="S94" i="4"/>
  <c r="AA94" i="4"/>
  <c r="AI94" i="4"/>
  <c r="AQ94" i="4"/>
  <c r="AY94" i="4"/>
  <c r="BG94" i="4"/>
  <c r="BO94" i="4"/>
  <c r="BW94" i="4"/>
  <c r="F94" i="4"/>
  <c r="N94" i="4"/>
  <c r="V94" i="4"/>
  <c r="AD94" i="4"/>
  <c r="AL94" i="4"/>
  <c r="AT94" i="4"/>
  <c r="BB94" i="4"/>
  <c r="BJ94" i="4"/>
  <c r="BR94" i="4"/>
  <c r="A95" i="4"/>
  <c r="G94" i="4"/>
  <c r="O94" i="4"/>
  <c r="W94" i="4"/>
  <c r="AE94" i="4"/>
  <c r="AM94" i="4"/>
  <c r="AU94" i="4"/>
  <c r="BC94" i="4"/>
  <c r="BK94" i="4"/>
  <c r="BS94" i="4"/>
  <c r="E47" i="13"/>
  <c r="F47" i="13" s="1"/>
  <c r="C36" i="11"/>
  <c r="J35" i="11"/>
  <c r="C178" i="2"/>
  <c r="D178" i="2"/>
  <c r="A179" i="2"/>
  <c r="J47" i="13"/>
  <c r="E48" i="14"/>
  <c r="D48" i="14"/>
  <c r="E98" i="10" l="1"/>
  <c r="F98" i="10" s="1"/>
  <c r="G98" i="10"/>
  <c r="H98" i="10" s="1"/>
  <c r="A100" i="10"/>
  <c r="B99" i="10"/>
  <c r="C38" i="22"/>
  <c r="J37" i="22"/>
  <c r="C95" i="4"/>
  <c r="G95" i="4"/>
  <c r="K95" i="4"/>
  <c r="O95" i="4"/>
  <c r="S95" i="4"/>
  <c r="W95" i="4"/>
  <c r="AA95" i="4"/>
  <c r="AE95" i="4"/>
  <c r="AI95" i="4"/>
  <c r="AM95" i="4"/>
  <c r="AQ95" i="4"/>
  <c r="AU95" i="4"/>
  <c r="AY95" i="4"/>
  <c r="BC95" i="4"/>
  <c r="BG95" i="4"/>
  <c r="BK95" i="4"/>
  <c r="BO95" i="4"/>
  <c r="BS95" i="4"/>
  <c r="BW95" i="4"/>
  <c r="D95" i="4"/>
  <c r="H95" i="4"/>
  <c r="L95" i="4"/>
  <c r="P95" i="4"/>
  <c r="T95" i="4"/>
  <c r="X95" i="4"/>
  <c r="AB95" i="4"/>
  <c r="AF95" i="4"/>
  <c r="AJ95" i="4"/>
  <c r="AN95" i="4"/>
  <c r="AR95" i="4"/>
  <c r="AV95" i="4"/>
  <c r="AZ95" i="4"/>
  <c r="BD95" i="4"/>
  <c r="BH95" i="4"/>
  <c r="BL95" i="4"/>
  <c r="BP95" i="4"/>
  <c r="BT95" i="4"/>
  <c r="BX95" i="4"/>
  <c r="E95" i="4"/>
  <c r="M95" i="4"/>
  <c r="U95" i="4"/>
  <c r="AC95" i="4"/>
  <c r="AK95" i="4"/>
  <c r="AS95" i="4"/>
  <c r="BA95" i="4"/>
  <c r="BI95" i="4"/>
  <c r="BQ95" i="4"/>
  <c r="BY95" i="4"/>
  <c r="F95" i="4"/>
  <c r="N95" i="4"/>
  <c r="V95" i="4"/>
  <c r="AD95" i="4"/>
  <c r="AL95" i="4"/>
  <c r="AT95" i="4"/>
  <c r="BB95" i="4"/>
  <c r="BJ95" i="4"/>
  <c r="BR95" i="4"/>
  <c r="A96" i="4"/>
  <c r="I95" i="4"/>
  <c r="Q95" i="4"/>
  <c r="Y95" i="4"/>
  <c r="AG95" i="4"/>
  <c r="AO95" i="4"/>
  <c r="AW95" i="4"/>
  <c r="BE95" i="4"/>
  <c r="BM95" i="4"/>
  <c r="BU95" i="4"/>
  <c r="B95" i="4"/>
  <c r="J95" i="4"/>
  <c r="R95" i="4"/>
  <c r="Z95" i="4"/>
  <c r="AH95" i="4"/>
  <c r="AP95" i="4"/>
  <c r="AX95" i="4"/>
  <c r="BN95" i="4"/>
  <c r="BV95" i="4"/>
  <c r="BF95" i="4"/>
  <c r="C179" i="2"/>
  <c r="D179" i="2"/>
  <c r="A180" i="2"/>
  <c r="G36" i="11"/>
  <c r="D36" i="11" s="1"/>
  <c r="I36" i="11"/>
  <c r="G48" i="13"/>
  <c r="I48" i="13" s="1"/>
  <c r="C48" i="13"/>
  <c r="F48" i="14"/>
  <c r="I48" i="14"/>
  <c r="G99" i="10" l="1"/>
  <c r="H99" i="10" s="1"/>
  <c r="E99" i="10"/>
  <c r="F99" i="10" s="1"/>
  <c r="B100" i="10"/>
  <c r="A101" i="10"/>
  <c r="G38" i="22"/>
  <c r="D38" i="22" s="1"/>
  <c r="E38" i="22"/>
  <c r="I38" i="22"/>
  <c r="B96" i="4"/>
  <c r="F96" i="4"/>
  <c r="J96" i="4"/>
  <c r="N96" i="4"/>
  <c r="R96" i="4"/>
  <c r="V96" i="4"/>
  <c r="Z96" i="4"/>
  <c r="AD96" i="4"/>
  <c r="AH96" i="4"/>
  <c r="AL96" i="4"/>
  <c r="AP96" i="4"/>
  <c r="AT96" i="4"/>
  <c r="AX96" i="4"/>
  <c r="BB96" i="4"/>
  <c r="BF96" i="4"/>
  <c r="BJ96" i="4"/>
  <c r="BN96" i="4"/>
  <c r="BR96" i="4"/>
  <c r="BV96" i="4"/>
  <c r="A97" i="4"/>
  <c r="C96" i="4"/>
  <c r="G96" i="4"/>
  <c r="K96" i="4"/>
  <c r="O96" i="4"/>
  <c r="S96" i="4"/>
  <c r="W96" i="4"/>
  <c r="AA96" i="4"/>
  <c r="AE96" i="4"/>
  <c r="AI96" i="4"/>
  <c r="AM96" i="4"/>
  <c r="AQ96" i="4"/>
  <c r="AU96" i="4"/>
  <c r="AY96" i="4"/>
  <c r="BC96" i="4"/>
  <c r="BG96" i="4"/>
  <c r="BK96" i="4"/>
  <c r="BO96" i="4"/>
  <c r="BS96" i="4"/>
  <c r="BW96" i="4"/>
  <c r="H96" i="4"/>
  <c r="P96" i="4"/>
  <c r="X96" i="4"/>
  <c r="AF96" i="4"/>
  <c r="AN96" i="4"/>
  <c r="AV96" i="4"/>
  <c r="BD96" i="4"/>
  <c r="BL96" i="4"/>
  <c r="BT96" i="4"/>
  <c r="I96" i="4"/>
  <c r="Q96" i="4"/>
  <c r="Y96" i="4"/>
  <c r="AG96" i="4"/>
  <c r="AO96" i="4"/>
  <c r="AW96" i="4"/>
  <c r="BE96" i="4"/>
  <c r="BM96" i="4"/>
  <c r="BU96" i="4"/>
  <c r="D96" i="4"/>
  <c r="L96" i="4"/>
  <c r="T96" i="4"/>
  <c r="AB96" i="4"/>
  <c r="AJ96" i="4"/>
  <c r="AR96" i="4"/>
  <c r="AZ96" i="4"/>
  <c r="BH96" i="4"/>
  <c r="BP96" i="4"/>
  <c r="BX96" i="4"/>
  <c r="U96" i="4"/>
  <c r="BA96" i="4"/>
  <c r="AC96" i="4"/>
  <c r="BI96" i="4"/>
  <c r="E96" i="4"/>
  <c r="AK96" i="4"/>
  <c r="BQ96" i="4"/>
  <c r="M96" i="4"/>
  <c r="AS96" i="4"/>
  <c r="BY96" i="4"/>
  <c r="E36" i="11"/>
  <c r="C180" i="2"/>
  <c r="D180" i="2"/>
  <c r="A181" i="2"/>
  <c r="E48" i="13"/>
  <c r="F48" i="13" s="1"/>
  <c r="D48" i="13"/>
  <c r="C49" i="14"/>
  <c r="D49" i="14" s="1"/>
  <c r="B101" i="10" l="1"/>
  <c r="A102" i="10"/>
  <c r="E100" i="10"/>
  <c r="F100" i="10" s="1"/>
  <c r="G100" i="10"/>
  <c r="H100" i="10" s="1"/>
  <c r="F38" i="22"/>
  <c r="H38" i="22"/>
  <c r="E97" i="4"/>
  <c r="I97" i="4"/>
  <c r="M97" i="4"/>
  <c r="Q97" i="4"/>
  <c r="U97" i="4"/>
  <c r="Y97" i="4"/>
  <c r="AC97" i="4"/>
  <c r="AG97" i="4"/>
  <c r="AK97" i="4"/>
  <c r="AO97" i="4"/>
  <c r="AS97" i="4"/>
  <c r="AW97" i="4"/>
  <c r="BA97" i="4"/>
  <c r="BE97" i="4"/>
  <c r="BI97" i="4"/>
  <c r="BM97" i="4"/>
  <c r="BQ97" i="4"/>
  <c r="BU97" i="4"/>
  <c r="BY97" i="4"/>
  <c r="B97" i="4"/>
  <c r="F97" i="4"/>
  <c r="J97" i="4"/>
  <c r="N97" i="4"/>
  <c r="R97" i="4"/>
  <c r="V97" i="4"/>
  <c r="Z97" i="4"/>
  <c r="AD97" i="4"/>
  <c r="AH97" i="4"/>
  <c r="AL97" i="4"/>
  <c r="AP97" i="4"/>
  <c r="AT97" i="4"/>
  <c r="AX97" i="4"/>
  <c r="BB97" i="4"/>
  <c r="BF97" i="4"/>
  <c r="BJ97" i="4"/>
  <c r="BN97" i="4"/>
  <c r="BR97" i="4"/>
  <c r="BV97" i="4"/>
  <c r="A98" i="4"/>
  <c r="C97" i="4"/>
  <c r="K97" i="4"/>
  <c r="S97" i="4"/>
  <c r="AA97" i="4"/>
  <c r="AI97" i="4"/>
  <c r="AQ97" i="4"/>
  <c r="AY97" i="4"/>
  <c r="BG97" i="4"/>
  <c r="BO97" i="4"/>
  <c r="BW97" i="4"/>
  <c r="D97" i="4"/>
  <c r="L97" i="4"/>
  <c r="T97" i="4"/>
  <c r="AB97" i="4"/>
  <c r="AJ97" i="4"/>
  <c r="AR97" i="4"/>
  <c r="AZ97" i="4"/>
  <c r="BH97" i="4"/>
  <c r="BP97" i="4"/>
  <c r="BX97" i="4"/>
  <c r="G97" i="4"/>
  <c r="O97" i="4"/>
  <c r="W97" i="4"/>
  <c r="AE97" i="4"/>
  <c r="AM97" i="4"/>
  <c r="AU97" i="4"/>
  <c r="BC97" i="4"/>
  <c r="BK97" i="4"/>
  <c r="BS97" i="4"/>
  <c r="H97" i="4"/>
  <c r="AN97" i="4"/>
  <c r="BT97" i="4"/>
  <c r="P97" i="4"/>
  <c r="AV97" i="4"/>
  <c r="X97" i="4"/>
  <c r="BD97" i="4"/>
  <c r="AF97" i="4"/>
  <c r="BL97" i="4"/>
  <c r="C181" i="2"/>
  <c r="D181" i="2"/>
  <c r="A182" i="2"/>
  <c r="J48" i="13"/>
  <c r="F36" i="11"/>
  <c r="H36" i="11"/>
  <c r="G49" i="13"/>
  <c r="I49" i="13" s="1"/>
  <c r="C49" i="13"/>
  <c r="E49" i="14"/>
  <c r="B102" i="10" l="1"/>
  <c r="A103" i="10"/>
  <c r="E101" i="10"/>
  <c r="F101" i="10" s="1"/>
  <c r="G101" i="10"/>
  <c r="H101" i="10" s="1"/>
  <c r="C39" i="22"/>
  <c r="J38" i="22"/>
  <c r="C182" i="2"/>
  <c r="D182" i="2"/>
  <c r="A183" i="2"/>
  <c r="C37" i="11"/>
  <c r="J36" i="11"/>
  <c r="D98" i="4"/>
  <c r="H98" i="4"/>
  <c r="L98" i="4"/>
  <c r="P98" i="4"/>
  <c r="T98" i="4"/>
  <c r="X98" i="4"/>
  <c r="AB98" i="4"/>
  <c r="AF98" i="4"/>
  <c r="AJ98" i="4"/>
  <c r="AN98" i="4"/>
  <c r="AR98" i="4"/>
  <c r="AV98" i="4"/>
  <c r="AZ98" i="4"/>
  <c r="BD98" i="4"/>
  <c r="BH98" i="4"/>
  <c r="BL98" i="4"/>
  <c r="BP98" i="4"/>
  <c r="BT98" i="4"/>
  <c r="BX98" i="4"/>
  <c r="E98" i="4"/>
  <c r="I98" i="4"/>
  <c r="M98" i="4"/>
  <c r="Q98" i="4"/>
  <c r="U98" i="4"/>
  <c r="Y98" i="4"/>
  <c r="AC98" i="4"/>
  <c r="AG98" i="4"/>
  <c r="AK98" i="4"/>
  <c r="AO98" i="4"/>
  <c r="AS98" i="4"/>
  <c r="AW98" i="4"/>
  <c r="BA98" i="4"/>
  <c r="BE98" i="4"/>
  <c r="BI98" i="4"/>
  <c r="BM98" i="4"/>
  <c r="BQ98" i="4"/>
  <c r="BU98" i="4"/>
  <c r="BY98" i="4"/>
  <c r="F98" i="4"/>
  <c r="N98" i="4"/>
  <c r="V98" i="4"/>
  <c r="AD98" i="4"/>
  <c r="AL98" i="4"/>
  <c r="AT98" i="4"/>
  <c r="BB98" i="4"/>
  <c r="BJ98" i="4"/>
  <c r="BR98" i="4"/>
  <c r="A99" i="4"/>
  <c r="G98" i="4"/>
  <c r="O98" i="4"/>
  <c r="W98" i="4"/>
  <c r="AE98" i="4"/>
  <c r="AM98" i="4"/>
  <c r="AU98" i="4"/>
  <c r="BC98" i="4"/>
  <c r="BK98" i="4"/>
  <c r="BS98" i="4"/>
  <c r="B98" i="4"/>
  <c r="J98" i="4"/>
  <c r="R98" i="4"/>
  <c r="Z98" i="4"/>
  <c r="AH98" i="4"/>
  <c r="AP98" i="4"/>
  <c r="AX98" i="4"/>
  <c r="BF98" i="4"/>
  <c r="BN98" i="4"/>
  <c r="BV98" i="4"/>
  <c r="AA98" i="4"/>
  <c r="BG98" i="4"/>
  <c r="C98" i="4"/>
  <c r="AI98" i="4"/>
  <c r="BO98" i="4"/>
  <c r="K98" i="4"/>
  <c r="AQ98" i="4"/>
  <c r="BW98" i="4"/>
  <c r="S98" i="4"/>
  <c r="AY98" i="4"/>
  <c r="D49" i="13"/>
  <c r="J49" i="13"/>
  <c r="E49" i="13"/>
  <c r="F49" i="13" s="1"/>
  <c r="I49" i="14"/>
  <c r="F49" i="14"/>
  <c r="B103" i="10" l="1"/>
  <c r="A104" i="10"/>
  <c r="G102" i="10"/>
  <c r="H102" i="10" s="1"/>
  <c r="E102" i="10"/>
  <c r="F102" i="10" s="1"/>
  <c r="G39" i="22"/>
  <c r="D39" i="22" s="1"/>
  <c r="I39" i="22"/>
  <c r="C183" i="2"/>
  <c r="D183" i="2"/>
  <c r="A184" i="2"/>
  <c r="C99" i="4"/>
  <c r="G99" i="4"/>
  <c r="K99" i="4"/>
  <c r="O99" i="4"/>
  <c r="S99" i="4"/>
  <c r="W99" i="4"/>
  <c r="AA99" i="4"/>
  <c r="AE99" i="4"/>
  <c r="AI99" i="4"/>
  <c r="D99" i="4"/>
  <c r="H99" i="4"/>
  <c r="L99" i="4"/>
  <c r="P99" i="4"/>
  <c r="T99" i="4"/>
  <c r="X99" i="4"/>
  <c r="AB99" i="4"/>
  <c r="AF99" i="4"/>
  <c r="AJ99" i="4"/>
  <c r="AN99" i="4"/>
  <c r="AR99" i="4"/>
  <c r="AV99" i="4"/>
  <c r="AZ99" i="4"/>
  <c r="BD99" i="4"/>
  <c r="BH99" i="4"/>
  <c r="BL99" i="4"/>
  <c r="BP99" i="4"/>
  <c r="BT99" i="4"/>
  <c r="BX99" i="4"/>
  <c r="I99" i="4"/>
  <c r="Q99" i="4"/>
  <c r="Y99" i="4"/>
  <c r="AG99" i="4"/>
  <c r="AM99" i="4"/>
  <c r="AS99" i="4"/>
  <c r="AX99" i="4"/>
  <c r="BC99" i="4"/>
  <c r="BI99" i="4"/>
  <c r="BN99" i="4"/>
  <c r="BS99" i="4"/>
  <c r="BY99" i="4"/>
  <c r="B99" i="4"/>
  <c r="J99" i="4"/>
  <c r="R99" i="4"/>
  <c r="Z99" i="4"/>
  <c r="AH99" i="4"/>
  <c r="AO99" i="4"/>
  <c r="AT99" i="4"/>
  <c r="AY99" i="4"/>
  <c r="BE99" i="4"/>
  <c r="BJ99" i="4"/>
  <c r="BO99" i="4"/>
  <c r="BU99" i="4"/>
  <c r="A100" i="4"/>
  <c r="E99" i="4"/>
  <c r="M99" i="4"/>
  <c r="U99" i="4"/>
  <c r="AC99" i="4"/>
  <c r="AK99" i="4"/>
  <c r="AP99" i="4"/>
  <c r="AU99" i="4"/>
  <c r="BA99" i="4"/>
  <c r="BF99" i="4"/>
  <c r="BK99" i="4"/>
  <c r="BQ99" i="4"/>
  <c r="BV99" i="4"/>
  <c r="N99" i="4"/>
  <c r="AQ99" i="4"/>
  <c r="BM99" i="4"/>
  <c r="V99" i="4"/>
  <c r="AW99" i="4"/>
  <c r="BR99" i="4"/>
  <c r="AD99" i="4"/>
  <c r="BB99" i="4"/>
  <c r="BW99" i="4"/>
  <c r="F99" i="4"/>
  <c r="AL99" i="4"/>
  <c r="BG99" i="4"/>
  <c r="G37" i="11"/>
  <c r="D37" i="11" s="1"/>
  <c r="I37" i="11"/>
  <c r="C50" i="13"/>
  <c r="G50" i="13"/>
  <c r="I50" i="13" s="1"/>
  <c r="H50" i="14"/>
  <c r="G50" i="14" s="1"/>
  <c r="E50" i="14" s="1"/>
  <c r="F50" i="14" s="1"/>
  <c r="C50" i="14"/>
  <c r="B104" i="10" l="1"/>
  <c r="A105" i="10"/>
  <c r="G103" i="10"/>
  <c r="H103" i="10" s="1"/>
  <c r="E103" i="10"/>
  <c r="F103" i="10" s="1"/>
  <c r="E37" i="11"/>
  <c r="F37" i="11" s="1"/>
  <c r="E39" i="22"/>
  <c r="C100" i="4"/>
  <c r="G100" i="4"/>
  <c r="K100" i="4"/>
  <c r="O100" i="4"/>
  <c r="S100" i="4"/>
  <c r="E100" i="4"/>
  <c r="J100" i="4"/>
  <c r="P100" i="4"/>
  <c r="U100" i="4"/>
  <c r="Y100" i="4"/>
  <c r="AC100" i="4"/>
  <c r="AG100" i="4"/>
  <c r="AK100" i="4"/>
  <c r="AO100" i="4"/>
  <c r="AS100" i="4"/>
  <c r="AW100" i="4"/>
  <c r="BA100" i="4"/>
  <c r="BE100" i="4"/>
  <c r="BI100" i="4"/>
  <c r="BM100" i="4"/>
  <c r="BQ100" i="4"/>
  <c r="BU100" i="4"/>
  <c r="BY100" i="4"/>
  <c r="F100" i="4"/>
  <c r="L100" i="4"/>
  <c r="Q100" i="4"/>
  <c r="V100" i="4"/>
  <c r="Z100" i="4"/>
  <c r="AD100" i="4"/>
  <c r="AH100" i="4"/>
  <c r="AL100" i="4"/>
  <c r="AP100" i="4"/>
  <c r="AT100" i="4"/>
  <c r="AX100" i="4"/>
  <c r="BB100" i="4"/>
  <c r="BF100" i="4"/>
  <c r="BJ100" i="4"/>
  <c r="BN100" i="4"/>
  <c r="BR100" i="4"/>
  <c r="BV100" i="4"/>
  <c r="A101" i="4"/>
  <c r="B100" i="4"/>
  <c r="H100" i="4"/>
  <c r="M100" i="4"/>
  <c r="R100" i="4"/>
  <c r="W100" i="4"/>
  <c r="AA100" i="4"/>
  <c r="AE100" i="4"/>
  <c r="AI100" i="4"/>
  <c r="AM100" i="4"/>
  <c r="AQ100" i="4"/>
  <c r="AU100" i="4"/>
  <c r="AY100" i="4"/>
  <c r="BC100" i="4"/>
  <c r="BG100" i="4"/>
  <c r="BK100" i="4"/>
  <c r="BO100" i="4"/>
  <c r="BS100" i="4"/>
  <c r="BW100" i="4"/>
  <c r="I100" i="4"/>
  <c r="AB100" i="4"/>
  <c r="AR100" i="4"/>
  <c r="BH100" i="4"/>
  <c r="BX100" i="4"/>
  <c r="N100" i="4"/>
  <c r="AF100" i="4"/>
  <c r="AV100" i="4"/>
  <c r="BL100" i="4"/>
  <c r="T100" i="4"/>
  <c r="AJ100" i="4"/>
  <c r="AZ100" i="4"/>
  <c r="BP100" i="4"/>
  <c r="D100" i="4"/>
  <c r="X100" i="4"/>
  <c r="AN100" i="4"/>
  <c r="BD100" i="4"/>
  <c r="BT100" i="4"/>
  <c r="D50" i="13"/>
  <c r="C184" i="2"/>
  <c r="D184" i="2"/>
  <c r="A185" i="2"/>
  <c r="E50" i="13"/>
  <c r="F50" i="13" s="1"/>
  <c r="D50" i="14"/>
  <c r="G51" i="14"/>
  <c r="I50" i="14"/>
  <c r="A106" i="10" l="1"/>
  <c r="B105" i="10"/>
  <c r="G104" i="10"/>
  <c r="H104" i="10" s="1"/>
  <c r="E104" i="10"/>
  <c r="F104" i="10" s="1"/>
  <c r="H37" i="11"/>
  <c r="C38" i="11" s="1"/>
  <c r="F39" i="22"/>
  <c r="H39" i="22"/>
  <c r="D101" i="4"/>
  <c r="H101" i="4"/>
  <c r="L101" i="4"/>
  <c r="P101" i="4"/>
  <c r="T101" i="4"/>
  <c r="X101" i="4"/>
  <c r="AB101" i="4"/>
  <c r="AF101" i="4"/>
  <c r="AJ101" i="4"/>
  <c r="AN101" i="4"/>
  <c r="AR101" i="4"/>
  <c r="AV101" i="4"/>
  <c r="AZ101" i="4"/>
  <c r="BD101" i="4"/>
  <c r="BH101" i="4"/>
  <c r="BL101" i="4"/>
  <c r="BP101" i="4"/>
  <c r="BT101" i="4"/>
  <c r="BX101" i="4"/>
  <c r="E101" i="4"/>
  <c r="I101" i="4"/>
  <c r="M101" i="4"/>
  <c r="Q101" i="4"/>
  <c r="U101" i="4"/>
  <c r="Y101" i="4"/>
  <c r="AC101" i="4"/>
  <c r="AG101" i="4"/>
  <c r="AK101" i="4"/>
  <c r="AO101" i="4"/>
  <c r="AS101" i="4"/>
  <c r="AW101" i="4"/>
  <c r="BA101" i="4"/>
  <c r="BE101" i="4"/>
  <c r="BI101" i="4"/>
  <c r="BM101" i="4"/>
  <c r="BQ101" i="4"/>
  <c r="BU101" i="4"/>
  <c r="BY101" i="4"/>
  <c r="B101" i="4"/>
  <c r="F101" i="4"/>
  <c r="J101" i="4"/>
  <c r="N101" i="4"/>
  <c r="R101" i="4"/>
  <c r="V101" i="4"/>
  <c r="Z101" i="4"/>
  <c r="AD101" i="4"/>
  <c r="AH101" i="4"/>
  <c r="AL101" i="4"/>
  <c r="AP101" i="4"/>
  <c r="AT101" i="4"/>
  <c r="AX101" i="4"/>
  <c r="BB101" i="4"/>
  <c r="BF101" i="4"/>
  <c r="BJ101" i="4"/>
  <c r="BN101" i="4"/>
  <c r="BR101" i="4"/>
  <c r="BV101" i="4"/>
  <c r="A102" i="4"/>
  <c r="O101" i="4"/>
  <c r="AE101" i="4"/>
  <c r="AU101" i="4"/>
  <c r="BK101" i="4"/>
  <c r="C101" i="4"/>
  <c r="S101" i="4"/>
  <c r="AI101" i="4"/>
  <c r="AY101" i="4"/>
  <c r="BO101" i="4"/>
  <c r="G101" i="4"/>
  <c r="W101" i="4"/>
  <c r="AM101" i="4"/>
  <c r="BC101" i="4"/>
  <c r="BS101" i="4"/>
  <c r="K101" i="4"/>
  <c r="AA101" i="4"/>
  <c r="AQ101" i="4"/>
  <c r="BG101" i="4"/>
  <c r="BW101" i="4"/>
  <c r="C185" i="2"/>
  <c r="D185" i="2"/>
  <c r="A186" i="2"/>
  <c r="J50" i="13"/>
  <c r="C51" i="14"/>
  <c r="D51" i="14" s="1"/>
  <c r="G105" i="10" l="1"/>
  <c r="H105" i="10" s="1"/>
  <c r="E105" i="10"/>
  <c r="F105" i="10" s="1"/>
  <c r="B106" i="10"/>
  <c r="A107" i="10"/>
  <c r="J37" i="11"/>
  <c r="J39" i="22"/>
  <c r="C40" i="22"/>
  <c r="C102" i="4"/>
  <c r="G102" i="4"/>
  <c r="K102" i="4"/>
  <c r="O102" i="4"/>
  <c r="S102" i="4"/>
  <c r="W102" i="4"/>
  <c r="AA102" i="4"/>
  <c r="AE102" i="4"/>
  <c r="AI102" i="4"/>
  <c r="AM102" i="4"/>
  <c r="AQ102" i="4"/>
  <c r="AU102" i="4"/>
  <c r="AY102" i="4"/>
  <c r="BC102" i="4"/>
  <c r="BG102" i="4"/>
  <c r="BK102" i="4"/>
  <c r="BO102" i="4"/>
  <c r="BS102" i="4"/>
  <c r="BW102" i="4"/>
  <c r="D102" i="4"/>
  <c r="H102" i="4"/>
  <c r="L102" i="4"/>
  <c r="P102" i="4"/>
  <c r="T102" i="4"/>
  <c r="X102" i="4"/>
  <c r="AB102" i="4"/>
  <c r="AF102" i="4"/>
  <c r="AJ102" i="4"/>
  <c r="AN102" i="4"/>
  <c r="AR102" i="4"/>
  <c r="AV102" i="4"/>
  <c r="AZ102" i="4"/>
  <c r="BD102" i="4"/>
  <c r="BH102" i="4"/>
  <c r="BL102" i="4"/>
  <c r="BP102" i="4"/>
  <c r="BT102" i="4"/>
  <c r="BX102" i="4"/>
  <c r="E102" i="4"/>
  <c r="I102" i="4"/>
  <c r="M102" i="4"/>
  <c r="Q102" i="4"/>
  <c r="U102" i="4"/>
  <c r="Y102" i="4"/>
  <c r="AC102" i="4"/>
  <c r="AG102" i="4"/>
  <c r="AK102" i="4"/>
  <c r="AO102" i="4"/>
  <c r="AS102" i="4"/>
  <c r="AW102" i="4"/>
  <c r="BA102" i="4"/>
  <c r="BE102" i="4"/>
  <c r="BI102" i="4"/>
  <c r="BM102" i="4"/>
  <c r="BQ102" i="4"/>
  <c r="BU102" i="4"/>
  <c r="BY102" i="4"/>
  <c r="B102" i="4"/>
  <c r="R102" i="4"/>
  <c r="AH102" i="4"/>
  <c r="AX102" i="4"/>
  <c r="BN102" i="4"/>
  <c r="F102" i="4"/>
  <c r="V102" i="4"/>
  <c r="AL102" i="4"/>
  <c r="BB102" i="4"/>
  <c r="BR102" i="4"/>
  <c r="J102" i="4"/>
  <c r="Z102" i="4"/>
  <c r="AP102" i="4"/>
  <c r="BF102" i="4"/>
  <c r="BV102" i="4"/>
  <c r="N102" i="4"/>
  <c r="AD102" i="4"/>
  <c r="AT102" i="4"/>
  <c r="BJ102" i="4"/>
  <c r="A103" i="4"/>
  <c r="C186" i="2"/>
  <c r="D186" i="2"/>
  <c r="A187" i="2"/>
  <c r="G51" i="13"/>
  <c r="I51" i="13" s="1"/>
  <c r="E51" i="13" s="1"/>
  <c r="C51" i="13"/>
  <c r="G38" i="11"/>
  <c r="D38" i="11" s="1"/>
  <c r="I38" i="11"/>
  <c r="E51" i="14"/>
  <c r="A108" i="10" l="1"/>
  <c r="B107" i="10"/>
  <c r="E106" i="10"/>
  <c r="F106" i="10" s="1"/>
  <c r="G106" i="10"/>
  <c r="H106" i="10" s="1"/>
  <c r="G40" i="22"/>
  <c r="E40" i="22" s="1"/>
  <c r="I40" i="22"/>
  <c r="F51" i="13"/>
  <c r="J51" i="13"/>
  <c r="E38" i="11"/>
  <c r="D51" i="13"/>
  <c r="B103" i="4"/>
  <c r="F103" i="4"/>
  <c r="J103" i="4"/>
  <c r="N103" i="4"/>
  <c r="R103" i="4"/>
  <c r="V103" i="4"/>
  <c r="Z103" i="4"/>
  <c r="AD103" i="4"/>
  <c r="AH103" i="4"/>
  <c r="AL103" i="4"/>
  <c r="AP103" i="4"/>
  <c r="AT103" i="4"/>
  <c r="AX103" i="4"/>
  <c r="BB103" i="4"/>
  <c r="BF103" i="4"/>
  <c r="BJ103" i="4"/>
  <c r="BN103" i="4"/>
  <c r="BR103" i="4"/>
  <c r="BV103" i="4"/>
  <c r="A104" i="4"/>
  <c r="C103" i="4"/>
  <c r="G103" i="4"/>
  <c r="K103" i="4"/>
  <c r="O103" i="4"/>
  <c r="S103" i="4"/>
  <c r="W103" i="4"/>
  <c r="AA103" i="4"/>
  <c r="AE103" i="4"/>
  <c r="AI103" i="4"/>
  <c r="AM103" i="4"/>
  <c r="AQ103" i="4"/>
  <c r="AU103" i="4"/>
  <c r="AY103" i="4"/>
  <c r="BC103" i="4"/>
  <c r="BG103" i="4"/>
  <c r="BK103" i="4"/>
  <c r="BO103" i="4"/>
  <c r="BS103" i="4"/>
  <c r="BW103" i="4"/>
  <c r="D103" i="4"/>
  <c r="H103" i="4"/>
  <c r="L103" i="4"/>
  <c r="P103" i="4"/>
  <c r="T103" i="4"/>
  <c r="X103" i="4"/>
  <c r="AB103" i="4"/>
  <c r="AF103" i="4"/>
  <c r="AJ103" i="4"/>
  <c r="AN103" i="4"/>
  <c r="AR103" i="4"/>
  <c r="AV103" i="4"/>
  <c r="AZ103" i="4"/>
  <c r="BD103" i="4"/>
  <c r="BH103" i="4"/>
  <c r="BL103" i="4"/>
  <c r="BP103" i="4"/>
  <c r="BT103" i="4"/>
  <c r="BX103" i="4"/>
  <c r="E103" i="4"/>
  <c r="U103" i="4"/>
  <c r="AK103" i="4"/>
  <c r="BA103" i="4"/>
  <c r="BQ103" i="4"/>
  <c r="I103" i="4"/>
  <c r="Y103" i="4"/>
  <c r="AO103" i="4"/>
  <c r="BE103" i="4"/>
  <c r="BU103" i="4"/>
  <c r="M103" i="4"/>
  <c r="AC103" i="4"/>
  <c r="AS103" i="4"/>
  <c r="BI103" i="4"/>
  <c r="BY103" i="4"/>
  <c r="Q103" i="4"/>
  <c r="AG103" i="4"/>
  <c r="AW103" i="4"/>
  <c r="BM103" i="4"/>
  <c r="C187" i="2"/>
  <c r="D187" i="2"/>
  <c r="A188" i="2"/>
  <c r="C52" i="13"/>
  <c r="G52" i="13"/>
  <c r="I52" i="13" s="1"/>
  <c r="I51" i="14"/>
  <c r="F51" i="14"/>
  <c r="E107" i="10" l="1"/>
  <c r="F107" i="10" s="1"/>
  <c r="G107" i="10"/>
  <c r="H107" i="10" s="1"/>
  <c r="B108" i="10"/>
  <c r="A109" i="10"/>
  <c r="D40" i="22"/>
  <c r="F40" i="22"/>
  <c r="H40" i="22"/>
  <c r="F38" i="11"/>
  <c r="H38" i="11"/>
  <c r="C188" i="2"/>
  <c r="D188" i="2"/>
  <c r="A189" i="2"/>
  <c r="E104" i="4"/>
  <c r="I104" i="4"/>
  <c r="M104" i="4"/>
  <c r="Q104" i="4"/>
  <c r="U104" i="4"/>
  <c r="Y104" i="4"/>
  <c r="AC104" i="4"/>
  <c r="AG104" i="4"/>
  <c r="AK104" i="4"/>
  <c r="AO104" i="4"/>
  <c r="AS104" i="4"/>
  <c r="AW104" i="4"/>
  <c r="BA104" i="4"/>
  <c r="BE104" i="4"/>
  <c r="BI104" i="4"/>
  <c r="BM104" i="4"/>
  <c r="BQ104" i="4"/>
  <c r="BU104" i="4"/>
  <c r="BY104" i="4"/>
  <c r="B104" i="4"/>
  <c r="F104" i="4"/>
  <c r="J104" i="4"/>
  <c r="N104" i="4"/>
  <c r="R104" i="4"/>
  <c r="V104" i="4"/>
  <c r="Z104" i="4"/>
  <c r="AD104" i="4"/>
  <c r="AH104" i="4"/>
  <c r="AL104" i="4"/>
  <c r="AP104" i="4"/>
  <c r="AT104" i="4"/>
  <c r="AX104" i="4"/>
  <c r="BB104" i="4"/>
  <c r="BF104" i="4"/>
  <c r="BJ104" i="4"/>
  <c r="BN104" i="4"/>
  <c r="BR104" i="4"/>
  <c r="BV104" i="4"/>
  <c r="A105" i="4"/>
  <c r="C104" i="4"/>
  <c r="G104" i="4"/>
  <c r="K104" i="4"/>
  <c r="O104" i="4"/>
  <c r="S104" i="4"/>
  <c r="W104" i="4"/>
  <c r="AA104" i="4"/>
  <c r="AE104" i="4"/>
  <c r="AI104" i="4"/>
  <c r="AM104" i="4"/>
  <c r="AQ104" i="4"/>
  <c r="AU104" i="4"/>
  <c r="AY104" i="4"/>
  <c r="BC104" i="4"/>
  <c r="BG104" i="4"/>
  <c r="BK104" i="4"/>
  <c r="BO104" i="4"/>
  <c r="BS104" i="4"/>
  <c r="BW104" i="4"/>
  <c r="H104" i="4"/>
  <c r="X104" i="4"/>
  <c r="AN104" i="4"/>
  <c r="BD104" i="4"/>
  <c r="BT104" i="4"/>
  <c r="L104" i="4"/>
  <c r="AB104" i="4"/>
  <c r="AR104" i="4"/>
  <c r="BH104" i="4"/>
  <c r="BX104" i="4"/>
  <c r="P104" i="4"/>
  <c r="AF104" i="4"/>
  <c r="AV104" i="4"/>
  <c r="BL104" i="4"/>
  <c r="D104" i="4"/>
  <c r="T104" i="4"/>
  <c r="AJ104" i="4"/>
  <c r="AZ104" i="4"/>
  <c r="BP104" i="4"/>
  <c r="E52" i="13"/>
  <c r="F52" i="13" s="1"/>
  <c r="D52" i="13"/>
  <c r="H52" i="14"/>
  <c r="G52" i="14" s="1"/>
  <c r="E52" i="14" s="1"/>
  <c r="F52" i="14" s="1"/>
  <c r="C52" i="14"/>
  <c r="B109" i="10" l="1"/>
  <c r="A110" i="10"/>
  <c r="E108" i="10"/>
  <c r="F108" i="10" s="1"/>
  <c r="G108" i="10"/>
  <c r="H108" i="10" s="1"/>
  <c r="J40" i="22"/>
  <c r="C41" i="22"/>
  <c r="C39" i="11"/>
  <c r="J38" i="11"/>
  <c r="C189" i="2"/>
  <c r="D189" i="2"/>
  <c r="A190" i="2"/>
  <c r="D105" i="4"/>
  <c r="H105" i="4"/>
  <c r="L105" i="4"/>
  <c r="P105" i="4"/>
  <c r="T105" i="4"/>
  <c r="X105" i="4"/>
  <c r="AB105" i="4"/>
  <c r="AF105" i="4"/>
  <c r="AJ105" i="4"/>
  <c r="AN105" i="4"/>
  <c r="AR105" i="4"/>
  <c r="AV105" i="4"/>
  <c r="AZ105" i="4"/>
  <c r="BD105" i="4"/>
  <c r="BH105" i="4"/>
  <c r="BL105" i="4"/>
  <c r="BP105" i="4"/>
  <c r="BT105" i="4"/>
  <c r="BX105" i="4"/>
  <c r="E105" i="4"/>
  <c r="I105" i="4"/>
  <c r="M105" i="4"/>
  <c r="Q105" i="4"/>
  <c r="U105" i="4"/>
  <c r="Y105" i="4"/>
  <c r="AC105" i="4"/>
  <c r="AG105" i="4"/>
  <c r="AK105" i="4"/>
  <c r="AO105" i="4"/>
  <c r="AS105" i="4"/>
  <c r="AW105" i="4"/>
  <c r="BA105" i="4"/>
  <c r="BE105" i="4"/>
  <c r="BI105" i="4"/>
  <c r="BM105" i="4"/>
  <c r="BQ105" i="4"/>
  <c r="BU105" i="4"/>
  <c r="BY105" i="4"/>
  <c r="B105" i="4"/>
  <c r="F105" i="4"/>
  <c r="J105" i="4"/>
  <c r="N105" i="4"/>
  <c r="R105" i="4"/>
  <c r="V105" i="4"/>
  <c r="Z105" i="4"/>
  <c r="AD105" i="4"/>
  <c r="AH105" i="4"/>
  <c r="AL105" i="4"/>
  <c r="AP105" i="4"/>
  <c r="AT105" i="4"/>
  <c r="AX105" i="4"/>
  <c r="BB105" i="4"/>
  <c r="BF105" i="4"/>
  <c r="BJ105" i="4"/>
  <c r="BN105" i="4"/>
  <c r="BR105" i="4"/>
  <c r="BV105" i="4"/>
  <c r="A106" i="4"/>
  <c r="K105" i="4"/>
  <c r="AA105" i="4"/>
  <c r="AQ105" i="4"/>
  <c r="BG105" i="4"/>
  <c r="BW105" i="4"/>
  <c r="O105" i="4"/>
  <c r="AE105" i="4"/>
  <c r="AU105" i="4"/>
  <c r="BK105" i="4"/>
  <c r="C105" i="4"/>
  <c r="S105" i="4"/>
  <c r="AI105" i="4"/>
  <c r="AY105" i="4"/>
  <c r="BO105" i="4"/>
  <c r="G105" i="4"/>
  <c r="W105" i="4"/>
  <c r="AM105" i="4"/>
  <c r="BC105" i="4"/>
  <c r="BS105" i="4"/>
  <c r="J52" i="13"/>
  <c r="G53" i="13" s="1"/>
  <c r="I53" i="13" s="1"/>
  <c r="D52" i="14"/>
  <c r="I52" i="14"/>
  <c r="G53" i="14"/>
  <c r="B110" i="10" l="1"/>
  <c r="A111" i="10"/>
  <c r="E109" i="10"/>
  <c r="F109" i="10" s="1"/>
  <c r="G109" i="10"/>
  <c r="H109" i="10" s="1"/>
  <c r="G41" i="22"/>
  <c r="E41" i="22" s="1"/>
  <c r="I41" i="22"/>
  <c r="C106" i="4"/>
  <c r="G106" i="4"/>
  <c r="K106" i="4"/>
  <c r="O106" i="4"/>
  <c r="S106" i="4"/>
  <c r="W106" i="4"/>
  <c r="AA106" i="4"/>
  <c r="AE106" i="4"/>
  <c r="AI106" i="4"/>
  <c r="AM106" i="4"/>
  <c r="AQ106" i="4"/>
  <c r="AU106" i="4"/>
  <c r="AY106" i="4"/>
  <c r="BC106" i="4"/>
  <c r="BG106" i="4"/>
  <c r="BK106" i="4"/>
  <c r="BO106" i="4"/>
  <c r="BS106" i="4"/>
  <c r="BW106" i="4"/>
  <c r="D106" i="4"/>
  <c r="H106" i="4"/>
  <c r="L106" i="4"/>
  <c r="P106" i="4"/>
  <c r="T106" i="4"/>
  <c r="X106" i="4"/>
  <c r="AB106" i="4"/>
  <c r="AF106" i="4"/>
  <c r="AJ106" i="4"/>
  <c r="AN106" i="4"/>
  <c r="AR106" i="4"/>
  <c r="AV106" i="4"/>
  <c r="AZ106" i="4"/>
  <c r="BD106" i="4"/>
  <c r="BH106" i="4"/>
  <c r="BL106" i="4"/>
  <c r="BP106" i="4"/>
  <c r="BT106" i="4"/>
  <c r="BX106" i="4"/>
  <c r="E106" i="4"/>
  <c r="I106" i="4"/>
  <c r="M106" i="4"/>
  <c r="Q106" i="4"/>
  <c r="U106" i="4"/>
  <c r="Y106" i="4"/>
  <c r="AC106" i="4"/>
  <c r="AG106" i="4"/>
  <c r="AK106" i="4"/>
  <c r="AO106" i="4"/>
  <c r="AS106" i="4"/>
  <c r="AW106" i="4"/>
  <c r="BA106" i="4"/>
  <c r="BE106" i="4"/>
  <c r="BI106" i="4"/>
  <c r="BM106" i="4"/>
  <c r="BQ106" i="4"/>
  <c r="BU106" i="4"/>
  <c r="BY106" i="4"/>
  <c r="N106" i="4"/>
  <c r="AD106" i="4"/>
  <c r="AT106" i="4"/>
  <c r="BJ106" i="4"/>
  <c r="A107" i="4"/>
  <c r="B106" i="4"/>
  <c r="R106" i="4"/>
  <c r="AH106" i="4"/>
  <c r="AX106" i="4"/>
  <c r="BN106" i="4"/>
  <c r="F106" i="4"/>
  <c r="V106" i="4"/>
  <c r="AL106" i="4"/>
  <c r="BB106" i="4"/>
  <c r="BR106" i="4"/>
  <c r="J106" i="4"/>
  <c r="Z106" i="4"/>
  <c r="AP106" i="4"/>
  <c r="BF106" i="4"/>
  <c r="BV106" i="4"/>
  <c r="C190" i="2"/>
  <c r="D190" i="2"/>
  <c r="A191" i="2"/>
  <c r="G39" i="11"/>
  <c r="D39" i="11" s="1"/>
  <c r="E39" i="11"/>
  <c r="I39" i="11"/>
  <c r="C53" i="13"/>
  <c r="D53" i="13" s="1"/>
  <c r="C53" i="14"/>
  <c r="D53" i="14" s="1"/>
  <c r="B111" i="10" l="1"/>
  <c r="A112" i="10"/>
  <c r="G110" i="10"/>
  <c r="H110" i="10" s="1"/>
  <c r="E110" i="10"/>
  <c r="F110" i="10" s="1"/>
  <c r="F41" i="22"/>
  <c r="H41" i="22"/>
  <c r="D41" i="22"/>
  <c r="C191" i="2"/>
  <c r="D191" i="2"/>
  <c r="A192" i="2"/>
  <c r="F39" i="11"/>
  <c r="H39" i="11"/>
  <c r="B107" i="4"/>
  <c r="F107" i="4"/>
  <c r="J107" i="4"/>
  <c r="N107" i="4"/>
  <c r="R107" i="4"/>
  <c r="V107" i="4"/>
  <c r="Z107" i="4"/>
  <c r="AD107" i="4"/>
  <c r="AH107" i="4"/>
  <c r="AL107" i="4"/>
  <c r="AP107" i="4"/>
  <c r="AT107" i="4"/>
  <c r="AX107" i="4"/>
  <c r="BB107" i="4"/>
  <c r="BF107" i="4"/>
  <c r="BJ107" i="4"/>
  <c r="BN107" i="4"/>
  <c r="BR107" i="4"/>
  <c r="BV107" i="4"/>
  <c r="A108" i="4"/>
  <c r="C107" i="4"/>
  <c r="G107" i="4"/>
  <c r="K107" i="4"/>
  <c r="O107" i="4"/>
  <c r="S107" i="4"/>
  <c r="W107" i="4"/>
  <c r="AA107" i="4"/>
  <c r="AE107" i="4"/>
  <c r="AI107" i="4"/>
  <c r="AM107" i="4"/>
  <c r="AQ107" i="4"/>
  <c r="AU107" i="4"/>
  <c r="AY107" i="4"/>
  <c r="BC107" i="4"/>
  <c r="BG107" i="4"/>
  <c r="BK107" i="4"/>
  <c r="BO107" i="4"/>
  <c r="BS107" i="4"/>
  <c r="BW107" i="4"/>
  <c r="D107" i="4"/>
  <c r="H107" i="4"/>
  <c r="L107" i="4"/>
  <c r="P107" i="4"/>
  <c r="T107" i="4"/>
  <c r="X107" i="4"/>
  <c r="AB107" i="4"/>
  <c r="AF107" i="4"/>
  <c r="AJ107" i="4"/>
  <c r="AN107" i="4"/>
  <c r="AR107" i="4"/>
  <c r="AV107" i="4"/>
  <c r="AZ107" i="4"/>
  <c r="BD107" i="4"/>
  <c r="BH107" i="4"/>
  <c r="BL107" i="4"/>
  <c r="BP107" i="4"/>
  <c r="BT107" i="4"/>
  <c r="BX107" i="4"/>
  <c r="Q107" i="4"/>
  <c r="AG107" i="4"/>
  <c r="AW107" i="4"/>
  <c r="BM107" i="4"/>
  <c r="E107" i="4"/>
  <c r="U107" i="4"/>
  <c r="AK107" i="4"/>
  <c r="BA107" i="4"/>
  <c r="BQ107" i="4"/>
  <c r="I107" i="4"/>
  <c r="Y107" i="4"/>
  <c r="AO107" i="4"/>
  <c r="BE107" i="4"/>
  <c r="BU107" i="4"/>
  <c r="M107" i="4"/>
  <c r="AC107" i="4"/>
  <c r="AS107" i="4"/>
  <c r="BI107" i="4"/>
  <c r="BY107" i="4"/>
  <c r="E53" i="13"/>
  <c r="E53" i="14"/>
  <c r="A113" i="10" l="1"/>
  <c r="B112" i="10"/>
  <c r="G111" i="10"/>
  <c r="H111" i="10" s="1"/>
  <c r="E111" i="10"/>
  <c r="F111" i="10" s="1"/>
  <c r="C42" i="22"/>
  <c r="J41" i="22"/>
  <c r="C192" i="2"/>
  <c r="D192" i="2"/>
  <c r="A193" i="2"/>
  <c r="E108" i="4"/>
  <c r="I108" i="4"/>
  <c r="M108" i="4"/>
  <c r="Q108" i="4"/>
  <c r="U108" i="4"/>
  <c r="Y108" i="4"/>
  <c r="AC108" i="4"/>
  <c r="AG108" i="4"/>
  <c r="AK108" i="4"/>
  <c r="AO108" i="4"/>
  <c r="AS108" i="4"/>
  <c r="AW108" i="4"/>
  <c r="BA108" i="4"/>
  <c r="BE108" i="4"/>
  <c r="BI108" i="4"/>
  <c r="BM108" i="4"/>
  <c r="BQ108" i="4"/>
  <c r="BU108" i="4"/>
  <c r="BY108" i="4"/>
  <c r="B108" i="4"/>
  <c r="F108" i="4"/>
  <c r="J108" i="4"/>
  <c r="N108" i="4"/>
  <c r="R108" i="4"/>
  <c r="V108" i="4"/>
  <c r="Z108" i="4"/>
  <c r="AD108" i="4"/>
  <c r="AH108" i="4"/>
  <c r="AL108" i="4"/>
  <c r="AP108" i="4"/>
  <c r="AT108" i="4"/>
  <c r="AX108" i="4"/>
  <c r="BB108" i="4"/>
  <c r="BF108" i="4"/>
  <c r="BJ108" i="4"/>
  <c r="BN108" i="4"/>
  <c r="BR108" i="4"/>
  <c r="BV108" i="4"/>
  <c r="A109" i="4"/>
  <c r="C108" i="4"/>
  <c r="G108" i="4"/>
  <c r="K108" i="4"/>
  <c r="O108" i="4"/>
  <c r="S108" i="4"/>
  <c r="W108" i="4"/>
  <c r="AA108" i="4"/>
  <c r="AE108" i="4"/>
  <c r="AI108" i="4"/>
  <c r="AM108" i="4"/>
  <c r="AQ108" i="4"/>
  <c r="AU108" i="4"/>
  <c r="AY108" i="4"/>
  <c r="BC108" i="4"/>
  <c r="BG108" i="4"/>
  <c r="BK108" i="4"/>
  <c r="BO108" i="4"/>
  <c r="BS108" i="4"/>
  <c r="BW108" i="4"/>
  <c r="D108" i="4"/>
  <c r="T108" i="4"/>
  <c r="AJ108" i="4"/>
  <c r="AZ108" i="4"/>
  <c r="BP108" i="4"/>
  <c r="H108" i="4"/>
  <c r="X108" i="4"/>
  <c r="AN108" i="4"/>
  <c r="BD108" i="4"/>
  <c r="BT108" i="4"/>
  <c r="L108" i="4"/>
  <c r="AB108" i="4"/>
  <c r="AR108" i="4"/>
  <c r="BH108" i="4"/>
  <c r="BX108" i="4"/>
  <c r="P108" i="4"/>
  <c r="AF108" i="4"/>
  <c r="AV108" i="4"/>
  <c r="BL108" i="4"/>
  <c r="C40" i="11"/>
  <c r="J39" i="11"/>
  <c r="F53" i="13"/>
  <c r="J53" i="13"/>
  <c r="F53" i="14"/>
  <c r="I53" i="14"/>
  <c r="G112" i="10" l="1"/>
  <c r="H112" i="10" s="1"/>
  <c r="E112" i="10"/>
  <c r="F112" i="10" s="1"/>
  <c r="B113" i="10"/>
  <c r="A114" i="10"/>
  <c r="G42" i="22"/>
  <c r="E42" i="22" s="1"/>
  <c r="D42" i="22"/>
  <c r="I42" i="22"/>
  <c r="C193" i="2"/>
  <c r="D193" i="2"/>
  <c r="A194" i="2"/>
  <c r="G40" i="11"/>
  <c r="D40" i="11" s="1"/>
  <c r="I40" i="11"/>
  <c r="D109" i="4"/>
  <c r="H109" i="4"/>
  <c r="L109" i="4"/>
  <c r="P109" i="4"/>
  <c r="T109" i="4"/>
  <c r="X109" i="4"/>
  <c r="AB109" i="4"/>
  <c r="AF109" i="4"/>
  <c r="AJ109" i="4"/>
  <c r="AN109" i="4"/>
  <c r="AR109" i="4"/>
  <c r="AV109" i="4"/>
  <c r="AZ109" i="4"/>
  <c r="BD109" i="4"/>
  <c r="BH109" i="4"/>
  <c r="BL109" i="4"/>
  <c r="BP109" i="4"/>
  <c r="BT109" i="4"/>
  <c r="BX109" i="4"/>
  <c r="E109" i="4"/>
  <c r="I109" i="4"/>
  <c r="M109" i="4"/>
  <c r="Q109" i="4"/>
  <c r="U109" i="4"/>
  <c r="Y109" i="4"/>
  <c r="AC109" i="4"/>
  <c r="AG109" i="4"/>
  <c r="AK109" i="4"/>
  <c r="AO109" i="4"/>
  <c r="AS109" i="4"/>
  <c r="AW109" i="4"/>
  <c r="BA109" i="4"/>
  <c r="BE109" i="4"/>
  <c r="BI109" i="4"/>
  <c r="BM109" i="4"/>
  <c r="BQ109" i="4"/>
  <c r="BU109" i="4"/>
  <c r="BY109" i="4"/>
  <c r="B109" i="4"/>
  <c r="F109" i="4"/>
  <c r="J109" i="4"/>
  <c r="N109" i="4"/>
  <c r="R109" i="4"/>
  <c r="V109" i="4"/>
  <c r="Z109" i="4"/>
  <c r="AD109" i="4"/>
  <c r="AH109" i="4"/>
  <c r="AL109" i="4"/>
  <c r="AP109" i="4"/>
  <c r="AT109" i="4"/>
  <c r="AX109" i="4"/>
  <c r="BB109" i="4"/>
  <c r="BF109" i="4"/>
  <c r="BJ109" i="4"/>
  <c r="BN109" i="4"/>
  <c r="BR109" i="4"/>
  <c r="BV109" i="4"/>
  <c r="A110" i="4"/>
  <c r="G109" i="4"/>
  <c r="W109" i="4"/>
  <c r="AM109" i="4"/>
  <c r="BC109" i="4"/>
  <c r="BS109" i="4"/>
  <c r="K109" i="4"/>
  <c r="AA109" i="4"/>
  <c r="AQ109" i="4"/>
  <c r="BG109" i="4"/>
  <c r="BW109" i="4"/>
  <c r="O109" i="4"/>
  <c r="AE109" i="4"/>
  <c r="AU109" i="4"/>
  <c r="BK109" i="4"/>
  <c r="C109" i="4"/>
  <c r="S109" i="4"/>
  <c r="AI109" i="4"/>
  <c r="AY109" i="4"/>
  <c r="BO109" i="4"/>
  <c r="G54" i="13"/>
  <c r="I54" i="13" s="1"/>
  <c r="C54" i="13"/>
  <c r="C54" i="14"/>
  <c r="H54" i="14"/>
  <c r="G55" i="14" s="1"/>
  <c r="A115" i="10" l="1"/>
  <c r="B114" i="10"/>
  <c r="E113" i="10"/>
  <c r="F113" i="10" s="1"/>
  <c r="G113" i="10"/>
  <c r="H113" i="10" s="1"/>
  <c r="E40" i="11"/>
  <c r="F40" i="11" s="1"/>
  <c r="F42" i="22"/>
  <c r="H42" i="22"/>
  <c r="H40" i="11"/>
  <c r="C110" i="4"/>
  <c r="G110" i="4"/>
  <c r="K110" i="4"/>
  <c r="O110" i="4"/>
  <c r="S110" i="4"/>
  <c r="W110" i="4"/>
  <c r="AA110" i="4"/>
  <c r="AE110" i="4"/>
  <c r="AI110" i="4"/>
  <c r="AM110" i="4"/>
  <c r="AQ110" i="4"/>
  <c r="AU110" i="4"/>
  <c r="AY110" i="4"/>
  <c r="BC110" i="4"/>
  <c r="BG110" i="4"/>
  <c r="BK110" i="4"/>
  <c r="BO110" i="4"/>
  <c r="BS110" i="4"/>
  <c r="BW110" i="4"/>
  <c r="D110" i="4"/>
  <c r="H110" i="4"/>
  <c r="L110" i="4"/>
  <c r="P110" i="4"/>
  <c r="T110" i="4"/>
  <c r="X110" i="4"/>
  <c r="AB110" i="4"/>
  <c r="AF110" i="4"/>
  <c r="AJ110" i="4"/>
  <c r="AN110" i="4"/>
  <c r="AR110" i="4"/>
  <c r="AV110" i="4"/>
  <c r="AZ110" i="4"/>
  <c r="BD110" i="4"/>
  <c r="BH110" i="4"/>
  <c r="BL110" i="4"/>
  <c r="BP110" i="4"/>
  <c r="BT110" i="4"/>
  <c r="BX110" i="4"/>
  <c r="E110" i="4"/>
  <c r="I110" i="4"/>
  <c r="M110" i="4"/>
  <c r="Q110" i="4"/>
  <c r="U110" i="4"/>
  <c r="Y110" i="4"/>
  <c r="AC110" i="4"/>
  <c r="AG110" i="4"/>
  <c r="AK110" i="4"/>
  <c r="AO110" i="4"/>
  <c r="AS110" i="4"/>
  <c r="AW110" i="4"/>
  <c r="BA110" i="4"/>
  <c r="BE110" i="4"/>
  <c r="BI110" i="4"/>
  <c r="BM110" i="4"/>
  <c r="BQ110" i="4"/>
  <c r="BU110" i="4"/>
  <c r="BY110" i="4"/>
  <c r="J110" i="4"/>
  <c r="Z110" i="4"/>
  <c r="AP110" i="4"/>
  <c r="BF110" i="4"/>
  <c r="BV110" i="4"/>
  <c r="N110" i="4"/>
  <c r="AD110" i="4"/>
  <c r="AT110" i="4"/>
  <c r="BJ110" i="4"/>
  <c r="A111" i="4"/>
  <c r="B110" i="4"/>
  <c r="R110" i="4"/>
  <c r="AH110" i="4"/>
  <c r="AX110" i="4"/>
  <c r="BN110" i="4"/>
  <c r="F110" i="4"/>
  <c r="V110" i="4"/>
  <c r="AL110" i="4"/>
  <c r="BB110" i="4"/>
  <c r="BR110" i="4"/>
  <c r="C194" i="2"/>
  <c r="D194" i="2"/>
  <c r="A195" i="2"/>
  <c r="D54" i="13"/>
  <c r="E54" i="13"/>
  <c r="F54" i="13" s="1"/>
  <c r="G54" i="14"/>
  <c r="E54" i="14" s="1"/>
  <c r="E114" i="10" l="1"/>
  <c r="F114" i="10" s="1"/>
  <c r="G114" i="10"/>
  <c r="H114" i="10" s="1"/>
  <c r="A116" i="10"/>
  <c r="B115" i="10"/>
  <c r="C43" i="22"/>
  <c r="J42" i="22"/>
  <c r="D54" i="14"/>
  <c r="C195" i="2"/>
  <c r="D195" i="2"/>
  <c r="A196" i="2"/>
  <c r="C41" i="11"/>
  <c r="J40" i="11"/>
  <c r="B111" i="4"/>
  <c r="F111" i="4"/>
  <c r="J111" i="4"/>
  <c r="N111" i="4"/>
  <c r="R111" i="4"/>
  <c r="V111" i="4"/>
  <c r="Z111" i="4"/>
  <c r="AD111" i="4"/>
  <c r="AH111" i="4"/>
  <c r="AL111" i="4"/>
  <c r="AP111" i="4"/>
  <c r="AT111" i="4"/>
  <c r="AX111" i="4"/>
  <c r="BB111" i="4"/>
  <c r="BF111" i="4"/>
  <c r="BJ111" i="4"/>
  <c r="BN111" i="4"/>
  <c r="BR111" i="4"/>
  <c r="BV111" i="4"/>
  <c r="A112" i="4"/>
  <c r="C111" i="4"/>
  <c r="G111" i="4"/>
  <c r="K111" i="4"/>
  <c r="O111" i="4"/>
  <c r="S111" i="4"/>
  <c r="W111" i="4"/>
  <c r="AA111" i="4"/>
  <c r="AE111" i="4"/>
  <c r="AI111" i="4"/>
  <c r="AM111" i="4"/>
  <c r="AQ111" i="4"/>
  <c r="AU111" i="4"/>
  <c r="AY111" i="4"/>
  <c r="BC111" i="4"/>
  <c r="BG111" i="4"/>
  <c r="BK111" i="4"/>
  <c r="BO111" i="4"/>
  <c r="BS111" i="4"/>
  <c r="BW111" i="4"/>
  <c r="D111" i="4"/>
  <c r="H111" i="4"/>
  <c r="L111" i="4"/>
  <c r="P111" i="4"/>
  <c r="T111" i="4"/>
  <c r="X111" i="4"/>
  <c r="AB111" i="4"/>
  <c r="AF111" i="4"/>
  <c r="AJ111" i="4"/>
  <c r="AN111" i="4"/>
  <c r="AR111" i="4"/>
  <c r="AV111" i="4"/>
  <c r="AZ111" i="4"/>
  <c r="BD111" i="4"/>
  <c r="BH111" i="4"/>
  <c r="BL111" i="4"/>
  <c r="BP111" i="4"/>
  <c r="BT111" i="4"/>
  <c r="BX111" i="4"/>
  <c r="M111" i="4"/>
  <c r="AC111" i="4"/>
  <c r="AS111" i="4"/>
  <c r="BI111" i="4"/>
  <c r="BY111" i="4"/>
  <c r="Q111" i="4"/>
  <c r="AG111" i="4"/>
  <c r="AW111" i="4"/>
  <c r="BM111" i="4"/>
  <c r="E111" i="4"/>
  <c r="U111" i="4"/>
  <c r="AK111" i="4"/>
  <c r="BA111" i="4"/>
  <c r="BQ111" i="4"/>
  <c r="I111" i="4"/>
  <c r="Y111" i="4"/>
  <c r="AO111" i="4"/>
  <c r="BE111" i="4"/>
  <c r="BU111" i="4"/>
  <c r="J54" i="13"/>
  <c r="F54" i="14"/>
  <c r="I54" i="14"/>
  <c r="E115" i="10" l="1"/>
  <c r="F115" i="10" s="1"/>
  <c r="G115" i="10"/>
  <c r="H115" i="10" s="1"/>
  <c r="B116" i="10"/>
  <c r="A117" i="10"/>
  <c r="G43" i="22"/>
  <c r="E43" i="22" s="1"/>
  <c r="I43" i="22"/>
  <c r="C196" i="2"/>
  <c r="D196" i="2"/>
  <c r="A197" i="2"/>
  <c r="E112" i="4"/>
  <c r="I112" i="4"/>
  <c r="M112" i="4"/>
  <c r="Q112" i="4"/>
  <c r="U112" i="4"/>
  <c r="Y112" i="4"/>
  <c r="AC112" i="4"/>
  <c r="AG112" i="4"/>
  <c r="AK112" i="4"/>
  <c r="AO112" i="4"/>
  <c r="AS112" i="4"/>
  <c r="AW112" i="4"/>
  <c r="BA112" i="4"/>
  <c r="BE112" i="4"/>
  <c r="BI112" i="4"/>
  <c r="BM112" i="4"/>
  <c r="BQ112" i="4"/>
  <c r="BU112" i="4"/>
  <c r="BY112" i="4"/>
  <c r="B112" i="4"/>
  <c r="F112" i="4"/>
  <c r="J112" i="4"/>
  <c r="N112" i="4"/>
  <c r="R112" i="4"/>
  <c r="V112" i="4"/>
  <c r="Z112" i="4"/>
  <c r="AD112" i="4"/>
  <c r="AH112" i="4"/>
  <c r="AL112" i="4"/>
  <c r="AP112" i="4"/>
  <c r="AT112" i="4"/>
  <c r="AX112" i="4"/>
  <c r="BB112" i="4"/>
  <c r="BF112" i="4"/>
  <c r="BJ112" i="4"/>
  <c r="BN112" i="4"/>
  <c r="BR112" i="4"/>
  <c r="BV112" i="4"/>
  <c r="A113" i="4"/>
  <c r="C112" i="4"/>
  <c r="G112" i="4"/>
  <c r="K112" i="4"/>
  <c r="O112" i="4"/>
  <c r="S112" i="4"/>
  <c r="W112" i="4"/>
  <c r="AA112" i="4"/>
  <c r="AE112" i="4"/>
  <c r="AI112" i="4"/>
  <c r="AM112" i="4"/>
  <c r="AQ112" i="4"/>
  <c r="AU112" i="4"/>
  <c r="AY112" i="4"/>
  <c r="BC112" i="4"/>
  <c r="BG112" i="4"/>
  <c r="BK112" i="4"/>
  <c r="BO112" i="4"/>
  <c r="BS112" i="4"/>
  <c r="BW112" i="4"/>
  <c r="P112" i="4"/>
  <c r="AF112" i="4"/>
  <c r="AV112" i="4"/>
  <c r="BL112" i="4"/>
  <c r="D112" i="4"/>
  <c r="T112" i="4"/>
  <c r="AJ112" i="4"/>
  <c r="AZ112" i="4"/>
  <c r="BP112" i="4"/>
  <c r="H112" i="4"/>
  <c r="X112" i="4"/>
  <c r="AN112" i="4"/>
  <c r="BD112" i="4"/>
  <c r="BT112" i="4"/>
  <c r="L112" i="4"/>
  <c r="AB112" i="4"/>
  <c r="AR112" i="4"/>
  <c r="BH112" i="4"/>
  <c r="BX112" i="4"/>
  <c r="G41" i="11"/>
  <c r="D41" i="11" s="1"/>
  <c r="I41" i="11"/>
  <c r="G55" i="13"/>
  <c r="I55" i="13" s="1"/>
  <c r="C55" i="13"/>
  <c r="C55" i="14"/>
  <c r="D55" i="14" s="1"/>
  <c r="B117" i="10" l="1"/>
  <c r="A118" i="10"/>
  <c r="E116" i="10"/>
  <c r="F116" i="10" s="1"/>
  <c r="G116" i="10"/>
  <c r="H116" i="10" s="1"/>
  <c r="D43" i="22"/>
  <c r="F43" i="22"/>
  <c r="H43" i="22"/>
  <c r="D113" i="4"/>
  <c r="H113" i="4"/>
  <c r="L113" i="4"/>
  <c r="P113" i="4"/>
  <c r="T113" i="4"/>
  <c r="X113" i="4"/>
  <c r="AB113" i="4"/>
  <c r="AF113" i="4"/>
  <c r="AJ113" i="4"/>
  <c r="AN113" i="4"/>
  <c r="AR113" i="4"/>
  <c r="AV113" i="4"/>
  <c r="AZ113" i="4"/>
  <c r="BD113" i="4"/>
  <c r="BH113" i="4"/>
  <c r="BL113" i="4"/>
  <c r="BP113" i="4"/>
  <c r="BT113" i="4"/>
  <c r="BX113" i="4"/>
  <c r="E113" i="4"/>
  <c r="I113" i="4"/>
  <c r="M113" i="4"/>
  <c r="Q113" i="4"/>
  <c r="U113" i="4"/>
  <c r="Y113" i="4"/>
  <c r="AC113" i="4"/>
  <c r="AG113" i="4"/>
  <c r="AK113" i="4"/>
  <c r="AO113" i="4"/>
  <c r="AS113" i="4"/>
  <c r="AW113" i="4"/>
  <c r="BA113" i="4"/>
  <c r="BE113" i="4"/>
  <c r="BI113" i="4"/>
  <c r="BM113" i="4"/>
  <c r="BQ113" i="4"/>
  <c r="BU113" i="4"/>
  <c r="BY113" i="4"/>
  <c r="B113" i="4"/>
  <c r="F113" i="4"/>
  <c r="J113" i="4"/>
  <c r="N113" i="4"/>
  <c r="R113" i="4"/>
  <c r="V113" i="4"/>
  <c r="Z113" i="4"/>
  <c r="AD113" i="4"/>
  <c r="AH113" i="4"/>
  <c r="AL113" i="4"/>
  <c r="AP113" i="4"/>
  <c r="AT113" i="4"/>
  <c r="AX113" i="4"/>
  <c r="BB113" i="4"/>
  <c r="BF113" i="4"/>
  <c r="BJ113" i="4"/>
  <c r="BN113" i="4"/>
  <c r="BR113" i="4"/>
  <c r="BV113" i="4"/>
  <c r="A114" i="4"/>
  <c r="C113" i="4"/>
  <c r="S113" i="4"/>
  <c r="AI113" i="4"/>
  <c r="AY113" i="4"/>
  <c r="BO113" i="4"/>
  <c r="G113" i="4"/>
  <c r="W113" i="4"/>
  <c r="AM113" i="4"/>
  <c r="BC113" i="4"/>
  <c r="BS113" i="4"/>
  <c r="K113" i="4"/>
  <c r="AA113" i="4"/>
  <c r="AQ113" i="4"/>
  <c r="BG113" i="4"/>
  <c r="BW113" i="4"/>
  <c r="O113" i="4"/>
  <c r="AE113" i="4"/>
  <c r="AU113" i="4"/>
  <c r="BK113" i="4"/>
  <c r="C197" i="2"/>
  <c r="D197" i="2"/>
  <c r="A198" i="2"/>
  <c r="D55" i="13"/>
  <c r="E41" i="11"/>
  <c r="E55" i="14"/>
  <c r="F55" i="14" s="1"/>
  <c r="E55" i="13"/>
  <c r="F55" i="13" s="1"/>
  <c r="I55" i="14"/>
  <c r="A119" i="10" l="1"/>
  <c r="B118" i="10"/>
  <c r="E117" i="10"/>
  <c r="F117" i="10" s="1"/>
  <c r="G117" i="10"/>
  <c r="H117" i="10" s="1"/>
  <c r="J43" i="22"/>
  <c r="C44" i="22"/>
  <c r="C198" i="2"/>
  <c r="D198" i="2"/>
  <c r="A199" i="2"/>
  <c r="C114" i="4"/>
  <c r="G114" i="4"/>
  <c r="K114" i="4"/>
  <c r="O114" i="4"/>
  <c r="S114" i="4"/>
  <c r="W114" i="4"/>
  <c r="AA114" i="4"/>
  <c r="AE114" i="4"/>
  <c r="AI114" i="4"/>
  <c r="AM114" i="4"/>
  <c r="AQ114" i="4"/>
  <c r="AU114" i="4"/>
  <c r="AY114" i="4"/>
  <c r="BC114" i="4"/>
  <c r="BG114" i="4"/>
  <c r="BK114" i="4"/>
  <c r="BO114" i="4"/>
  <c r="BS114" i="4"/>
  <c r="BW114" i="4"/>
  <c r="D114" i="4"/>
  <c r="H114" i="4"/>
  <c r="L114" i="4"/>
  <c r="P114" i="4"/>
  <c r="T114" i="4"/>
  <c r="X114" i="4"/>
  <c r="AB114" i="4"/>
  <c r="AF114" i="4"/>
  <c r="AJ114" i="4"/>
  <c r="AN114" i="4"/>
  <c r="AR114" i="4"/>
  <c r="AV114" i="4"/>
  <c r="AZ114" i="4"/>
  <c r="BD114" i="4"/>
  <c r="BH114" i="4"/>
  <c r="BL114" i="4"/>
  <c r="BP114" i="4"/>
  <c r="BT114" i="4"/>
  <c r="BX114" i="4"/>
  <c r="E114" i="4"/>
  <c r="I114" i="4"/>
  <c r="M114" i="4"/>
  <c r="Q114" i="4"/>
  <c r="U114" i="4"/>
  <c r="Y114" i="4"/>
  <c r="AC114" i="4"/>
  <c r="AG114" i="4"/>
  <c r="AK114" i="4"/>
  <c r="AO114" i="4"/>
  <c r="AS114" i="4"/>
  <c r="AW114" i="4"/>
  <c r="BA114" i="4"/>
  <c r="BE114" i="4"/>
  <c r="BI114" i="4"/>
  <c r="BM114" i="4"/>
  <c r="BQ114" i="4"/>
  <c r="BU114" i="4"/>
  <c r="BY114" i="4"/>
  <c r="F114" i="4"/>
  <c r="V114" i="4"/>
  <c r="AL114" i="4"/>
  <c r="BB114" i="4"/>
  <c r="BR114" i="4"/>
  <c r="J114" i="4"/>
  <c r="Z114" i="4"/>
  <c r="AP114" i="4"/>
  <c r="BF114" i="4"/>
  <c r="BV114" i="4"/>
  <c r="N114" i="4"/>
  <c r="AD114" i="4"/>
  <c r="AT114" i="4"/>
  <c r="BJ114" i="4"/>
  <c r="A115" i="4"/>
  <c r="B114" i="4"/>
  <c r="R114" i="4"/>
  <c r="AH114" i="4"/>
  <c r="AX114" i="4"/>
  <c r="BN114" i="4"/>
  <c r="J55" i="13"/>
  <c r="F41" i="11"/>
  <c r="H41" i="11"/>
  <c r="G56" i="13"/>
  <c r="I56" i="13" s="1"/>
  <c r="C56" i="13"/>
  <c r="H56" i="14"/>
  <c r="G57" i="14" s="1"/>
  <c r="C56" i="14"/>
  <c r="E118" i="10" l="1"/>
  <c r="F118" i="10" s="1"/>
  <c r="G118" i="10"/>
  <c r="H118" i="10" s="1"/>
  <c r="A120" i="10"/>
  <c r="B119" i="10"/>
  <c r="G44" i="22"/>
  <c r="D44" i="22" s="1"/>
  <c r="I44" i="22"/>
  <c r="C42" i="11"/>
  <c r="J41" i="11"/>
  <c r="B115" i="4"/>
  <c r="F115" i="4"/>
  <c r="J115" i="4"/>
  <c r="N115" i="4"/>
  <c r="R115" i="4"/>
  <c r="V115" i="4"/>
  <c r="Z115" i="4"/>
  <c r="AD115" i="4"/>
  <c r="AH115" i="4"/>
  <c r="AL115" i="4"/>
  <c r="AP115" i="4"/>
  <c r="AT115" i="4"/>
  <c r="AX115" i="4"/>
  <c r="BB115" i="4"/>
  <c r="BF115" i="4"/>
  <c r="BJ115" i="4"/>
  <c r="BN115" i="4"/>
  <c r="BR115" i="4"/>
  <c r="BV115" i="4"/>
  <c r="A116" i="4"/>
  <c r="C115" i="4"/>
  <c r="G115" i="4"/>
  <c r="K115" i="4"/>
  <c r="O115" i="4"/>
  <c r="S115" i="4"/>
  <c r="W115" i="4"/>
  <c r="AA115" i="4"/>
  <c r="AE115" i="4"/>
  <c r="AI115" i="4"/>
  <c r="AM115" i="4"/>
  <c r="AQ115" i="4"/>
  <c r="AU115" i="4"/>
  <c r="AY115" i="4"/>
  <c r="BC115" i="4"/>
  <c r="BG115" i="4"/>
  <c r="BK115" i="4"/>
  <c r="BO115" i="4"/>
  <c r="BS115" i="4"/>
  <c r="BW115" i="4"/>
  <c r="D115" i="4"/>
  <c r="H115" i="4"/>
  <c r="L115" i="4"/>
  <c r="P115" i="4"/>
  <c r="T115" i="4"/>
  <c r="X115" i="4"/>
  <c r="AB115" i="4"/>
  <c r="AF115" i="4"/>
  <c r="AJ115" i="4"/>
  <c r="AN115" i="4"/>
  <c r="AR115" i="4"/>
  <c r="AV115" i="4"/>
  <c r="AZ115" i="4"/>
  <c r="BD115" i="4"/>
  <c r="BH115" i="4"/>
  <c r="BL115" i="4"/>
  <c r="BP115" i="4"/>
  <c r="BT115" i="4"/>
  <c r="BX115" i="4"/>
  <c r="I115" i="4"/>
  <c r="Y115" i="4"/>
  <c r="AO115" i="4"/>
  <c r="BE115" i="4"/>
  <c r="BU115" i="4"/>
  <c r="M115" i="4"/>
  <c r="AC115" i="4"/>
  <c r="AS115" i="4"/>
  <c r="BI115" i="4"/>
  <c r="BY115" i="4"/>
  <c r="Q115" i="4"/>
  <c r="AG115" i="4"/>
  <c r="AW115" i="4"/>
  <c r="BM115" i="4"/>
  <c r="E115" i="4"/>
  <c r="U115" i="4"/>
  <c r="AK115" i="4"/>
  <c r="BA115" i="4"/>
  <c r="BQ115" i="4"/>
  <c r="C199" i="2"/>
  <c r="D199" i="2"/>
  <c r="A200" i="2"/>
  <c r="D56" i="13"/>
  <c r="E56" i="13"/>
  <c r="F56" i="13" s="1"/>
  <c r="G56" i="14"/>
  <c r="E56" i="14" s="1"/>
  <c r="G119" i="10" l="1"/>
  <c r="H119" i="10" s="1"/>
  <c r="E119" i="10"/>
  <c r="F119" i="10" s="1"/>
  <c r="B120" i="10"/>
  <c r="A121" i="10"/>
  <c r="E44" i="22"/>
  <c r="C200" i="2"/>
  <c r="D200" i="2"/>
  <c r="A201" i="2"/>
  <c r="E116" i="4"/>
  <c r="I116" i="4"/>
  <c r="M116" i="4"/>
  <c r="Q116" i="4"/>
  <c r="U116" i="4"/>
  <c r="Y116" i="4"/>
  <c r="AC116" i="4"/>
  <c r="AG116" i="4"/>
  <c r="AK116" i="4"/>
  <c r="AO116" i="4"/>
  <c r="AS116" i="4"/>
  <c r="AW116" i="4"/>
  <c r="BA116" i="4"/>
  <c r="BE116" i="4"/>
  <c r="BI116" i="4"/>
  <c r="BM116" i="4"/>
  <c r="BQ116" i="4"/>
  <c r="BU116" i="4"/>
  <c r="BY116" i="4"/>
  <c r="B116" i="4"/>
  <c r="F116" i="4"/>
  <c r="J116" i="4"/>
  <c r="N116" i="4"/>
  <c r="R116" i="4"/>
  <c r="V116" i="4"/>
  <c r="Z116" i="4"/>
  <c r="AD116" i="4"/>
  <c r="AH116" i="4"/>
  <c r="AL116" i="4"/>
  <c r="AP116" i="4"/>
  <c r="AT116" i="4"/>
  <c r="AX116" i="4"/>
  <c r="BB116" i="4"/>
  <c r="BF116" i="4"/>
  <c r="BJ116" i="4"/>
  <c r="BN116" i="4"/>
  <c r="BR116" i="4"/>
  <c r="BV116" i="4"/>
  <c r="A117" i="4"/>
  <c r="C116" i="4"/>
  <c r="G116" i="4"/>
  <c r="K116" i="4"/>
  <c r="O116" i="4"/>
  <c r="S116" i="4"/>
  <c r="W116" i="4"/>
  <c r="AA116" i="4"/>
  <c r="AE116" i="4"/>
  <c r="AI116" i="4"/>
  <c r="AM116" i="4"/>
  <c r="AQ116" i="4"/>
  <c r="AU116" i="4"/>
  <c r="AY116" i="4"/>
  <c r="BC116" i="4"/>
  <c r="BG116" i="4"/>
  <c r="BK116" i="4"/>
  <c r="BO116" i="4"/>
  <c r="BS116" i="4"/>
  <c r="BW116" i="4"/>
  <c r="L116" i="4"/>
  <c r="AB116" i="4"/>
  <c r="AR116" i="4"/>
  <c r="BH116" i="4"/>
  <c r="BX116" i="4"/>
  <c r="P116" i="4"/>
  <c r="AF116" i="4"/>
  <c r="AV116" i="4"/>
  <c r="BL116" i="4"/>
  <c r="D116" i="4"/>
  <c r="T116" i="4"/>
  <c r="AJ116" i="4"/>
  <c r="AZ116" i="4"/>
  <c r="BP116" i="4"/>
  <c r="H116" i="4"/>
  <c r="X116" i="4"/>
  <c r="AN116" i="4"/>
  <c r="BD116" i="4"/>
  <c r="BT116" i="4"/>
  <c r="G42" i="11"/>
  <c r="D42" i="11" s="1"/>
  <c r="I42" i="11"/>
  <c r="D56" i="14"/>
  <c r="J56" i="13"/>
  <c r="F56" i="14"/>
  <c r="I56" i="14"/>
  <c r="B121" i="10" l="1"/>
  <c r="A122" i="10"/>
  <c r="G120" i="10"/>
  <c r="H120" i="10" s="1"/>
  <c r="E120" i="10"/>
  <c r="F120" i="10" s="1"/>
  <c r="E42" i="11"/>
  <c r="F42" i="11" s="1"/>
  <c r="F44" i="22"/>
  <c r="H44" i="22"/>
  <c r="D117" i="4"/>
  <c r="H117" i="4"/>
  <c r="L117" i="4"/>
  <c r="P117" i="4"/>
  <c r="T117" i="4"/>
  <c r="X117" i="4"/>
  <c r="AB117" i="4"/>
  <c r="AF117" i="4"/>
  <c r="AJ117" i="4"/>
  <c r="AN117" i="4"/>
  <c r="AR117" i="4"/>
  <c r="AV117" i="4"/>
  <c r="AZ117" i="4"/>
  <c r="BD117" i="4"/>
  <c r="BH117" i="4"/>
  <c r="BL117" i="4"/>
  <c r="BP117" i="4"/>
  <c r="BT117" i="4"/>
  <c r="BX117" i="4"/>
  <c r="E117" i="4"/>
  <c r="I117" i="4"/>
  <c r="M117" i="4"/>
  <c r="Q117" i="4"/>
  <c r="U117" i="4"/>
  <c r="Y117" i="4"/>
  <c r="AC117" i="4"/>
  <c r="AG117" i="4"/>
  <c r="AK117" i="4"/>
  <c r="AO117" i="4"/>
  <c r="AS117" i="4"/>
  <c r="AW117" i="4"/>
  <c r="BA117" i="4"/>
  <c r="BE117" i="4"/>
  <c r="BI117" i="4"/>
  <c r="BM117" i="4"/>
  <c r="BQ117" i="4"/>
  <c r="BU117" i="4"/>
  <c r="BY117" i="4"/>
  <c r="B117" i="4"/>
  <c r="F117" i="4"/>
  <c r="J117" i="4"/>
  <c r="N117" i="4"/>
  <c r="R117" i="4"/>
  <c r="V117" i="4"/>
  <c r="Z117" i="4"/>
  <c r="AD117" i="4"/>
  <c r="AH117" i="4"/>
  <c r="AL117" i="4"/>
  <c r="AP117" i="4"/>
  <c r="AT117" i="4"/>
  <c r="AX117" i="4"/>
  <c r="BB117" i="4"/>
  <c r="BF117" i="4"/>
  <c r="BJ117" i="4"/>
  <c r="BN117" i="4"/>
  <c r="BR117" i="4"/>
  <c r="BV117" i="4"/>
  <c r="A118" i="4"/>
  <c r="O117" i="4"/>
  <c r="AE117" i="4"/>
  <c r="AU117" i="4"/>
  <c r="BK117" i="4"/>
  <c r="C117" i="4"/>
  <c r="S117" i="4"/>
  <c r="AI117" i="4"/>
  <c r="AY117" i="4"/>
  <c r="BO117" i="4"/>
  <c r="G117" i="4"/>
  <c r="W117" i="4"/>
  <c r="AM117" i="4"/>
  <c r="BC117" i="4"/>
  <c r="BS117" i="4"/>
  <c r="K117" i="4"/>
  <c r="AA117" i="4"/>
  <c r="AQ117" i="4"/>
  <c r="BG117" i="4"/>
  <c r="BW117" i="4"/>
  <c r="C201" i="2"/>
  <c r="D201" i="2"/>
  <c r="A202" i="2"/>
  <c r="G57" i="13"/>
  <c r="I57" i="13" s="1"/>
  <c r="C57" i="13"/>
  <c r="C57" i="14"/>
  <c r="D57" i="14" s="1"/>
  <c r="B122" i="10" l="1"/>
  <c r="A123" i="10"/>
  <c r="G121" i="10"/>
  <c r="H121" i="10" s="1"/>
  <c r="E121" i="10"/>
  <c r="F121" i="10" s="1"/>
  <c r="H42" i="11"/>
  <c r="C43" i="11" s="1"/>
  <c r="C45" i="22"/>
  <c r="J44" i="22"/>
  <c r="C118" i="4"/>
  <c r="G118" i="4"/>
  <c r="K118" i="4"/>
  <c r="O118" i="4"/>
  <c r="S118" i="4"/>
  <c r="W118" i="4"/>
  <c r="AA118" i="4"/>
  <c r="AE118" i="4"/>
  <c r="AI118" i="4"/>
  <c r="AM118" i="4"/>
  <c r="AQ118" i="4"/>
  <c r="AU118" i="4"/>
  <c r="AY118" i="4"/>
  <c r="BC118" i="4"/>
  <c r="BG118" i="4"/>
  <c r="BK118" i="4"/>
  <c r="BO118" i="4"/>
  <c r="BS118" i="4"/>
  <c r="BW118" i="4"/>
  <c r="D118" i="4"/>
  <c r="H118" i="4"/>
  <c r="L118" i="4"/>
  <c r="P118" i="4"/>
  <c r="T118" i="4"/>
  <c r="X118" i="4"/>
  <c r="AB118" i="4"/>
  <c r="AF118" i="4"/>
  <c r="E118" i="4"/>
  <c r="I118" i="4"/>
  <c r="M118" i="4"/>
  <c r="Q118" i="4"/>
  <c r="U118" i="4"/>
  <c r="Y118" i="4"/>
  <c r="AC118" i="4"/>
  <c r="AG118" i="4"/>
  <c r="AK118" i="4"/>
  <c r="AO118" i="4"/>
  <c r="AS118" i="4"/>
  <c r="AW118" i="4"/>
  <c r="BA118" i="4"/>
  <c r="BE118" i="4"/>
  <c r="BI118" i="4"/>
  <c r="BM118" i="4"/>
  <c r="BQ118" i="4"/>
  <c r="BU118" i="4"/>
  <c r="BY118" i="4"/>
  <c r="B118" i="4"/>
  <c r="R118" i="4"/>
  <c r="AH118" i="4"/>
  <c r="AP118" i="4"/>
  <c r="AX118" i="4"/>
  <c r="BF118" i="4"/>
  <c r="BN118" i="4"/>
  <c r="BV118" i="4"/>
  <c r="F118" i="4"/>
  <c r="V118" i="4"/>
  <c r="AJ118" i="4"/>
  <c r="AR118" i="4"/>
  <c r="AZ118" i="4"/>
  <c r="BH118" i="4"/>
  <c r="BP118" i="4"/>
  <c r="BX118" i="4"/>
  <c r="J118" i="4"/>
  <c r="Z118" i="4"/>
  <c r="AL118" i="4"/>
  <c r="AT118" i="4"/>
  <c r="BB118" i="4"/>
  <c r="BJ118" i="4"/>
  <c r="BR118" i="4"/>
  <c r="A119" i="4"/>
  <c r="N118" i="4"/>
  <c r="AD118" i="4"/>
  <c r="AN118" i="4"/>
  <c r="AV118" i="4"/>
  <c r="BD118" i="4"/>
  <c r="BL118" i="4"/>
  <c r="BT118" i="4"/>
  <c r="C202" i="2"/>
  <c r="D202" i="2"/>
  <c r="A203" i="2"/>
  <c r="D57" i="13"/>
  <c r="E57" i="13"/>
  <c r="F57" i="13" s="1"/>
  <c r="E57" i="14"/>
  <c r="B123" i="10" l="1"/>
  <c r="A124" i="10"/>
  <c r="E122" i="10"/>
  <c r="F122" i="10" s="1"/>
  <c r="G122" i="10"/>
  <c r="H122" i="10" s="1"/>
  <c r="J42" i="11"/>
  <c r="G45" i="22"/>
  <c r="D45" i="22" s="1"/>
  <c r="I45" i="22"/>
  <c r="J57" i="13"/>
  <c r="C203" i="2"/>
  <c r="D203" i="2"/>
  <c r="A204" i="2"/>
  <c r="B119" i="4"/>
  <c r="F119" i="4"/>
  <c r="J119" i="4"/>
  <c r="N119" i="4"/>
  <c r="R119" i="4"/>
  <c r="V119" i="4"/>
  <c r="Z119" i="4"/>
  <c r="AD119" i="4"/>
  <c r="AH119" i="4"/>
  <c r="AL119" i="4"/>
  <c r="AP119" i="4"/>
  <c r="AT119" i="4"/>
  <c r="AX119" i="4"/>
  <c r="BB119" i="4"/>
  <c r="BF119" i="4"/>
  <c r="BJ119" i="4"/>
  <c r="BN119" i="4"/>
  <c r="BR119" i="4"/>
  <c r="BV119" i="4"/>
  <c r="A120" i="4"/>
  <c r="D119" i="4"/>
  <c r="H119" i="4"/>
  <c r="L119" i="4"/>
  <c r="P119" i="4"/>
  <c r="T119" i="4"/>
  <c r="X119" i="4"/>
  <c r="AB119" i="4"/>
  <c r="AF119" i="4"/>
  <c r="AJ119" i="4"/>
  <c r="AN119" i="4"/>
  <c r="AR119" i="4"/>
  <c r="AV119" i="4"/>
  <c r="AZ119" i="4"/>
  <c r="BD119" i="4"/>
  <c r="BH119" i="4"/>
  <c r="BL119" i="4"/>
  <c r="BP119" i="4"/>
  <c r="BT119" i="4"/>
  <c r="BX119" i="4"/>
  <c r="E119" i="4"/>
  <c r="M119" i="4"/>
  <c r="U119" i="4"/>
  <c r="AC119" i="4"/>
  <c r="AK119" i="4"/>
  <c r="AS119" i="4"/>
  <c r="BA119" i="4"/>
  <c r="BI119" i="4"/>
  <c r="BQ119" i="4"/>
  <c r="BY119" i="4"/>
  <c r="G119" i="4"/>
  <c r="O119" i="4"/>
  <c r="W119" i="4"/>
  <c r="AE119" i="4"/>
  <c r="AM119" i="4"/>
  <c r="AU119" i="4"/>
  <c r="BC119" i="4"/>
  <c r="BK119" i="4"/>
  <c r="BS119" i="4"/>
  <c r="I119" i="4"/>
  <c r="Q119" i="4"/>
  <c r="Y119" i="4"/>
  <c r="AG119" i="4"/>
  <c r="AO119" i="4"/>
  <c r="AW119" i="4"/>
  <c r="BE119" i="4"/>
  <c r="BM119" i="4"/>
  <c r="BU119" i="4"/>
  <c r="C119" i="4"/>
  <c r="K119" i="4"/>
  <c r="S119" i="4"/>
  <c r="AA119" i="4"/>
  <c r="AI119" i="4"/>
  <c r="AQ119" i="4"/>
  <c r="AY119" i="4"/>
  <c r="BG119" i="4"/>
  <c r="BO119" i="4"/>
  <c r="BW119" i="4"/>
  <c r="G43" i="11"/>
  <c r="D43" i="11" s="1"/>
  <c r="I43" i="11"/>
  <c r="G58" i="13"/>
  <c r="I58" i="13" s="1"/>
  <c r="E58" i="13" s="1"/>
  <c r="F58" i="13" s="1"/>
  <c r="C58" i="13"/>
  <c r="I57" i="14"/>
  <c r="F57" i="14"/>
  <c r="A125" i="10" l="1"/>
  <c r="B124" i="10"/>
  <c r="E123" i="10"/>
  <c r="F123" i="10" s="1"/>
  <c r="G123" i="10"/>
  <c r="H123" i="10" s="1"/>
  <c r="E43" i="11"/>
  <c r="F43" i="11" s="1"/>
  <c r="E45" i="22"/>
  <c r="C204" i="2"/>
  <c r="D204" i="2"/>
  <c r="A205" i="2"/>
  <c r="E120" i="4"/>
  <c r="I120" i="4"/>
  <c r="M120" i="4"/>
  <c r="Q120" i="4"/>
  <c r="U120" i="4"/>
  <c r="Y120" i="4"/>
  <c r="AC120" i="4"/>
  <c r="AG120" i="4"/>
  <c r="AK120" i="4"/>
  <c r="AO120" i="4"/>
  <c r="AS120" i="4"/>
  <c r="AW120" i="4"/>
  <c r="BA120" i="4"/>
  <c r="BE120" i="4"/>
  <c r="BI120" i="4"/>
  <c r="BM120" i="4"/>
  <c r="BQ120" i="4"/>
  <c r="BU120" i="4"/>
  <c r="BY120" i="4"/>
  <c r="C120" i="4"/>
  <c r="G120" i="4"/>
  <c r="K120" i="4"/>
  <c r="O120" i="4"/>
  <c r="S120" i="4"/>
  <c r="W120" i="4"/>
  <c r="AA120" i="4"/>
  <c r="AE120" i="4"/>
  <c r="AI120" i="4"/>
  <c r="AM120" i="4"/>
  <c r="AQ120" i="4"/>
  <c r="AU120" i="4"/>
  <c r="AY120" i="4"/>
  <c r="BC120" i="4"/>
  <c r="BG120" i="4"/>
  <c r="BK120" i="4"/>
  <c r="BO120" i="4"/>
  <c r="BS120" i="4"/>
  <c r="BW120" i="4"/>
  <c r="H120" i="4"/>
  <c r="P120" i="4"/>
  <c r="X120" i="4"/>
  <c r="AF120" i="4"/>
  <c r="AN120" i="4"/>
  <c r="AV120" i="4"/>
  <c r="BD120" i="4"/>
  <c r="BL120" i="4"/>
  <c r="BT120" i="4"/>
  <c r="B120" i="4"/>
  <c r="J120" i="4"/>
  <c r="R120" i="4"/>
  <c r="Z120" i="4"/>
  <c r="AH120" i="4"/>
  <c r="AP120" i="4"/>
  <c r="AX120" i="4"/>
  <c r="BF120" i="4"/>
  <c r="BN120" i="4"/>
  <c r="BV120" i="4"/>
  <c r="D120" i="4"/>
  <c r="L120" i="4"/>
  <c r="T120" i="4"/>
  <c r="AB120" i="4"/>
  <c r="AJ120" i="4"/>
  <c r="AR120" i="4"/>
  <c r="AZ120" i="4"/>
  <c r="BH120" i="4"/>
  <c r="BP120" i="4"/>
  <c r="BX120" i="4"/>
  <c r="F120" i="4"/>
  <c r="N120" i="4"/>
  <c r="V120" i="4"/>
  <c r="AD120" i="4"/>
  <c r="AL120" i="4"/>
  <c r="AT120" i="4"/>
  <c r="BB120" i="4"/>
  <c r="BJ120" i="4"/>
  <c r="BR120" i="4"/>
  <c r="A121" i="4"/>
  <c r="D58" i="13"/>
  <c r="J58" i="13"/>
  <c r="C58" i="14"/>
  <c r="H58" i="14"/>
  <c r="G59" i="14" s="1"/>
  <c r="E124" i="10" l="1"/>
  <c r="F124" i="10" s="1"/>
  <c r="G124" i="10"/>
  <c r="H124" i="10" s="1"/>
  <c r="A126" i="10"/>
  <c r="B125" i="10"/>
  <c r="H43" i="11"/>
  <c r="C44" i="11" s="1"/>
  <c r="F45" i="22"/>
  <c r="H45" i="22"/>
  <c r="D121" i="4"/>
  <c r="H121" i="4"/>
  <c r="L121" i="4"/>
  <c r="P121" i="4"/>
  <c r="T121" i="4"/>
  <c r="X121" i="4"/>
  <c r="AB121" i="4"/>
  <c r="AF121" i="4"/>
  <c r="AJ121" i="4"/>
  <c r="AN121" i="4"/>
  <c r="AR121" i="4"/>
  <c r="AV121" i="4"/>
  <c r="AZ121" i="4"/>
  <c r="BD121" i="4"/>
  <c r="BH121" i="4"/>
  <c r="BL121" i="4"/>
  <c r="BP121" i="4"/>
  <c r="BT121" i="4"/>
  <c r="BX121" i="4"/>
  <c r="B121" i="4"/>
  <c r="F121" i="4"/>
  <c r="J121" i="4"/>
  <c r="N121" i="4"/>
  <c r="R121" i="4"/>
  <c r="V121" i="4"/>
  <c r="Z121" i="4"/>
  <c r="AD121" i="4"/>
  <c r="AH121" i="4"/>
  <c r="AL121" i="4"/>
  <c r="AP121" i="4"/>
  <c r="AT121" i="4"/>
  <c r="AX121" i="4"/>
  <c r="BB121" i="4"/>
  <c r="BF121" i="4"/>
  <c r="BJ121" i="4"/>
  <c r="BN121" i="4"/>
  <c r="BR121" i="4"/>
  <c r="BV121" i="4"/>
  <c r="A122" i="4"/>
  <c r="C121" i="4"/>
  <c r="K121" i="4"/>
  <c r="S121" i="4"/>
  <c r="AA121" i="4"/>
  <c r="AI121" i="4"/>
  <c r="AQ121" i="4"/>
  <c r="AY121" i="4"/>
  <c r="BG121" i="4"/>
  <c r="BO121" i="4"/>
  <c r="BW121" i="4"/>
  <c r="E121" i="4"/>
  <c r="M121" i="4"/>
  <c r="U121" i="4"/>
  <c r="AC121" i="4"/>
  <c r="AK121" i="4"/>
  <c r="AS121" i="4"/>
  <c r="BA121" i="4"/>
  <c r="BI121" i="4"/>
  <c r="BQ121" i="4"/>
  <c r="BY121" i="4"/>
  <c r="G121" i="4"/>
  <c r="O121" i="4"/>
  <c r="W121" i="4"/>
  <c r="AE121" i="4"/>
  <c r="AM121" i="4"/>
  <c r="AU121" i="4"/>
  <c r="BC121" i="4"/>
  <c r="BK121" i="4"/>
  <c r="BS121" i="4"/>
  <c r="I121" i="4"/>
  <c r="Q121" i="4"/>
  <c r="Y121" i="4"/>
  <c r="AG121" i="4"/>
  <c r="AO121" i="4"/>
  <c r="AW121" i="4"/>
  <c r="BE121" i="4"/>
  <c r="BM121" i="4"/>
  <c r="BU121" i="4"/>
  <c r="C205" i="2"/>
  <c r="D205" i="2"/>
  <c r="A206" i="2"/>
  <c r="G59" i="13"/>
  <c r="I59" i="13" s="1"/>
  <c r="E59" i="13" s="1"/>
  <c r="F59" i="13" s="1"/>
  <c r="C59" i="13"/>
  <c r="G58" i="14"/>
  <c r="E58" i="14" s="1"/>
  <c r="G125" i="10" l="1"/>
  <c r="H125" i="10" s="1"/>
  <c r="E125" i="10"/>
  <c r="F125" i="10" s="1"/>
  <c r="B126" i="10"/>
  <c r="A127" i="10"/>
  <c r="J43" i="11"/>
  <c r="C46" i="22"/>
  <c r="J45" i="22"/>
  <c r="G44" i="11"/>
  <c r="E44" i="11" s="1"/>
  <c r="I44" i="11"/>
  <c r="C206" i="2"/>
  <c r="D206" i="2"/>
  <c r="A207" i="2"/>
  <c r="C122" i="4"/>
  <c r="G122" i="4"/>
  <c r="K122" i="4"/>
  <c r="O122" i="4"/>
  <c r="S122" i="4"/>
  <c r="W122" i="4"/>
  <c r="AA122" i="4"/>
  <c r="AE122" i="4"/>
  <c r="AI122" i="4"/>
  <c r="AM122" i="4"/>
  <c r="AQ122" i="4"/>
  <c r="AU122" i="4"/>
  <c r="AY122" i="4"/>
  <c r="BC122" i="4"/>
  <c r="BG122" i="4"/>
  <c r="BK122" i="4"/>
  <c r="BO122" i="4"/>
  <c r="BS122" i="4"/>
  <c r="BW122" i="4"/>
  <c r="E122" i="4"/>
  <c r="I122" i="4"/>
  <c r="M122" i="4"/>
  <c r="Q122" i="4"/>
  <c r="U122" i="4"/>
  <c r="Y122" i="4"/>
  <c r="AC122" i="4"/>
  <c r="AG122" i="4"/>
  <c r="AK122" i="4"/>
  <c r="AO122" i="4"/>
  <c r="AS122" i="4"/>
  <c r="AW122" i="4"/>
  <c r="BA122" i="4"/>
  <c r="BE122" i="4"/>
  <c r="BI122" i="4"/>
  <c r="BM122" i="4"/>
  <c r="BQ122" i="4"/>
  <c r="BU122" i="4"/>
  <c r="BY122" i="4"/>
  <c r="F122" i="4"/>
  <c r="N122" i="4"/>
  <c r="V122" i="4"/>
  <c r="AD122" i="4"/>
  <c r="AL122" i="4"/>
  <c r="AT122" i="4"/>
  <c r="BB122" i="4"/>
  <c r="BJ122" i="4"/>
  <c r="BR122" i="4"/>
  <c r="A123" i="4"/>
  <c r="H122" i="4"/>
  <c r="P122" i="4"/>
  <c r="X122" i="4"/>
  <c r="AF122" i="4"/>
  <c r="AN122" i="4"/>
  <c r="AV122" i="4"/>
  <c r="BD122" i="4"/>
  <c r="BL122" i="4"/>
  <c r="BT122" i="4"/>
  <c r="B122" i="4"/>
  <c r="J122" i="4"/>
  <c r="R122" i="4"/>
  <c r="Z122" i="4"/>
  <c r="AH122" i="4"/>
  <c r="AP122" i="4"/>
  <c r="AX122" i="4"/>
  <c r="BF122" i="4"/>
  <c r="BN122" i="4"/>
  <c r="BV122" i="4"/>
  <c r="D122" i="4"/>
  <c r="L122" i="4"/>
  <c r="T122" i="4"/>
  <c r="AB122" i="4"/>
  <c r="AJ122" i="4"/>
  <c r="AR122" i="4"/>
  <c r="AZ122" i="4"/>
  <c r="BH122" i="4"/>
  <c r="BP122" i="4"/>
  <c r="BX122" i="4"/>
  <c r="J59" i="13"/>
  <c r="D59" i="13"/>
  <c r="F58" i="14"/>
  <c r="I58" i="14"/>
  <c r="D58" i="14"/>
  <c r="B127" i="10" l="1"/>
  <c r="A128" i="10"/>
  <c r="G126" i="10"/>
  <c r="H126" i="10" s="1"/>
  <c r="E126" i="10"/>
  <c r="F126" i="10" s="1"/>
  <c r="D44" i="11"/>
  <c r="G46" i="22"/>
  <c r="E46" i="22" s="1"/>
  <c r="I46" i="22"/>
  <c r="F44" i="11"/>
  <c r="H44" i="11"/>
  <c r="B123" i="4"/>
  <c r="F123" i="4"/>
  <c r="J123" i="4"/>
  <c r="N123" i="4"/>
  <c r="R123" i="4"/>
  <c r="V123" i="4"/>
  <c r="Z123" i="4"/>
  <c r="AD123" i="4"/>
  <c r="AH123" i="4"/>
  <c r="AL123" i="4"/>
  <c r="AP123" i="4"/>
  <c r="AT123" i="4"/>
  <c r="AX123" i="4"/>
  <c r="BB123" i="4"/>
  <c r="BF123" i="4"/>
  <c r="BJ123" i="4"/>
  <c r="BN123" i="4"/>
  <c r="BR123" i="4"/>
  <c r="BV123" i="4"/>
  <c r="A124" i="4"/>
  <c r="D123" i="4"/>
  <c r="H123" i="4"/>
  <c r="L123" i="4"/>
  <c r="P123" i="4"/>
  <c r="T123" i="4"/>
  <c r="X123" i="4"/>
  <c r="AB123" i="4"/>
  <c r="AF123" i="4"/>
  <c r="AJ123" i="4"/>
  <c r="AN123" i="4"/>
  <c r="AR123" i="4"/>
  <c r="AV123" i="4"/>
  <c r="AZ123" i="4"/>
  <c r="BD123" i="4"/>
  <c r="BH123" i="4"/>
  <c r="BL123" i="4"/>
  <c r="BP123" i="4"/>
  <c r="BT123" i="4"/>
  <c r="BX123" i="4"/>
  <c r="I123" i="4"/>
  <c r="Q123" i="4"/>
  <c r="Y123" i="4"/>
  <c r="AG123" i="4"/>
  <c r="AO123" i="4"/>
  <c r="AW123" i="4"/>
  <c r="BE123" i="4"/>
  <c r="BM123" i="4"/>
  <c r="BU123" i="4"/>
  <c r="C123" i="4"/>
  <c r="K123" i="4"/>
  <c r="S123" i="4"/>
  <c r="AA123" i="4"/>
  <c r="AI123" i="4"/>
  <c r="AQ123" i="4"/>
  <c r="AY123" i="4"/>
  <c r="BG123" i="4"/>
  <c r="BO123" i="4"/>
  <c r="BW123" i="4"/>
  <c r="E123" i="4"/>
  <c r="M123" i="4"/>
  <c r="U123" i="4"/>
  <c r="AC123" i="4"/>
  <c r="AK123" i="4"/>
  <c r="AS123" i="4"/>
  <c r="BA123" i="4"/>
  <c r="BI123" i="4"/>
  <c r="BQ123" i="4"/>
  <c r="BY123" i="4"/>
  <c r="G123" i="4"/>
  <c r="O123" i="4"/>
  <c r="W123" i="4"/>
  <c r="AE123" i="4"/>
  <c r="AM123" i="4"/>
  <c r="AU123" i="4"/>
  <c r="BC123" i="4"/>
  <c r="BK123" i="4"/>
  <c r="BS123" i="4"/>
  <c r="C207" i="2"/>
  <c r="D207" i="2"/>
  <c r="A208" i="2"/>
  <c r="G60" i="13"/>
  <c r="I60" i="13" s="1"/>
  <c r="C60" i="13"/>
  <c r="C59" i="14"/>
  <c r="D59" i="14" s="1"/>
  <c r="G127" i="10" l="1"/>
  <c r="H127" i="10" s="1"/>
  <c r="E127" i="10"/>
  <c r="F127" i="10" s="1"/>
  <c r="A129" i="10"/>
  <c r="B128" i="10"/>
  <c r="F46" i="22"/>
  <c r="H46" i="22"/>
  <c r="D46" i="22"/>
  <c r="E124" i="4"/>
  <c r="I124" i="4"/>
  <c r="M124" i="4"/>
  <c r="Q124" i="4"/>
  <c r="U124" i="4"/>
  <c r="Y124" i="4"/>
  <c r="AC124" i="4"/>
  <c r="AG124" i="4"/>
  <c r="AK124" i="4"/>
  <c r="AO124" i="4"/>
  <c r="AS124" i="4"/>
  <c r="AW124" i="4"/>
  <c r="BA124" i="4"/>
  <c r="BE124" i="4"/>
  <c r="BI124" i="4"/>
  <c r="BM124" i="4"/>
  <c r="BQ124" i="4"/>
  <c r="BU124" i="4"/>
  <c r="BY124" i="4"/>
  <c r="C124" i="4"/>
  <c r="G124" i="4"/>
  <c r="K124" i="4"/>
  <c r="O124" i="4"/>
  <c r="S124" i="4"/>
  <c r="W124" i="4"/>
  <c r="AA124" i="4"/>
  <c r="AE124" i="4"/>
  <c r="AI124" i="4"/>
  <c r="AM124" i="4"/>
  <c r="AQ124" i="4"/>
  <c r="AU124" i="4"/>
  <c r="AY124" i="4"/>
  <c r="BC124" i="4"/>
  <c r="BG124" i="4"/>
  <c r="BK124" i="4"/>
  <c r="BO124" i="4"/>
  <c r="BS124" i="4"/>
  <c r="D124" i="4"/>
  <c r="L124" i="4"/>
  <c r="T124" i="4"/>
  <c r="AB124" i="4"/>
  <c r="AJ124" i="4"/>
  <c r="AR124" i="4"/>
  <c r="AZ124" i="4"/>
  <c r="BH124" i="4"/>
  <c r="BP124" i="4"/>
  <c r="BW124" i="4"/>
  <c r="F124" i="4"/>
  <c r="N124" i="4"/>
  <c r="V124" i="4"/>
  <c r="AD124" i="4"/>
  <c r="AL124" i="4"/>
  <c r="AT124" i="4"/>
  <c r="BB124" i="4"/>
  <c r="BJ124" i="4"/>
  <c r="BR124" i="4"/>
  <c r="BX124" i="4"/>
  <c r="H124" i="4"/>
  <c r="P124" i="4"/>
  <c r="X124" i="4"/>
  <c r="AF124" i="4"/>
  <c r="AN124" i="4"/>
  <c r="AV124" i="4"/>
  <c r="BD124" i="4"/>
  <c r="BL124" i="4"/>
  <c r="BT124" i="4"/>
  <c r="A125" i="4"/>
  <c r="B124" i="4"/>
  <c r="J124" i="4"/>
  <c r="R124" i="4"/>
  <c r="Z124" i="4"/>
  <c r="AH124" i="4"/>
  <c r="AP124" i="4"/>
  <c r="AX124" i="4"/>
  <c r="BF124" i="4"/>
  <c r="BN124" i="4"/>
  <c r="BV124" i="4"/>
  <c r="C45" i="11"/>
  <c r="J44" i="11"/>
  <c r="C208" i="2"/>
  <c r="D208" i="2"/>
  <c r="A209" i="2"/>
  <c r="D60" i="13"/>
  <c r="E60" i="13"/>
  <c r="F60" i="13" s="1"/>
  <c r="J60" i="13"/>
  <c r="E59" i="14"/>
  <c r="E128" i="10" l="1"/>
  <c r="F128" i="10" s="1"/>
  <c r="G128" i="10"/>
  <c r="H128" i="10" s="1"/>
  <c r="B129" i="10"/>
  <c r="A130" i="10"/>
  <c r="J46" i="22"/>
  <c r="C47" i="22"/>
  <c r="C209" i="2"/>
  <c r="D209" i="2"/>
  <c r="A210" i="2"/>
  <c r="G45" i="11"/>
  <c r="D45" i="11" s="1"/>
  <c r="I45" i="11"/>
  <c r="C125" i="4"/>
  <c r="G125" i="4"/>
  <c r="K125" i="4"/>
  <c r="O125" i="4"/>
  <c r="S125" i="4"/>
  <c r="W125" i="4"/>
  <c r="AA125" i="4"/>
  <c r="AE125" i="4"/>
  <c r="AI125" i="4"/>
  <c r="AM125" i="4"/>
  <c r="AQ125" i="4"/>
  <c r="AU125" i="4"/>
  <c r="AY125" i="4"/>
  <c r="BC125" i="4"/>
  <c r="BG125" i="4"/>
  <c r="BK125" i="4"/>
  <c r="BO125" i="4"/>
  <c r="BS125" i="4"/>
  <c r="BW125" i="4"/>
  <c r="D125" i="4"/>
  <c r="H125" i="4"/>
  <c r="L125" i="4"/>
  <c r="P125" i="4"/>
  <c r="T125" i="4"/>
  <c r="X125" i="4"/>
  <c r="AB125" i="4"/>
  <c r="AF125" i="4"/>
  <c r="AJ125" i="4"/>
  <c r="AN125" i="4"/>
  <c r="AR125" i="4"/>
  <c r="AV125" i="4"/>
  <c r="AZ125" i="4"/>
  <c r="BD125" i="4"/>
  <c r="BH125" i="4"/>
  <c r="BL125" i="4"/>
  <c r="BP125" i="4"/>
  <c r="BT125" i="4"/>
  <c r="BX125" i="4"/>
  <c r="E125" i="4"/>
  <c r="I125" i="4"/>
  <c r="M125" i="4"/>
  <c r="Q125" i="4"/>
  <c r="U125" i="4"/>
  <c r="Y125" i="4"/>
  <c r="AC125" i="4"/>
  <c r="AG125" i="4"/>
  <c r="AK125" i="4"/>
  <c r="AO125" i="4"/>
  <c r="AS125" i="4"/>
  <c r="AW125" i="4"/>
  <c r="BA125" i="4"/>
  <c r="BE125" i="4"/>
  <c r="BI125" i="4"/>
  <c r="BM125" i="4"/>
  <c r="BQ125" i="4"/>
  <c r="BU125" i="4"/>
  <c r="BY125" i="4"/>
  <c r="B125" i="4"/>
  <c r="F125" i="4"/>
  <c r="J125" i="4"/>
  <c r="N125" i="4"/>
  <c r="R125" i="4"/>
  <c r="V125" i="4"/>
  <c r="Z125" i="4"/>
  <c r="AD125" i="4"/>
  <c r="AH125" i="4"/>
  <c r="AL125" i="4"/>
  <c r="AP125" i="4"/>
  <c r="AT125" i="4"/>
  <c r="AX125" i="4"/>
  <c r="BB125" i="4"/>
  <c r="BF125" i="4"/>
  <c r="BJ125" i="4"/>
  <c r="BN125" i="4"/>
  <c r="BR125" i="4"/>
  <c r="BV125" i="4"/>
  <c r="A126" i="4"/>
  <c r="C61" i="13"/>
  <c r="G61" i="13"/>
  <c r="I61" i="13" s="1"/>
  <c r="E61" i="13" s="1"/>
  <c r="F61" i="13" s="1"/>
  <c r="F59" i="14"/>
  <c r="I59" i="14"/>
  <c r="A131" i="10" l="1"/>
  <c r="B130" i="10"/>
  <c r="E129" i="10"/>
  <c r="F129" i="10" s="1"/>
  <c r="G129" i="10"/>
  <c r="H129" i="10" s="1"/>
  <c r="G47" i="22"/>
  <c r="E47" i="22" s="1"/>
  <c r="I47" i="22"/>
  <c r="E45" i="11"/>
  <c r="B126" i="4"/>
  <c r="F126" i="4"/>
  <c r="J126" i="4"/>
  <c r="N126" i="4"/>
  <c r="R126" i="4"/>
  <c r="V126" i="4"/>
  <c r="Z126" i="4"/>
  <c r="AD126" i="4"/>
  <c r="AH126" i="4"/>
  <c r="AL126" i="4"/>
  <c r="AP126" i="4"/>
  <c r="AT126" i="4"/>
  <c r="AX126" i="4"/>
  <c r="BB126" i="4"/>
  <c r="BF126" i="4"/>
  <c r="BJ126" i="4"/>
  <c r="BN126" i="4"/>
  <c r="BR126" i="4"/>
  <c r="BV126" i="4"/>
  <c r="A127" i="4"/>
  <c r="C126" i="4"/>
  <c r="G126" i="4"/>
  <c r="K126" i="4"/>
  <c r="O126" i="4"/>
  <c r="S126" i="4"/>
  <c r="W126" i="4"/>
  <c r="AA126" i="4"/>
  <c r="AE126" i="4"/>
  <c r="AI126" i="4"/>
  <c r="AM126" i="4"/>
  <c r="AQ126" i="4"/>
  <c r="AU126" i="4"/>
  <c r="AY126" i="4"/>
  <c r="BC126" i="4"/>
  <c r="BG126" i="4"/>
  <c r="BK126" i="4"/>
  <c r="BO126" i="4"/>
  <c r="BS126" i="4"/>
  <c r="BW126" i="4"/>
  <c r="D126" i="4"/>
  <c r="H126" i="4"/>
  <c r="L126" i="4"/>
  <c r="P126" i="4"/>
  <c r="T126" i="4"/>
  <c r="X126" i="4"/>
  <c r="AB126" i="4"/>
  <c r="AF126" i="4"/>
  <c r="AJ126" i="4"/>
  <c r="AN126" i="4"/>
  <c r="AR126" i="4"/>
  <c r="AV126" i="4"/>
  <c r="AZ126" i="4"/>
  <c r="BD126" i="4"/>
  <c r="BH126" i="4"/>
  <c r="BL126" i="4"/>
  <c r="BP126" i="4"/>
  <c r="BT126" i="4"/>
  <c r="BX126" i="4"/>
  <c r="E126" i="4"/>
  <c r="I126" i="4"/>
  <c r="M126" i="4"/>
  <c r="Q126" i="4"/>
  <c r="U126" i="4"/>
  <c r="Y126" i="4"/>
  <c r="AC126" i="4"/>
  <c r="AG126" i="4"/>
  <c r="AK126" i="4"/>
  <c r="AO126" i="4"/>
  <c r="AS126" i="4"/>
  <c r="AW126" i="4"/>
  <c r="BA126" i="4"/>
  <c r="BE126" i="4"/>
  <c r="BI126" i="4"/>
  <c r="BM126" i="4"/>
  <c r="BQ126" i="4"/>
  <c r="BU126" i="4"/>
  <c r="BY126" i="4"/>
  <c r="C210" i="2"/>
  <c r="D210" i="2"/>
  <c r="A211" i="2"/>
  <c r="D61" i="13"/>
  <c r="J61" i="13"/>
  <c r="C60" i="14"/>
  <c r="H60" i="14"/>
  <c r="G60" i="14" s="1"/>
  <c r="E130" i="10" l="1"/>
  <c r="F130" i="10" s="1"/>
  <c r="G130" i="10"/>
  <c r="H130" i="10" s="1"/>
  <c r="B131" i="10"/>
  <c r="A132" i="10"/>
  <c r="F47" i="22"/>
  <c r="H47" i="22"/>
  <c r="D47" i="22"/>
  <c r="C211" i="2"/>
  <c r="D211" i="2"/>
  <c r="A212" i="2"/>
  <c r="D60" i="14"/>
  <c r="E127" i="4"/>
  <c r="I127" i="4"/>
  <c r="M127" i="4"/>
  <c r="Q127" i="4"/>
  <c r="U127" i="4"/>
  <c r="Y127" i="4"/>
  <c r="AC127" i="4"/>
  <c r="AG127" i="4"/>
  <c r="AK127" i="4"/>
  <c r="AO127" i="4"/>
  <c r="AS127" i="4"/>
  <c r="AW127" i="4"/>
  <c r="BA127" i="4"/>
  <c r="BE127" i="4"/>
  <c r="BI127" i="4"/>
  <c r="BM127" i="4"/>
  <c r="BQ127" i="4"/>
  <c r="BU127" i="4"/>
  <c r="BY127" i="4"/>
  <c r="B127" i="4"/>
  <c r="F127" i="4"/>
  <c r="J127" i="4"/>
  <c r="N127" i="4"/>
  <c r="R127" i="4"/>
  <c r="V127" i="4"/>
  <c r="Z127" i="4"/>
  <c r="AD127" i="4"/>
  <c r="AH127" i="4"/>
  <c r="AL127" i="4"/>
  <c r="AP127" i="4"/>
  <c r="AT127" i="4"/>
  <c r="AX127" i="4"/>
  <c r="BB127" i="4"/>
  <c r="BF127" i="4"/>
  <c r="BJ127" i="4"/>
  <c r="BN127" i="4"/>
  <c r="BR127" i="4"/>
  <c r="BV127" i="4"/>
  <c r="A128" i="4"/>
  <c r="C127" i="4"/>
  <c r="G127" i="4"/>
  <c r="K127" i="4"/>
  <c r="O127" i="4"/>
  <c r="S127" i="4"/>
  <c r="W127" i="4"/>
  <c r="AA127" i="4"/>
  <c r="AE127" i="4"/>
  <c r="AI127" i="4"/>
  <c r="AM127" i="4"/>
  <c r="AQ127" i="4"/>
  <c r="AU127" i="4"/>
  <c r="AY127" i="4"/>
  <c r="BC127" i="4"/>
  <c r="BG127" i="4"/>
  <c r="BK127" i="4"/>
  <c r="BO127" i="4"/>
  <c r="BS127" i="4"/>
  <c r="BW127" i="4"/>
  <c r="D127" i="4"/>
  <c r="H127" i="4"/>
  <c r="L127" i="4"/>
  <c r="P127" i="4"/>
  <c r="T127" i="4"/>
  <c r="X127" i="4"/>
  <c r="AB127" i="4"/>
  <c r="AF127" i="4"/>
  <c r="AJ127" i="4"/>
  <c r="AN127" i="4"/>
  <c r="AR127" i="4"/>
  <c r="AV127" i="4"/>
  <c r="AZ127" i="4"/>
  <c r="BD127" i="4"/>
  <c r="BH127" i="4"/>
  <c r="BL127" i="4"/>
  <c r="BP127" i="4"/>
  <c r="BT127" i="4"/>
  <c r="BX127" i="4"/>
  <c r="F45" i="11"/>
  <c r="H45" i="11"/>
  <c r="C62" i="13"/>
  <c r="D62" i="13" s="1"/>
  <c r="G62" i="13"/>
  <c r="I62" i="13" s="1"/>
  <c r="E60" i="14"/>
  <c r="G61" i="14"/>
  <c r="B132" i="10" l="1"/>
  <c r="A133" i="10"/>
  <c r="G131" i="10"/>
  <c r="H131" i="10" s="1"/>
  <c r="E131" i="10"/>
  <c r="F131" i="10" s="1"/>
  <c r="J47" i="22"/>
  <c r="C48" i="22"/>
  <c r="C46" i="11"/>
  <c r="J45" i="11"/>
  <c r="D128" i="4"/>
  <c r="H128" i="4"/>
  <c r="L128" i="4"/>
  <c r="P128" i="4"/>
  <c r="T128" i="4"/>
  <c r="X128" i="4"/>
  <c r="AB128" i="4"/>
  <c r="AF128" i="4"/>
  <c r="AJ128" i="4"/>
  <c r="AN128" i="4"/>
  <c r="AR128" i="4"/>
  <c r="AV128" i="4"/>
  <c r="AZ128" i="4"/>
  <c r="BD128" i="4"/>
  <c r="BH128" i="4"/>
  <c r="BL128" i="4"/>
  <c r="BP128" i="4"/>
  <c r="BT128" i="4"/>
  <c r="BX128" i="4"/>
  <c r="E128" i="4"/>
  <c r="I128" i="4"/>
  <c r="M128" i="4"/>
  <c r="Q128" i="4"/>
  <c r="U128" i="4"/>
  <c r="Y128" i="4"/>
  <c r="AC128" i="4"/>
  <c r="AG128" i="4"/>
  <c r="AK128" i="4"/>
  <c r="AO128" i="4"/>
  <c r="AS128" i="4"/>
  <c r="AW128" i="4"/>
  <c r="BA128" i="4"/>
  <c r="BE128" i="4"/>
  <c r="BI128" i="4"/>
  <c r="BM128" i="4"/>
  <c r="BQ128" i="4"/>
  <c r="BU128" i="4"/>
  <c r="BY128" i="4"/>
  <c r="B128" i="4"/>
  <c r="F128" i="4"/>
  <c r="J128" i="4"/>
  <c r="N128" i="4"/>
  <c r="R128" i="4"/>
  <c r="V128" i="4"/>
  <c r="Z128" i="4"/>
  <c r="AD128" i="4"/>
  <c r="AH128" i="4"/>
  <c r="AL128" i="4"/>
  <c r="AP128" i="4"/>
  <c r="AT128" i="4"/>
  <c r="AX128" i="4"/>
  <c r="BB128" i="4"/>
  <c r="BF128" i="4"/>
  <c r="BJ128" i="4"/>
  <c r="BN128" i="4"/>
  <c r="BR128" i="4"/>
  <c r="BV128" i="4"/>
  <c r="A129" i="4"/>
  <c r="C128" i="4"/>
  <c r="G128" i="4"/>
  <c r="K128" i="4"/>
  <c r="O128" i="4"/>
  <c r="S128" i="4"/>
  <c r="W128" i="4"/>
  <c r="AA128" i="4"/>
  <c r="AE128" i="4"/>
  <c r="AI128" i="4"/>
  <c r="AM128" i="4"/>
  <c r="AQ128" i="4"/>
  <c r="AU128" i="4"/>
  <c r="AY128" i="4"/>
  <c r="BC128" i="4"/>
  <c r="BG128" i="4"/>
  <c r="BK128" i="4"/>
  <c r="BO128" i="4"/>
  <c r="BS128" i="4"/>
  <c r="BW128" i="4"/>
  <c r="C212" i="2"/>
  <c r="D212" i="2"/>
  <c r="A213" i="2"/>
  <c r="E62" i="13"/>
  <c r="F62" i="13" s="1"/>
  <c r="F60" i="14"/>
  <c r="I60" i="14"/>
  <c r="B133" i="10" l="1"/>
  <c r="A134" i="10"/>
  <c r="G132" i="10"/>
  <c r="H132" i="10" s="1"/>
  <c r="E132" i="10"/>
  <c r="F132" i="10" s="1"/>
  <c r="G48" i="22"/>
  <c r="E48" i="22" s="1"/>
  <c r="I48" i="22"/>
  <c r="G46" i="11"/>
  <c r="D46" i="11" s="1"/>
  <c r="I46" i="11"/>
  <c r="C129" i="4"/>
  <c r="G129" i="4"/>
  <c r="K129" i="4"/>
  <c r="O129" i="4"/>
  <c r="S129" i="4"/>
  <c r="W129" i="4"/>
  <c r="AA129" i="4"/>
  <c r="AE129" i="4"/>
  <c r="AI129" i="4"/>
  <c r="AM129" i="4"/>
  <c r="AQ129" i="4"/>
  <c r="AU129" i="4"/>
  <c r="AY129" i="4"/>
  <c r="BC129" i="4"/>
  <c r="BG129" i="4"/>
  <c r="BK129" i="4"/>
  <c r="BO129" i="4"/>
  <c r="BS129" i="4"/>
  <c r="BW129" i="4"/>
  <c r="D129" i="4"/>
  <c r="H129" i="4"/>
  <c r="L129" i="4"/>
  <c r="P129" i="4"/>
  <c r="T129" i="4"/>
  <c r="X129" i="4"/>
  <c r="AB129" i="4"/>
  <c r="AF129" i="4"/>
  <c r="AJ129" i="4"/>
  <c r="AN129" i="4"/>
  <c r="AR129" i="4"/>
  <c r="AV129" i="4"/>
  <c r="AZ129" i="4"/>
  <c r="BD129" i="4"/>
  <c r="BH129" i="4"/>
  <c r="BL129" i="4"/>
  <c r="BP129" i="4"/>
  <c r="BT129" i="4"/>
  <c r="BX129" i="4"/>
  <c r="E129" i="4"/>
  <c r="I129" i="4"/>
  <c r="M129" i="4"/>
  <c r="Q129" i="4"/>
  <c r="U129" i="4"/>
  <c r="Y129" i="4"/>
  <c r="AC129" i="4"/>
  <c r="AG129" i="4"/>
  <c r="AK129" i="4"/>
  <c r="AO129" i="4"/>
  <c r="AS129" i="4"/>
  <c r="AW129" i="4"/>
  <c r="BA129" i="4"/>
  <c r="BE129" i="4"/>
  <c r="BI129" i="4"/>
  <c r="BM129" i="4"/>
  <c r="BQ129" i="4"/>
  <c r="BU129" i="4"/>
  <c r="BY129" i="4"/>
  <c r="B129" i="4"/>
  <c r="F129" i="4"/>
  <c r="J129" i="4"/>
  <c r="N129" i="4"/>
  <c r="R129" i="4"/>
  <c r="V129" i="4"/>
  <c r="Z129" i="4"/>
  <c r="AD129" i="4"/>
  <c r="AH129" i="4"/>
  <c r="AL129" i="4"/>
  <c r="AP129" i="4"/>
  <c r="AT129" i="4"/>
  <c r="AX129" i="4"/>
  <c r="BB129" i="4"/>
  <c r="BF129" i="4"/>
  <c r="BJ129" i="4"/>
  <c r="BN129" i="4"/>
  <c r="BR129" i="4"/>
  <c r="BV129" i="4"/>
  <c r="A130" i="4"/>
  <c r="C213" i="2"/>
  <c r="D213" i="2"/>
  <c r="A214" i="2"/>
  <c r="J62" i="13"/>
  <c r="E61" i="14"/>
  <c r="F61" i="14" s="1"/>
  <c r="C61" i="14"/>
  <c r="D61" i="14" s="1"/>
  <c r="B134" i="10" l="1"/>
  <c r="A135" i="10"/>
  <c r="G133" i="10"/>
  <c r="H133" i="10" s="1"/>
  <c r="E133" i="10"/>
  <c r="F133" i="10" s="1"/>
  <c r="E46" i="11"/>
  <c r="F46" i="11" s="1"/>
  <c r="F48" i="22"/>
  <c r="H48" i="22"/>
  <c r="D48" i="22"/>
  <c r="C214" i="2"/>
  <c r="D214" i="2"/>
  <c r="A215" i="2"/>
  <c r="B130" i="4"/>
  <c r="F130" i="4"/>
  <c r="J130" i="4"/>
  <c r="N130" i="4"/>
  <c r="R130" i="4"/>
  <c r="V130" i="4"/>
  <c r="Z130" i="4"/>
  <c r="AD130" i="4"/>
  <c r="AH130" i="4"/>
  <c r="AL130" i="4"/>
  <c r="AP130" i="4"/>
  <c r="AT130" i="4"/>
  <c r="AX130" i="4"/>
  <c r="BB130" i="4"/>
  <c r="BF130" i="4"/>
  <c r="BJ130" i="4"/>
  <c r="BN130" i="4"/>
  <c r="BR130" i="4"/>
  <c r="BV130" i="4"/>
  <c r="A131" i="4"/>
  <c r="C130" i="4"/>
  <c r="G130" i="4"/>
  <c r="K130" i="4"/>
  <c r="O130" i="4"/>
  <c r="S130" i="4"/>
  <c r="W130" i="4"/>
  <c r="AA130" i="4"/>
  <c r="AE130" i="4"/>
  <c r="AI130" i="4"/>
  <c r="AM130" i="4"/>
  <c r="AQ130" i="4"/>
  <c r="AU130" i="4"/>
  <c r="AY130" i="4"/>
  <c r="BC130" i="4"/>
  <c r="BG130" i="4"/>
  <c r="BK130" i="4"/>
  <c r="BO130" i="4"/>
  <c r="BS130" i="4"/>
  <c r="BW130" i="4"/>
  <c r="D130" i="4"/>
  <c r="H130" i="4"/>
  <c r="L130" i="4"/>
  <c r="P130" i="4"/>
  <c r="T130" i="4"/>
  <c r="X130" i="4"/>
  <c r="AB130" i="4"/>
  <c r="AF130" i="4"/>
  <c r="AJ130" i="4"/>
  <c r="AN130" i="4"/>
  <c r="AR130" i="4"/>
  <c r="AV130" i="4"/>
  <c r="AZ130" i="4"/>
  <c r="BD130" i="4"/>
  <c r="BH130" i="4"/>
  <c r="BL130" i="4"/>
  <c r="BP130" i="4"/>
  <c r="BT130" i="4"/>
  <c r="BX130" i="4"/>
  <c r="E130" i="4"/>
  <c r="I130" i="4"/>
  <c r="M130" i="4"/>
  <c r="Q130" i="4"/>
  <c r="U130" i="4"/>
  <c r="Y130" i="4"/>
  <c r="AC130" i="4"/>
  <c r="AG130" i="4"/>
  <c r="AK130" i="4"/>
  <c r="AO130" i="4"/>
  <c r="AS130" i="4"/>
  <c r="AW130" i="4"/>
  <c r="BA130" i="4"/>
  <c r="BE130" i="4"/>
  <c r="BI130" i="4"/>
  <c r="BM130" i="4"/>
  <c r="BQ130" i="4"/>
  <c r="BU130" i="4"/>
  <c r="BY130" i="4"/>
  <c r="C63" i="13"/>
  <c r="D63" i="13" s="1"/>
  <c r="G63" i="13"/>
  <c r="I63" i="13" s="1"/>
  <c r="I61" i="14"/>
  <c r="G134" i="10" l="1"/>
  <c r="H134" i="10" s="1"/>
  <c r="E134" i="10"/>
  <c r="F134" i="10" s="1"/>
  <c r="B135" i="10"/>
  <c r="A136" i="10"/>
  <c r="H46" i="11"/>
  <c r="C47" i="11" s="1"/>
  <c r="C49" i="22"/>
  <c r="J48" i="22"/>
  <c r="E131" i="4"/>
  <c r="I131" i="4"/>
  <c r="M131" i="4"/>
  <c r="Q131" i="4"/>
  <c r="U131" i="4"/>
  <c r="Y131" i="4"/>
  <c r="AC131" i="4"/>
  <c r="AG131" i="4"/>
  <c r="AK131" i="4"/>
  <c r="AO131" i="4"/>
  <c r="AS131" i="4"/>
  <c r="AW131" i="4"/>
  <c r="BA131" i="4"/>
  <c r="BE131" i="4"/>
  <c r="BI131" i="4"/>
  <c r="BM131" i="4"/>
  <c r="BQ131" i="4"/>
  <c r="BU131" i="4"/>
  <c r="BY131" i="4"/>
  <c r="B131" i="4"/>
  <c r="F131" i="4"/>
  <c r="J131" i="4"/>
  <c r="N131" i="4"/>
  <c r="R131" i="4"/>
  <c r="V131" i="4"/>
  <c r="Z131" i="4"/>
  <c r="AD131" i="4"/>
  <c r="AH131" i="4"/>
  <c r="AL131" i="4"/>
  <c r="AP131" i="4"/>
  <c r="AT131" i="4"/>
  <c r="AX131" i="4"/>
  <c r="BB131" i="4"/>
  <c r="BF131" i="4"/>
  <c r="BJ131" i="4"/>
  <c r="BN131" i="4"/>
  <c r="BR131" i="4"/>
  <c r="BV131" i="4"/>
  <c r="A132" i="4"/>
  <c r="C131" i="4"/>
  <c r="G131" i="4"/>
  <c r="K131" i="4"/>
  <c r="O131" i="4"/>
  <c r="S131" i="4"/>
  <c r="W131" i="4"/>
  <c r="AA131" i="4"/>
  <c r="AE131" i="4"/>
  <c r="AI131" i="4"/>
  <c r="AM131" i="4"/>
  <c r="AQ131" i="4"/>
  <c r="AU131" i="4"/>
  <c r="AY131" i="4"/>
  <c r="BC131" i="4"/>
  <c r="BG131" i="4"/>
  <c r="BK131" i="4"/>
  <c r="BO131" i="4"/>
  <c r="BS131" i="4"/>
  <c r="BW131" i="4"/>
  <c r="D131" i="4"/>
  <c r="H131" i="4"/>
  <c r="L131" i="4"/>
  <c r="P131" i="4"/>
  <c r="T131" i="4"/>
  <c r="X131" i="4"/>
  <c r="AB131" i="4"/>
  <c r="AF131" i="4"/>
  <c r="AJ131" i="4"/>
  <c r="AN131" i="4"/>
  <c r="AR131" i="4"/>
  <c r="AV131" i="4"/>
  <c r="AZ131" i="4"/>
  <c r="BD131" i="4"/>
  <c r="BH131" i="4"/>
  <c r="BL131" i="4"/>
  <c r="BP131" i="4"/>
  <c r="BT131" i="4"/>
  <c r="BX131" i="4"/>
  <c r="C215" i="2"/>
  <c r="D215" i="2"/>
  <c r="A216" i="2"/>
  <c r="J63" i="13"/>
  <c r="E63" i="13"/>
  <c r="F63" i="13" s="1"/>
  <c r="C62" i="14"/>
  <c r="H62" i="14"/>
  <c r="G63" i="14" s="1"/>
  <c r="B136" i="10" l="1"/>
  <c r="A137" i="10"/>
  <c r="G135" i="10"/>
  <c r="H135" i="10" s="1"/>
  <c r="E135" i="10"/>
  <c r="F135" i="10" s="1"/>
  <c r="J46" i="11"/>
  <c r="G49" i="22"/>
  <c r="E49" i="22" s="1"/>
  <c r="D49" i="22"/>
  <c r="I49" i="22"/>
  <c r="G62" i="14"/>
  <c r="C216" i="2"/>
  <c r="D216" i="2"/>
  <c r="A217" i="2"/>
  <c r="D132" i="4"/>
  <c r="H132" i="4"/>
  <c r="L132" i="4"/>
  <c r="P132" i="4"/>
  <c r="T132" i="4"/>
  <c r="X132" i="4"/>
  <c r="AB132" i="4"/>
  <c r="AF132" i="4"/>
  <c r="AJ132" i="4"/>
  <c r="AN132" i="4"/>
  <c r="AR132" i="4"/>
  <c r="AV132" i="4"/>
  <c r="AZ132" i="4"/>
  <c r="BD132" i="4"/>
  <c r="BH132" i="4"/>
  <c r="BL132" i="4"/>
  <c r="BP132" i="4"/>
  <c r="BT132" i="4"/>
  <c r="BX132" i="4"/>
  <c r="E132" i="4"/>
  <c r="I132" i="4"/>
  <c r="M132" i="4"/>
  <c r="Q132" i="4"/>
  <c r="U132" i="4"/>
  <c r="Y132" i="4"/>
  <c r="AC132" i="4"/>
  <c r="AG132" i="4"/>
  <c r="AK132" i="4"/>
  <c r="AO132" i="4"/>
  <c r="AS132" i="4"/>
  <c r="AW132" i="4"/>
  <c r="BA132" i="4"/>
  <c r="BE132" i="4"/>
  <c r="BI132" i="4"/>
  <c r="BM132" i="4"/>
  <c r="BQ132" i="4"/>
  <c r="BU132" i="4"/>
  <c r="BY132" i="4"/>
  <c r="B132" i="4"/>
  <c r="F132" i="4"/>
  <c r="J132" i="4"/>
  <c r="N132" i="4"/>
  <c r="R132" i="4"/>
  <c r="V132" i="4"/>
  <c r="Z132" i="4"/>
  <c r="AD132" i="4"/>
  <c r="AH132" i="4"/>
  <c r="AL132" i="4"/>
  <c r="AP132" i="4"/>
  <c r="AT132" i="4"/>
  <c r="AX132" i="4"/>
  <c r="BB132" i="4"/>
  <c r="BF132" i="4"/>
  <c r="BJ132" i="4"/>
  <c r="BN132" i="4"/>
  <c r="BR132" i="4"/>
  <c r="BV132" i="4"/>
  <c r="A133" i="4"/>
  <c r="C132" i="4"/>
  <c r="G132" i="4"/>
  <c r="K132" i="4"/>
  <c r="O132" i="4"/>
  <c r="S132" i="4"/>
  <c r="W132" i="4"/>
  <c r="AA132" i="4"/>
  <c r="AE132" i="4"/>
  <c r="AI132" i="4"/>
  <c r="AM132" i="4"/>
  <c r="AQ132" i="4"/>
  <c r="AU132" i="4"/>
  <c r="AY132" i="4"/>
  <c r="BC132" i="4"/>
  <c r="BG132" i="4"/>
  <c r="BK132" i="4"/>
  <c r="BO132" i="4"/>
  <c r="BS132" i="4"/>
  <c r="BW132" i="4"/>
  <c r="D62" i="14"/>
  <c r="G47" i="11"/>
  <c r="D47" i="11" s="1"/>
  <c r="I47" i="11"/>
  <c r="C64" i="13"/>
  <c r="D64" i="13" s="1"/>
  <c r="G64" i="13"/>
  <c r="I64" i="13" s="1"/>
  <c r="E62" i="14"/>
  <c r="A138" i="10" l="1"/>
  <c r="B137" i="10"/>
  <c r="E136" i="10"/>
  <c r="F136" i="10" s="1"/>
  <c r="G136" i="10"/>
  <c r="H136" i="10" s="1"/>
  <c r="E47" i="11"/>
  <c r="F47" i="11" s="1"/>
  <c r="F49" i="22"/>
  <c r="H49" i="22"/>
  <c r="C217" i="2"/>
  <c r="D217" i="2"/>
  <c r="A218" i="2"/>
  <c r="C133" i="4"/>
  <c r="G133" i="4"/>
  <c r="K133" i="4"/>
  <c r="O133" i="4"/>
  <c r="S133" i="4"/>
  <c r="W133" i="4"/>
  <c r="AA133" i="4"/>
  <c r="AE133" i="4"/>
  <c r="AI133" i="4"/>
  <c r="AM133" i="4"/>
  <c r="AQ133" i="4"/>
  <c r="AU133" i="4"/>
  <c r="AY133" i="4"/>
  <c r="BC133" i="4"/>
  <c r="BG133" i="4"/>
  <c r="BK133" i="4"/>
  <c r="BO133" i="4"/>
  <c r="BS133" i="4"/>
  <c r="BW133" i="4"/>
  <c r="D133" i="4"/>
  <c r="H133" i="4"/>
  <c r="L133" i="4"/>
  <c r="P133" i="4"/>
  <c r="T133" i="4"/>
  <c r="X133" i="4"/>
  <c r="AB133" i="4"/>
  <c r="AF133" i="4"/>
  <c r="AJ133" i="4"/>
  <c r="AN133" i="4"/>
  <c r="AR133" i="4"/>
  <c r="AV133" i="4"/>
  <c r="AZ133" i="4"/>
  <c r="BD133" i="4"/>
  <c r="BH133" i="4"/>
  <c r="BL133" i="4"/>
  <c r="BP133" i="4"/>
  <c r="BT133" i="4"/>
  <c r="BX133" i="4"/>
  <c r="E133" i="4"/>
  <c r="I133" i="4"/>
  <c r="M133" i="4"/>
  <c r="Q133" i="4"/>
  <c r="U133" i="4"/>
  <c r="Y133" i="4"/>
  <c r="AC133" i="4"/>
  <c r="AG133" i="4"/>
  <c r="AK133" i="4"/>
  <c r="AO133" i="4"/>
  <c r="AS133" i="4"/>
  <c r="AW133" i="4"/>
  <c r="BA133" i="4"/>
  <c r="BE133" i="4"/>
  <c r="BI133" i="4"/>
  <c r="BM133" i="4"/>
  <c r="BQ133" i="4"/>
  <c r="BU133" i="4"/>
  <c r="BY133" i="4"/>
  <c r="B133" i="4"/>
  <c r="F133" i="4"/>
  <c r="J133" i="4"/>
  <c r="N133" i="4"/>
  <c r="R133" i="4"/>
  <c r="V133" i="4"/>
  <c r="Z133" i="4"/>
  <c r="AD133" i="4"/>
  <c r="AH133" i="4"/>
  <c r="AL133" i="4"/>
  <c r="AP133" i="4"/>
  <c r="AT133" i="4"/>
  <c r="AX133" i="4"/>
  <c r="BB133" i="4"/>
  <c r="BF133" i="4"/>
  <c r="BJ133" i="4"/>
  <c r="BN133" i="4"/>
  <c r="BR133" i="4"/>
  <c r="BV133" i="4"/>
  <c r="A134" i="4"/>
  <c r="E64" i="13"/>
  <c r="F64" i="13" s="1"/>
  <c r="F62" i="14"/>
  <c r="I62" i="14"/>
  <c r="G137" i="10" l="1"/>
  <c r="H137" i="10" s="1"/>
  <c r="E137" i="10"/>
  <c r="F137" i="10" s="1"/>
  <c r="B138" i="10"/>
  <c r="A139" i="10"/>
  <c r="H47" i="11"/>
  <c r="C48" i="11" s="1"/>
  <c r="C50" i="22"/>
  <c r="J49" i="22"/>
  <c r="B134" i="4"/>
  <c r="F134" i="4"/>
  <c r="J134" i="4"/>
  <c r="N134" i="4"/>
  <c r="R134" i="4"/>
  <c r="V134" i="4"/>
  <c r="Z134" i="4"/>
  <c r="AD134" i="4"/>
  <c r="AH134" i="4"/>
  <c r="AL134" i="4"/>
  <c r="AP134" i="4"/>
  <c r="AT134" i="4"/>
  <c r="AX134" i="4"/>
  <c r="BB134" i="4"/>
  <c r="BF134" i="4"/>
  <c r="BJ134" i="4"/>
  <c r="BN134" i="4"/>
  <c r="BR134" i="4"/>
  <c r="BV134" i="4"/>
  <c r="A135" i="4"/>
  <c r="C134" i="4"/>
  <c r="G134" i="4"/>
  <c r="K134" i="4"/>
  <c r="O134" i="4"/>
  <c r="S134" i="4"/>
  <c r="W134" i="4"/>
  <c r="AA134" i="4"/>
  <c r="AE134" i="4"/>
  <c r="AI134" i="4"/>
  <c r="AM134" i="4"/>
  <c r="AQ134" i="4"/>
  <c r="AU134" i="4"/>
  <c r="AY134" i="4"/>
  <c r="BC134" i="4"/>
  <c r="BG134" i="4"/>
  <c r="BK134" i="4"/>
  <c r="BO134" i="4"/>
  <c r="BS134" i="4"/>
  <c r="BW134" i="4"/>
  <c r="D134" i="4"/>
  <c r="H134" i="4"/>
  <c r="L134" i="4"/>
  <c r="P134" i="4"/>
  <c r="T134" i="4"/>
  <c r="X134" i="4"/>
  <c r="AB134" i="4"/>
  <c r="AF134" i="4"/>
  <c r="AJ134" i="4"/>
  <c r="AN134" i="4"/>
  <c r="AR134" i="4"/>
  <c r="AV134" i="4"/>
  <c r="AZ134" i="4"/>
  <c r="BD134" i="4"/>
  <c r="BH134" i="4"/>
  <c r="BL134" i="4"/>
  <c r="BP134" i="4"/>
  <c r="BT134" i="4"/>
  <c r="BX134" i="4"/>
  <c r="E134" i="4"/>
  <c r="I134" i="4"/>
  <c r="M134" i="4"/>
  <c r="Q134" i="4"/>
  <c r="U134" i="4"/>
  <c r="Y134" i="4"/>
  <c r="AC134" i="4"/>
  <c r="AG134" i="4"/>
  <c r="AK134" i="4"/>
  <c r="AO134" i="4"/>
  <c r="AS134" i="4"/>
  <c r="AW134" i="4"/>
  <c r="BA134" i="4"/>
  <c r="BE134" i="4"/>
  <c r="BI134" i="4"/>
  <c r="BM134" i="4"/>
  <c r="BQ134" i="4"/>
  <c r="BU134" i="4"/>
  <c r="BY134" i="4"/>
  <c r="C218" i="2"/>
  <c r="D218" i="2"/>
  <c r="A219" i="2"/>
  <c r="J64" i="13"/>
  <c r="C63" i="14"/>
  <c r="D63" i="14" s="1"/>
  <c r="A140" i="10" l="1"/>
  <c r="B139" i="10"/>
  <c r="E138" i="10"/>
  <c r="F138" i="10" s="1"/>
  <c r="G138" i="10"/>
  <c r="H138" i="10" s="1"/>
  <c r="J47" i="11"/>
  <c r="G50" i="22"/>
  <c r="E50" i="22" s="1"/>
  <c r="I50" i="22"/>
  <c r="G48" i="11"/>
  <c r="D48" i="11" s="1"/>
  <c r="E48" i="11"/>
  <c r="I48" i="11"/>
  <c r="C219" i="2"/>
  <c r="D219" i="2"/>
  <c r="A220" i="2"/>
  <c r="E135" i="4"/>
  <c r="I135" i="4"/>
  <c r="M135" i="4"/>
  <c r="Q135" i="4"/>
  <c r="U135" i="4"/>
  <c r="Y135" i="4"/>
  <c r="AC135" i="4"/>
  <c r="AG135" i="4"/>
  <c r="AK135" i="4"/>
  <c r="AO135" i="4"/>
  <c r="AS135" i="4"/>
  <c r="AW135" i="4"/>
  <c r="BA135" i="4"/>
  <c r="BE135" i="4"/>
  <c r="BI135" i="4"/>
  <c r="BM135" i="4"/>
  <c r="BQ135" i="4"/>
  <c r="BU135" i="4"/>
  <c r="BY135" i="4"/>
  <c r="B135" i="4"/>
  <c r="F135" i="4"/>
  <c r="J135" i="4"/>
  <c r="N135" i="4"/>
  <c r="R135" i="4"/>
  <c r="V135" i="4"/>
  <c r="Z135" i="4"/>
  <c r="AD135" i="4"/>
  <c r="AH135" i="4"/>
  <c r="AL135" i="4"/>
  <c r="AP135" i="4"/>
  <c r="AT135" i="4"/>
  <c r="AX135" i="4"/>
  <c r="BB135" i="4"/>
  <c r="BF135" i="4"/>
  <c r="BJ135" i="4"/>
  <c r="BN135" i="4"/>
  <c r="BR135" i="4"/>
  <c r="BV135" i="4"/>
  <c r="A136" i="4"/>
  <c r="C135" i="4"/>
  <c r="G135" i="4"/>
  <c r="K135" i="4"/>
  <c r="O135" i="4"/>
  <c r="S135" i="4"/>
  <c r="W135" i="4"/>
  <c r="AA135" i="4"/>
  <c r="AE135" i="4"/>
  <c r="AI135" i="4"/>
  <c r="AM135" i="4"/>
  <c r="AQ135" i="4"/>
  <c r="AU135" i="4"/>
  <c r="AY135" i="4"/>
  <c r="BC135" i="4"/>
  <c r="BG135" i="4"/>
  <c r="BK135" i="4"/>
  <c r="BO135" i="4"/>
  <c r="BS135" i="4"/>
  <c r="BW135" i="4"/>
  <c r="D135" i="4"/>
  <c r="H135" i="4"/>
  <c r="L135" i="4"/>
  <c r="P135" i="4"/>
  <c r="T135" i="4"/>
  <c r="X135" i="4"/>
  <c r="AB135" i="4"/>
  <c r="AF135" i="4"/>
  <c r="AJ135" i="4"/>
  <c r="AN135" i="4"/>
  <c r="AR135" i="4"/>
  <c r="AV135" i="4"/>
  <c r="AZ135" i="4"/>
  <c r="BD135" i="4"/>
  <c r="BH135" i="4"/>
  <c r="BL135" i="4"/>
  <c r="BP135" i="4"/>
  <c r="BT135" i="4"/>
  <c r="BX135" i="4"/>
  <c r="C65" i="13"/>
  <c r="G65" i="13"/>
  <c r="I65" i="13" s="1"/>
  <c r="E65" i="13" s="1"/>
  <c r="F65" i="13" s="1"/>
  <c r="E63" i="14"/>
  <c r="G139" i="10" l="1"/>
  <c r="H139" i="10" s="1"/>
  <c r="E139" i="10"/>
  <c r="F139" i="10" s="1"/>
  <c r="A141" i="10"/>
  <c r="B140" i="10"/>
  <c r="D50" i="22"/>
  <c r="F50" i="22"/>
  <c r="H50" i="22"/>
  <c r="D136" i="4"/>
  <c r="H136" i="4"/>
  <c r="L136" i="4"/>
  <c r="P136" i="4"/>
  <c r="T136" i="4"/>
  <c r="X136" i="4"/>
  <c r="AB136" i="4"/>
  <c r="AF136" i="4"/>
  <c r="AJ136" i="4"/>
  <c r="AN136" i="4"/>
  <c r="AR136" i="4"/>
  <c r="AV136" i="4"/>
  <c r="AZ136" i="4"/>
  <c r="BD136" i="4"/>
  <c r="BH136" i="4"/>
  <c r="BL136" i="4"/>
  <c r="BP136" i="4"/>
  <c r="BT136" i="4"/>
  <c r="BX136" i="4"/>
  <c r="E136" i="4"/>
  <c r="I136" i="4"/>
  <c r="M136" i="4"/>
  <c r="Q136" i="4"/>
  <c r="U136" i="4"/>
  <c r="Y136" i="4"/>
  <c r="AC136" i="4"/>
  <c r="AG136" i="4"/>
  <c r="AK136" i="4"/>
  <c r="AO136" i="4"/>
  <c r="AS136" i="4"/>
  <c r="AW136" i="4"/>
  <c r="BA136" i="4"/>
  <c r="BE136" i="4"/>
  <c r="BI136" i="4"/>
  <c r="BM136" i="4"/>
  <c r="BQ136" i="4"/>
  <c r="BU136" i="4"/>
  <c r="BY136" i="4"/>
  <c r="B136" i="4"/>
  <c r="F136" i="4"/>
  <c r="J136" i="4"/>
  <c r="N136" i="4"/>
  <c r="R136" i="4"/>
  <c r="V136" i="4"/>
  <c r="Z136" i="4"/>
  <c r="AD136" i="4"/>
  <c r="AH136" i="4"/>
  <c r="AL136" i="4"/>
  <c r="AP136" i="4"/>
  <c r="AT136" i="4"/>
  <c r="AX136" i="4"/>
  <c r="BB136" i="4"/>
  <c r="BF136" i="4"/>
  <c r="BJ136" i="4"/>
  <c r="BN136" i="4"/>
  <c r="BR136" i="4"/>
  <c r="BV136" i="4"/>
  <c r="A137" i="4"/>
  <c r="C136" i="4"/>
  <c r="G136" i="4"/>
  <c r="K136" i="4"/>
  <c r="O136" i="4"/>
  <c r="S136" i="4"/>
  <c r="W136" i="4"/>
  <c r="AA136" i="4"/>
  <c r="AE136" i="4"/>
  <c r="AI136" i="4"/>
  <c r="AM136" i="4"/>
  <c r="AQ136" i="4"/>
  <c r="AU136" i="4"/>
  <c r="AY136" i="4"/>
  <c r="BC136" i="4"/>
  <c r="BG136" i="4"/>
  <c r="BK136" i="4"/>
  <c r="BO136" i="4"/>
  <c r="BS136" i="4"/>
  <c r="BW136" i="4"/>
  <c r="F48" i="11"/>
  <c r="H48" i="11"/>
  <c r="C220" i="2"/>
  <c r="D220" i="2"/>
  <c r="A221" i="2"/>
  <c r="J65" i="13"/>
  <c r="D65" i="13"/>
  <c r="F63" i="14"/>
  <c r="I63" i="14"/>
  <c r="E140" i="10" l="1"/>
  <c r="F140" i="10" s="1"/>
  <c r="G140" i="10"/>
  <c r="H140" i="10" s="1"/>
  <c r="B141" i="10"/>
  <c r="A142" i="10"/>
  <c r="J50" i="22"/>
  <c r="C51" i="22"/>
  <c r="C49" i="11"/>
  <c r="J48" i="11"/>
  <c r="C137" i="4"/>
  <c r="G137" i="4"/>
  <c r="K137" i="4"/>
  <c r="O137" i="4"/>
  <c r="S137" i="4"/>
  <c r="W137" i="4"/>
  <c r="AA137" i="4"/>
  <c r="AE137" i="4"/>
  <c r="AI137" i="4"/>
  <c r="AM137" i="4"/>
  <c r="AQ137" i="4"/>
  <c r="AU137" i="4"/>
  <c r="AY137" i="4"/>
  <c r="BC137" i="4"/>
  <c r="BG137" i="4"/>
  <c r="BK137" i="4"/>
  <c r="BO137" i="4"/>
  <c r="BS137" i="4"/>
  <c r="BW137" i="4"/>
  <c r="D137" i="4"/>
  <c r="H137" i="4"/>
  <c r="L137" i="4"/>
  <c r="P137" i="4"/>
  <c r="T137" i="4"/>
  <c r="X137" i="4"/>
  <c r="AB137" i="4"/>
  <c r="AF137" i="4"/>
  <c r="AJ137" i="4"/>
  <c r="AN137" i="4"/>
  <c r="AR137" i="4"/>
  <c r="AV137" i="4"/>
  <c r="AZ137" i="4"/>
  <c r="BD137" i="4"/>
  <c r="BH137" i="4"/>
  <c r="BL137" i="4"/>
  <c r="BP137" i="4"/>
  <c r="BT137" i="4"/>
  <c r="BX137" i="4"/>
  <c r="E137" i="4"/>
  <c r="I137" i="4"/>
  <c r="M137" i="4"/>
  <c r="Q137" i="4"/>
  <c r="U137" i="4"/>
  <c r="Y137" i="4"/>
  <c r="AC137" i="4"/>
  <c r="AG137" i="4"/>
  <c r="AK137" i="4"/>
  <c r="AO137" i="4"/>
  <c r="AS137" i="4"/>
  <c r="AW137" i="4"/>
  <c r="BA137" i="4"/>
  <c r="BE137" i="4"/>
  <c r="BI137" i="4"/>
  <c r="BM137" i="4"/>
  <c r="BQ137" i="4"/>
  <c r="BU137" i="4"/>
  <c r="BY137" i="4"/>
  <c r="B137" i="4"/>
  <c r="F137" i="4"/>
  <c r="J137" i="4"/>
  <c r="N137" i="4"/>
  <c r="R137" i="4"/>
  <c r="V137" i="4"/>
  <c r="Z137" i="4"/>
  <c r="AD137" i="4"/>
  <c r="AH137" i="4"/>
  <c r="AL137" i="4"/>
  <c r="AP137" i="4"/>
  <c r="AT137" i="4"/>
  <c r="AX137" i="4"/>
  <c r="BB137" i="4"/>
  <c r="BF137" i="4"/>
  <c r="BJ137" i="4"/>
  <c r="BN137" i="4"/>
  <c r="BR137" i="4"/>
  <c r="BV137" i="4"/>
  <c r="A138" i="4"/>
  <c r="C221" i="2"/>
  <c r="D221" i="2"/>
  <c r="A222" i="2"/>
  <c r="C66" i="13"/>
  <c r="G66" i="13"/>
  <c r="I66" i="13" s="1"/>
  <c r="E66" i="13" s="1"/>
  <c r="F66" i="13" s="1"/>
  <c r="H64" i="14"/>
  <c r="G65" i="14" s="1"/>
  <c r="C64" i="14"/>
  <c r="B142" i="10" l="1"/>
  <c r="A143" i="10"/>
  <c r="E141" i="10"/>
  <c r="F141" i="10" s="1"/>
  <c r="G141" i="10"/>
  <c r="H141" i="10" s="1"/>
  <c r="G51" i="22"/>
  <c r="E51" i="22" s="1"/>
  <c r="I51" i="22"/>
  <c r="B138" i="4"/>
  <c r="F138" i="4"/>
  <c r="J138" i="4"/>
  <c r="N138" i="4"/>
  <c r="R138" i="4"/>
  <c r="V138" i="4"/>
  <c r="Z138" i="4"/>
  <c r="AD138" i="4"/>
  <c r="AH138" i="4"/>
  <c r="AL138" i="4"/>
  <c r="AP138" i="4"/>
  <c r="AT138" i="4"/>
  <c r="AX138" i="4"/>
  <c r="BB138" i="4"/>
  <c r="BF138" i="4"/>
  <c r="BJ138" i="4"/>
  <c r="BN138" i="4"/>
  <c r="BR138" i="4"/>
  <c r="BV138" i="4"/>
  <c r="A139" i="4"/>
  <c r="C138" i="4"/>
  <c r="G138" i="4"/>
  <c r="K138" i="4"/>
  <c r="O138" i="4"/>
  <c r="S138" i="4"/>
  <c r="W138" i="4"/>
  <c r="AA138" i="4"/>
  <c r="AE138" i="4"/>
  <c r="AI138" i="4"/>
  <c r="AM138" i="4"/>
  <c r="AQ138" i="4"/>
  <c r="AU138" i="4"/>
  <c r="AY138" i="4"/>
  <c r="BC138" i="4"/>
  <c r="BG138" i="4"/>
  <c r="BK138" i="4"/>
  <c r="BO138" i="4"/>
  <c r="BS138" i="4"/>
  <c r="BW138" i="4"/>
  <c r="D138" i="4"/>
  <c r="H138" i="4"/>
  <c r="L138" i="4"/>
  <c r="P138" i="4"/>
  <c r="T138" i="4"/>
  <c r="X138" i="4"/>
  <c r="AB138" i="4"/>
  <c r="AF138" i="4"/>
  <c r="AJ138" i="4"/>
  <c r="AN138" i="4"/>
  <c r="AR138" i="4"/>
  <c r="AV138" i="4"/>
  <c r="AZ138" i="4"/>
  <c r="BD138" i="4"/>
  <c r="BH138" i="4"/>
  <c r="BL138" i="4"/>
  <c r="BP138" i="4"/>
  <c r="BT138" i="4"/>
  <c r="BX138" i="4"/>
  <c r="E138" i="4"/>
  <c r="I138" i="4"/>
  <c r="M138" i="4"/>
  <c r="Q138" i="4"/>
  <c r="U138" i="4"/>
  <c r="Y138" i="4"/>
  <c r="AC138" i="4"/>
  <c r="AG138" i="4"/>
  <c r="AK138" i="4"/>
  <c r="AO138" i="4"/>
  <c r="AS138" i="4"/>
  <c r="AW138" i="4"/>
  <c r="BA138" i="4"/>
  <c r="BE138" i="4"/>
  <c r="BI138" i="4"/>
  <c r="BM138" i="4"/>
  <c r="BQ138" i="4"/>
  <c r="BU138" i="4"/>
  <c r="BY138" i="4"/>
  <c r="C222" i="2"/>
  <c r="D222" i="2"/>
  <c r="A223" i="2"/>
  <c r="G49" i="11"/>
  <c r="E49" i="11" s="1"/>
  <c r="D49" i="11"/>
  <c r="I49" i="11"/>
  <c r="D66" i="13"/>
  <c r="J66" i="13"/>
  <c r="G64" i="14"/>
  <c r="E64" i="14" s="1"/>
  <c r="B143" i="10" l="1"/>
  <c r="A144" i="10"/>
  <c r="E142" i="10"/>
  <c r="F142" i="10" s="1"/>
  <c r="G142" i="10"/>
  <c r="H142" i="10" s="1"/>
  <c r="F51" i="22"/>
  <c r="H51" i="22"/>
  <c r="D51" i="22"/>
  <c r="F49" i="11"/>
  <c r="H49" i="11"/>
  <c r="D64" i="14"/>
  <c r="C223" i="2"/>
  <c r="D223" i="2"/>
  <c r="A224" i="2"/>
  <c r="E139" i="4"/>
  <c r="I139" i="4"/>
  <c r="M139" i="4"/>
  <c r="Q139" i="4"/>
  <c r="U139" i="4"/>
  <c r="Y139" i="4"/>
  <c r="AC139" i="4"/>
  <c r="AG139" i="4"/>
  <c r="AK139" i="4"/>
  <c r="AO139" i="4"/>
  <c r="AS139" i="4"/>
  <c r="AW139" i="4"/>
  <c r="BA139" i="4"/>
  <c r="BE139" i="4"/>
  <c r="BI139" i="4"/>
  <c r="BM139" i="4"/>
  <c r="BQ139" i="4"/>
  <c r="BU139" i="4"/>
  <c r="BY139" i="4"/>
  <c r="B139" i="4"/>
  <c r="F139" i="4"/>
  <c r="J139" i="4"/>
  <c r="N139" i="4"/>
  <c r="R139" i="4"/>
  <c r="V139" i="4"/>
  <c r="Z139" i="4"/>
  <c r="AD139" i="4"/>
  <c r="AH139" i="4"/>
  <c r="AL139" i="4"/>
  <c r="AP139" i="4"/>
  <c r="AT139" i="4"/>
  <c r="AX139" i="4"/>
  <c r="BB139" i="4"/>
  <c r="BF139" i="4"/>
  <c r="BJ139" i="4"/>
  <c r="BN139" i="4"/>
  <c r="BR139" i="4"/>
  <c r="BV139" i="4"/>
  <c r="A140" i="4"/>
  <c r="C139" i="4"/>
  <c r="G139" i="4"/>
  <c r="K139" i="4"/>
  <c r="O139" i="4"/>
  <c r="S139" i="4"/>
  <c r="W139" i="4"/>
  <c r="AA139" i="4"/>
  <c r="AE139" i="4"/>
  <c r="AI139" i="4"/>
  <c r="AM139" i="4"/>
  <c r="AQ139" i="4"/>
  <c r="AU139" i="4"/>
  <c r="AY139" i="4"/>
  <c r="BC139" i="4"/>
  <c r="BG139" i="4"/>
  <c r="BK139" i="4"/>
  <c r="BO139" i="4"/>
  <c r="BS139" i="4"/>
  <c r="BW139" i="4"/>
  <c r="D139" i="4"/>
  <c r="H139" i="4"/>
  <c r="L139" i="4"/>
  <c r="P139" i="4"/>
  <c r="T139" i="4"/>
  <c r="X139" i="4"/>
  <c r="AB139" i="4"/>
  <c r="AF139" i="4"/>
  <c r="AJ139" i="4"/>
  <c r="AN139" i="4"/>
  <c r="AR139" i="4"/>
  <c r="AV139" i="4"/>
  <c r="AZ139" i="4"/>
  <c r="BD139" i="4"/>
  <c r="BH139" i="4"/>
  <c r="BL139" i="4"/>
  <c r="BP139" i="4"/>
  <c r="BT139" i="4"/>
  <c r="BX139" i="4"/>
  <c r="C67" i="13"/>
  <c r="G67" i="13"/>
  <c r="I67" i="13" s="1"/>
  <c r="F64" i="14"/>
  <c r="I64" i="14"/>
  <c r="B144" i="10" l="1"/>
  <c r="A145" i="10"/>
  <c r="G143" i="10"/>
  <c r="H143" i="10" s="1"/>
  <c r="E143" i="10"/>
  <c r="F143" i="10" s="1"/>
  <c r="C52" i="22"/>
  <c r="J51" i="22"/>
  <c r="C224" i="2"/>
  <c r="D224" i="2"/>
  <c r="A225" i="2"/>
  <c r="D140" i="4"/>
  <c r="H140" i="4"/>
  <c r="L140" i="4"/>
  <c r="P140" i="4"/>
  <c r="T140" i="4"/>
  <c r="X140" i="4"/>
  <c r="AB140" i="4"/>
  <c r="AF140" i="4"/>
  <c r="AJ140" i="4"/>
  <c r="AN140" i="4"/>
  <c r="AR140" i="4"/>
  <c r="AV140" i="4"/>
  <c r="AZ140" i="4"/>
  <c r="BD140" i="4"/>
  <c r="BH140" i="4"/>
  <c r="BL140" i="4"/>
  <c r="BP140" i="4"/>
  <c r="BT140" i="4"/>
  <c r="BX140" i="4"/>
  <c r="E140" i="4"/>
  <c r="I140" i="4"/>
  <c r="M140" i="4"/>
  <c r="Q140" i="4"/>
  <c r="U140" i="4"/>
  <c r="Y140" i="4"/>
  <c r="AC140" i="4"/>
  <c r="AG140" i="4"/>
  <c r="AK140" i="4"/>
  <c r="AO140" i="4"/>
  <c r="AS140" i="4"/>
  <c r="AW140" i="4"/>
  <c r="BA140" i="4"/>
  <c r="BE140" i="4"/>
  <c r="BI140" i="4"/>
  <c r="BM140" i="4"/>
  <c r="BQ140" i="4"/>
  <c r="BU140" i="4"/>
  <c r="BY140" i="4"/>
  <c r="B140" i="4"/>
  <c r="F140" i="4"/>
  <c r="J140" i="4"/>
  <c r="N140" i="4"/>
  <c r="R140" i="4"/>
  <c r="V140" i="4"/>
  <c r="Z140" i="4"/>
  <c r="AD140" i="4"/>
  <c r="AH140" i="4"/>
  <c r="AL140" i="4"/>
  <c r="AP140" i="4"/>
  <c r="AT140" i="4"/>
  <c r="AX140" i="4"/>
  <c r="BB140" i="4"/>
  <c r="BF140" i="4"/>
  <c r="BJ140" i="4"/>
  <c r="BN140" i="4"/>
  <c r="BR140" i="4"/>
  <c r="BV140" i="4"/>
  <c r="A141" i="4"/>
  <c r="C140" i="4"/>
  <c r="G140" i="4"/>
  <c r="K140" i="4"/>
  <c r="O140" i="4"/>
  <c r="S140" i="4"/>
  <c r="W140" i="4"/>
  <c r="AA140" i="4"/>
  <c r="AE140" i="4"/>
  <c r="AI140" i="4"/>
  <c r="AM140" i="4"/>
  <c r="AQ140" i="4"/>
  <c r="AU140" i="4"/>
  <c r="AY140" i="4"/>
  <c r="BC140" i="4"/>
  <c r="BG140" i="4"/>
  <c r="BK140" i="4"/>
  <c r="BO140" i="4"/>
  <c r="BS140" i="4"/>
  <c r="BW140" i="4"/>
  <c r="C50" i="11"/>
  <c r="J49" i="11"/>
  <c r="D67" i="13"/>
  <c r="E67" i="13"/>
  <c r="F67" i="13" s="1"/>
  <c r="C65" i="14"/>
  <c r="D65" i="14" s="1"/>
  <c r="B145" i="10" l="1"/>
  <c r="A146" i="10"/>
  <c r="E144" i="10"/>
  <c r="F144" i="10" s="1"/>
  <c r="G144" i="10"/>
  <c r="H144" i="10" s="1"/>
  <c r="G52" i="22"/>
  <c r="D52" i="22" s="1"/>
  <c r="E52" i="22"/>
  <c r="I52" i="22"/>
  <c r="G50" i="11"/>
  <c r="D50" i="11" s="1"/>
  <c r="I50" i="11"/>
  <c r="C141" i="4"/>
  <c r="G141" i="4"/>
  <c r="K141" i="4"/>
  <c r="O141" i="4"/>
  <c r="S141" i="4"/>
  <c r="W141" i="4"/>
  <c r="AA141" i="4"/>
  <c r="AE141" i="4"/>
  <c r="AI141" i="4"/>
  <c r="AM141" i="4"/>
  <c r="AQ141" i="4"/>
  <c r="AU141" i="4"/>
  <c r="AY141" i="4"/>
  <c r="BC141" i="4"/>
  <c r="BG141" i="4"/>
  <c r="BK141" i="4"/>
  <c r="BO141" i="4"/>
  <c r="BS141" i="4"/>
  <c r="BW141" i="4"/>
  <c r="D141" i="4"/>
  <c r="H141" i="4"/>
  <c r="L141" i="4"/>
  <c r="P141" i="4"/>
  <c r="T141" i="4"/>
  <c r="X141" i="4"/>
  <c r="AB141" i="4"/>
  <c r="AF141" i="4"/>
  <c r="AJ141" i="4"/>
  <c r="AN141" i="4"/>
  <c r="AR141" i="4"/>
  <c r="AV141" i="4"/>
  <c r="AZ141" i="4"/>
  <c r="BD141" i="4"/>
  <c r="BH141" i="4"/>
  <c r="BL141" i="4"/>
  <c r="BP141" i="4"/>
  <c r="BT141" i="4"/>
  <c r="BX141" i="4"/>
  <c r="E141" i="4"/>
  <c r="I141" i="4"/>
  <c r="M141" i="4"/>
  <c r="Q141" i="4"/>
  <c r="U141" i="4"/>
  <c r="Y141" i="4"/>
  <c r="AC141" i="4"/>
  <c r="AG141" i="4"/>
  <c r="AK141" i="4"/>
  <c r="AO141" i="4"/>
  <c r="AS141" i="4"/>
  <c r="AW141" i="4"/>
  <c r="BA141" i="4"/>
  <c r="BE141" i="4"/>
  <c r="BI141" i="4"/>
  <c r="BM141" i="4"/>
  <c r="BQ141" i="4"/>
  <c r="BU141" i="4"/>
  <c r="BY141" i="4"/>
  <c r="B141" i="4"/>
  <c r="F141" i="4"/>
  <c r="J141" i="4"/>
  <c r="N141" i="4"/>
  <c r="R141" i="4"/>
  <c r="V141" i="4"/>
  <c r="Z141" i="4"/>
  <c r="AD141" i="4"/>
  <c r="AH141" i="4"/>
  <c r="AL141" i="4"/>
  <c r="AP141" i="4"/>
  <c r="AT141" i="4"/>
  <c r="AX141" i="4"/>
  <c r="BB141" i="4"/>
  <c r="BF141" i="4"/>
  <c r="BJ141" i="4"/>
  <c r="BN141" i="4"/>
  <c r="BR141" i="4"/>
  <c r="BV141" i="4"/>
  <c r="A142" i="4"/>
  <c r="C225" i="2"/>
  <c r="D225" i="2"/>
  <c r="A226" i="2"/>
  <c r="J67" i="13"/>
  <c r="E65" i="14"/>
  <c r="B146" i="10" l="1"/>
  <c r="A147" i="10"/>
  <c r="E145" i="10"/>
  <c r="F145" i="10" s="1"/>
  <c r="G145" i="10"/>
  <c r="H145" i="10" s="1"/>
  <c r="F52" i="22"/>
  <c r="H52" i="22"/>
  <c r="B142" i="4"/>
  <c r="F142" i="4"/>
  <c r="J142" i="4"/>
  <c r="N142" i="4"/>
  <c r="R142" i="4"/>
  <c r="V142" i="4"/>
  <c r="Z142" i="4"/>
  <c r="AD142" i="4"/>
  <c r="AH142" i="4"/>
  <c r="AL142" i="4"/>
  <c r="AP142" i="4"/>
  <c r="AT142" i="4"/>
  <c r="AX142" i="4"/>
  <c r="BB142" i="4"/>
  <c r="BF142" i="4"/>
  <c r="BJ142" i="4"/>
  <c r="BN142" i="4"/>
  <c r="BR142" i="4"/>
  <c r="BV142" i="4"/>
  <c r="A143" i="4"/>
  <c r="C142" i="4"/>
  <c r="G142" i="4"/>
  <c r="K142" i="4"/>
  <c r="O142" i="4"/>
  <c r="S142" i="4"/>
  <c r="W142" i="4"/>
  <c r="AA142" i="4"/>
  <c r="AE142" i="4"/>
  <c r="AI142" i="4"/>
  <c r="AM142" i="4"/>
  <c r="AQ142" i="4"/>
  <c r="AU142" i="4"/>
  <c r="AY142" i="4"/>
  <c r="BC142" i="4"/>
  <c r="BG142" i="4"/>
  <c r="BK142" i="4"/>
  <c r="BO142" i="4"/>
  <c r="BS142" i="4"/>
  <c r="BW142" i="4"/>
  <c r="D142" i="4"/>
  <c r="H142" i="4"/>
  <c r="L142" i="4"/>
  <c r="P142" i="4"/>
  <c r="T142" i="4"/>
  <c r="X142" i="4"/>
  <c r="AB142" i="4"/>
  <c r="AF142" i="4"/>
  <c r="AJ142" i="4"/>
  <c r="AN142" i="4"/>
  <c r="AR142" i="4"/>
  <c r="AV142" i="4"/>
  <c r="AZ142" i="4"/>
  <c r="BD142" i="4"/>
  <c r="BH142" i="4"/>
  <c r="BL142" i="4"/>
  <c r="BP142" i="4"/>
  <c r="BT142" i="4"/>
  <c r="BX142" i="4"/>
  <c r="E142" i="4"/>
  <c r="I142" i="4"/>
  <c r="M142" i="4"/>
  <c r="Q142" i="4"/>
  <c r="U142" i="4"/>
  <c r="Y142" i="4"/>
  <c r="AC142" i="4"/>
  <c r="AG142" i="4"/>
  <c r="AK142" i="4"/>
  <c r="AO142" i="4"/>
  <c r="AS142" i="4"/>
  <c r="AW142" i="4"/>
  <c r="BA142" i="4"/>
  <c r="BE142" i="4"/>
  <c r="BI142" i="4"/>
  <c r="BM142" i="4"/>
  <c r="BQ142" i="4"/>
  <c r="BU142" i="4"/>
  <c r="BY142" i="4"/>
  <c r="C226" i="2"/>
  <c r="D226" i="2"/>
  <c r="A227" i="2"/>
  <c r="E50" i="11"/>
  <c r="C68" i="13"/>
  <c r="G68" i="13"/>
  <c r="I68" i="13" s="1"/>
  <c r="F65" i="14"/>
  <c r="I65" i="14"/>
  <c r="A148" i="10" l="1"/>
  <c r="B147" i="10"/>
  <c r="E146" i="10"/>
  <c r="F146" i="10" s="1"/>
  <c r="G146" i="10"/>
  <c r="H146" i="10" s="1"/>
  <c r="C53" i="22"/>
  <c r="J52" i="22"/>
  <c r="D68" i="13"/>
  <c r="F50" i="11"/>
  <c r="H50" i="11"/>
  <c r="C227" i="2"/>
  <c r="D227" i="2"/>
  <c r="A228" i="2"/>
  <c r="E143" i="4"/>
  <c r="I143" i="4"/>
  <c r="M143" i="4"/>
  <c r="Q143" i="4"/>
  <c r="U143" i="4"/>
  <c r="Y143" i="4"/>
  <c r="AC143" i="4"/>
  <c r="AG143" i="4"/>
  <c r="AK143" i="4"/>
  <c r="AO143" i="4"/>
  <c r="AS143" i="4"/>
  <c r="AW143" i="4"/>
  <c r="BA143" i="4"/>
  <c r="BE143" i="4"/>
  <c r="BI143" i="4"/>
  <c r="BM143" i="4"/>
  <c r="BQ143" i="4"/>
  <c r="BU143" i="4"/>
  <c r="BY143" i="4"/>
  <c r="B143" i="4"/>
  <c r="F143" i="4"/>
  <c r="J143" i="4"/>
  <c r="N143" i="4"/>
  <c r="R143" i="4"/>
  <c r="V143" i="4"/>
  <c r="Z143" i="4"/>
  <c r="AD143" i="4"/>
  <c r="AH143" i="4"/>
  <c r="AL143" i="4"/>
  <c r="AP143" i="4"/>
  <c r="AT143" i="4"/>
  <c r="AX143" i="4"/>
  <c r="BB143" i="4"/>
  <c r="BF143" i="4"/>
  <c r="BJ143" i="4"/>
  <c r="BN143" i="4"/>
  <c r="BR143" i="4"/>
  <c r="BV143" i="4"/>
  <c r="A144" i="4"/>
  <c r="C143" i="4"/>
  <c r="G143" i="4"/>
  <c r="K143" i="4"/>
  <c r="O143" i="4"/>
  <c r="S143" i="4"/>
  <c r="W143" i="4"/>
  <c r="AA143" i="4"/>
  <c r="AE143" i="4"/>
  <c r="AI143" i="4"/>
  <c r="AM143" i="4"/>
  <c r="AQ143" i="4"/>
  <c r="AU143" i="4"/>
  <c r="AY143" i="4"/>
  <c r="BC143" i="4"/>
  <c r="BG143" i="4"/>
  <c r="BK143" i="4"/>
  <c r="BO143" i="4"/>
  <c r="BS143" i="4"/>
  <c r="BW143" i="4"/>
  <c r="D143" i="4"/>
  <c r="H143" i="4"/>
  <c r="L143" i="4"/>
  <c r="P143" i="4"/>
  <c r="T143" i="4"/>
  <c r="X143" i="4"/>
  <c r="AB143" i="4"/>
  <c r="AF143" i="4"/>
  <c r="AJ143" i="4"/>
  <c r="AN143" i="4"/>
  <c r="AR143" i="4"/>
  <c r="AV143" i="4"/>
  <c r="AZ143" i="4"/>
  <c r="BD143" i="4"/>
  <c r="BH143" i="4"/>
  <c r="BL143" i="4"/>
  <c r="BP143" i="4"/>
  <c r="BT143" i="4"/>
  <c r="BX143" i="4"/>
  <c r="J68" i="13"/>
  <c r="E68" i="13"/>
  <c r="F68" i="13" s="1"/>
  <c r="H66" i="14"/>
  <c r="G66" i="14" s="1"/>
  <c r="E66" i="14" s="1"/>
  <c r="F66" i="14" s="1"/>
  <c r="C66" i="14"/>
  <c r="E147" i="10" l="1"/>
  <c r="F147" i="10" s="1"/>
  <c r="G147" i="10"/>
  <c r="H147" i="10" s="1"/>
  <c r="B148" i="10"/>
  <c r="A149" i="10"/>
  <c r="G53" i="22"/>
  <c r="E53" i="22"/>
  <c r="D53" i="22"/>
  <c r="I53" i="22"/>
  <c r="C51" i="11"/>
  <c r="J50" i="11"/>
  <c r="C228" i="2"/>
  <c r="D228" i="2"/>
  <c r="A229" i="2"/>
  <c r="D144" i="4"/>
  <c r="H144" i="4"/>
  <c r="L144" i="4"/>
  <c r="P144" i="4"/>
  <c r="T144" i="4"/>
  <c r="X144" i="4"/>
  <c r="AB144" i="4"/>
  <c r="AF144" i="4"/>
  <c r="AJ144" i="4"/>
  <c r="AN144" i="4"/>
  <c r="AR144" i="4"/>
  <c r="AV144" i="4"/>
  <c r="AZ144" i="4"/>
  <c r="BD144" i="4"/>
  <c r="BH144" i="4"/>
  <c r="BL144" i="4"/>
  <c r="BP144" i="4"/>
  <c r="BT144" i="4"/>
  <c r="BX144" i="4"/>
  <c r="E144" i="4"/>
  <c r="I144" i="4"/>
  <c r="M144" i="4"/>
  <c r="Q144" i="4"/>
  <c r="U144" i="4"/>
  <c r="Y144" i="4"/>
  <c r="AC144" i="4"/>
  <c r="AG144" i="4"/>
  <c r="AK144" i="4"/>
  <c r="AO144" i="4"/>
  <c r="AS144" i="4"/>
  <c r="AW144" i="4"/>
  <c r="BA144" i="4"/>
  <c r="BE144" i="4"/>
  <c r="BI144" i="4"/>
  <c r="BM144" i="4"/>
  <c r="BQ144" i="4"/>
  <c r="BU144" i="4"/>
  <c r="BY144" i="4"/>
  <c r="B144" i="4"/>
  <c r="F144" i="4"/>
  <c r="J144" i="4"/>
  <c r="N144" i="4"/>
  <c r="R144" i="4"/>
  <c r="V144" i="4"/>
  <c r="Z144" i="4"/>
  <c r="AD144" i="4"/>
  <c r="AH144" i="4"/>
  <c r="AL144" i="4"/>
  <c r="AP144" i="4"/>
  <c r="AT144" i="4"/>
  <c r="AX144" i="4"/>
  <c r="BB144" i="4"/>
  <c r="BF144" i="4"/>
  <c r="BJ144" i="4"/>
  <c r="BN144" i="4"/>
  <c r="BR144" i="4"/>
  <c r="BV144" i="4"/>
  <c r="A145" i="4"/>
  <c r="C144" i="4"/>
  <c r="G144" i="4"/>
  <c r="K144" i="4"/>
  <c r="O144" i="4"/>
  <c r="S144" i="4"/>
  <c r="W144" i="4"/>
  <c r="AA144" i="4"/>
  <c r="AE144" i="4"/>
  <c r="AI144" i="4"/>
  <c r="AM144" i="4"/>
  <c r="AQ144" i="4"/>
  <c r="AU144" i="4"/>
  <c r="AY144" i="4"/>
  <c r="BC144" i="4"/>
  <c r="BG144" i="4"/>
  <c r="BK144" i="4"/>
  <c r="BO144" i="4"/>
  <c r="BS144" i="4"/>
  <c r="BW144" i="4"/>
  <c r="G69" i="13"/>
  <c r="I69" i="13" s="1"/>
  <c r="E69" i="13" s="1"/>
  <c r="F69" i="13" s="1"/>
  <c r="C69" i="13"/>
  <c r="D66" i="14"/>
  <c r="I66" i="14"/>
  <c r="G67" i="14"/>
  <c r="A150" i="10" l="1"/>
  <c r="B149" i="10"/>
  <c r="E148" i="10"/>
  <c r="F148" i="10" s="1"/>
  <c r="G148" i="10"/>
  <c r="H148" i="10" s="1"/>
  <c r="F53" i="22"/>
  <c r="H53" i="22"/>
  <c r="C145" i="4"/>
  <c r="G145" i="4"/>
  <c r="K145" i="4"/>
  <c r="O145" i="4"/>
  <c r="S145" i="4"/>
  <c r="W145" i="4"/>
  <c r="AA145" i="4"/>
  <c r="AE145" i="4"/>
  <c r="AI145" i="4"/>
  <c r="AM145" i="4"/>
  <c r="AQ145" i="4"/>
  <c r="AU145" i="4"/>
  <c r="AY145" i="4"/>
  <c r="BC145" i="4"/>
  <c r="BG145" i="4"/>
  <c r="BK145" i="4"/>
  <c r="BO145" i="4"/>
  <c r="BS145" i="4"/>
  <c r="BW145" i="4"/>
  <c r="D145" i="4"/>
  <c r="H145" i="4"/>
  <c r="L145" i="4"/>
  <c r="P145" i="4"/>
  <c r="T145" i="4"/>
  <c r="X145" i="4"/>
  <c r="AB145" i="4"/>
  <c r="AF145" i="4"/>
  <c r="AJ145" i="4"/>
  <c r="AN145" i="4"/>
  <c r="AR145" i="4"/>
  <c r="AV145" i="4"/>
  <c r="AZ145" i="4"/>
  <c r="BD145" i="4"/>
  <c r="BH145" i="4"/>
  <c r="BL145" i="4"/>
  <c r="BP145" i="4"/>
  <c r="BT145" i="4"/>
  <c r="BX145" i="4"/>
  <c r="E145" i="4"/>
  <c r="I145" i="4"/>
  <c r="M145" i="4"/>
  <c r="Q145" i="4"/>
  <c r="U145" i="4"/>
  <c r="Y145" i="4"/>
  <c r="AC145" i="4"/>
  <c r="AG145" i="4"/>
  <c r="AK145" i="4"/>
  <c r="AO145" i="4"/>
  <c r="AS145" i="4"/>
  <c r="AW145" i="4"/>
  <c r="BA145" i="4"/>
  <c r="BE145" i="4"/>
  <c r="BI145" i="4"/>
  <c r="BM145" i="4"/>
  <c r="BQ145" i="4"/>
  <c r="BU145" i="4"/>
  <c r="BY145" i="4"/>
  <c r="B145" i="4"/>
  <c r="F145" i="4"/>
  <c r="J145" i="4"/>
  <c r="N145" i="4"/>
  <c r="R145" i="4"/>
  <c r="V145" i="4"/>
  <c r="Z145" i="4"/>
  <c r="AD145" i="4"/>
  <c r="AH145" i="4"/>
  <c r="AL145" i="4"/>
  <c r="AP145" i="4"/>
  <c r="AT145" i="4"/>
  <c r="AX145" i="4"/>
  <c r="BB145" i="4"/>
  <c r="BF145" i="4"/>
  <c r="BJ145" i="4"/>
  <c r="BN145" i="4"/>
  <c r="BR145" i="4"/>
  <c r="BV145" i="4"/>
  <c r="A146" i="4"/>
  <c r="C229" i="2"/>
  <c r="D229" i="2"/>
  <c r="A230" i="2"/>
  <c r="G51" i="11"/>
  <c r="E51" i="11" s="1"/>
  <c r="I51" i="11"/>
  <c r="D69" i="13"/>
  <c r="J69" i="13"/>
  <c r="C67" i="14"/>
  <c r="D67" i="14" s="1"/>
  <c r="E149" i="10" l="1"/>
  <c r="F149" i="10" s="1"/>
  <c r="G149" i="10"/>
  <c r="H149" i="10" s="1"/>
  <c r="B150" i="10"/>
  <c r="A151" i="10"/>
  <c r="D51" i="11"/>
  <c r="J53" i="22"/>
  <c r="C54" i="22"/>
  <c r="F51" i="11"/>
  <c r="H51" i="11"/>
  <c r="C230" i="2"/>
  <c r="D230" i="2"/>
  <c r="A231" i="2"/>
  <c r="B146" i="4"/>
  <c r="F146" i="4"/>
  <c r="J146" i="4"/>
  <c r="N146" i="4"/>
  <c r="R146" i="4"/>
  <c r="V146" i="4"/>
  <c r="Z146" i="4"/>
  <c r="AD146" i="4"/>
  <c r="AH146" i="4"/>
  <c r="AL146" i="4"/>
  <c r="AP146" i="4"/>
  <c r="AT146" i="4"/>
  <c r="AX146" i="4"/>
  <c r="BB146" i="4"/>
  <c r="BF146" i="4"/>
  <c r="BJ146" i="4"/>
  <c r="BN146" i="4"/>
  <c r="BR146" i="4"/>
  <c r="BV146" i="4"/>
  <c r="A147" i="4"/>
  <c r="C146" i="4"/>
  <c r="G146" i="4"/>
  <c r="K146" i="4"/>
  <c r="O146" i="4"/>
  <c r="S146" i="4"/>
  <c r="W146" i="4"/>
  <c r="AA146" i="4"/>
  <c r="AE146" i="4"/>
  <c r="AI146" i="4"/>
  <c r="AM146" i="4"/>
  <c r="AQ146" i="4"/>
  <c r="AU146" i="4"/>
  <c r="AY146" i="4"/>
  <c r="BC146" i="4"/>
  <c r="BG146" i="4"/>
  <c r="BK146" i="4"/>
  <c r="BO146" i="4"/>
  <c r="BS146" i="4"/>
  <c r="BW146" i="4"/>
  <c r="D146" i="4"/>
  <c r="H146" i="4"/>
  <c r="L146" i="4"/>
  <c r="P146" i="4"/>
  <c r="T146" i="4"/>
  <c r="X146" i="4"/>
  <c r="AB146" i="4"/>
  <c r="AF146" i="4"/>
  <c r="AJ146" i="4"/>
  <c r="AN146" i="4"/>
  <c r="AR146" i="4"/>
  <c r="AV146" i="4"/>
  <c r="AZ146" i="4"/>
  <c r="BD146" i="4"/>
  <c r="BH146" i="4"/>
  <c r="BL146" i="4"/>
  <c r="BP146" i="4"/>
  <c r="BT146" i="4"/>
  <c r="BX146" i="4"/>
  <c r="E146" i="4"/>
  <c r="I146" i="4"/>
  <c r="M146" i="4"/>
  <c r="Q146" i="4"/>
  <c r="U146" i="4"/>
  <c r="Y146" i="4"/>
  <c r="AC146" i="4"/>
  <c r="AG146" i="4"/>
  <c r="AK146" i="4"/>
  <c r="AO146" i="4"/>
  <c r="AS146" i="4"/>
  <c r="AW146" i="4"/>
  <c r="BA146" i="4"/>
  <c r="BE146" i="4"/>
  <c r="BI146" i="4"/>
  <c r="BM146" i="4"/>
  <c r="BQ146" i="4"/>
  <c r="BU146" i="4"/>
  <c r="BY146" i="4"/>
  <c r="G70" i="13"/>
  <c r="I70" i="13" s="1"/>
  <c r="E70" i="13" s="1"/>
  <c r="F70" i="13" s="1"/>
  <c r="C70" i="13"/>
  <c r="E67" i="14"/>
  <c r="B151" i="10" l="1"/>
  <c r="A152" i="10"/>
  <c r="E150" i="10"/>
  <c r="F150" i="10" s="1"/>
  <c r="G150" i="10"/>
  <c r="H150" i="10" s="1"/>
  <c r="G54" i="22"/>
  <c r="D54" i="22" s="1"/>
  <c r="E54" i="22"/>
  <c r="I54" i="22"/>
  <c r="C231" i="2"/>
  <c r="D231" i="2"/>
  <c r="A232" i="2"/>
  <c r="E147" i="4"/>
  <c r="I147" i="4"/>
  <c r="M147" i="4"/>
  <c r="Q147" i="4"/>
  <c r="U147" i="4"/>
  <c r="Y147" i="4"/>
  <c r="AC147" i="4"/>
  <c r="AG147" i="4"/>
  <c r="AK147" i="4"/>
  <c r="AO147" i="4"/>
  <c r="AS147" i="4"/>
  <c r="AW147" i="4"/>
  <c r="BA147" i="4"/>
  <c r="BE147" i="4"/>
  <c r="BI147" i="4"/>
  <c r="BM147" i="4"/>
  <c r="BQ147" i="4"/>
  <c r="BU147" i="4"/>
  <c r="BY147" i="4"/>
  <c r="B147" i="4"/>
  <c r="F147" i="4"/>
  <c r="J147" i="4"/>
  <c r="N147" i="4"/>
  <c r="R147" i="4"/>
  <c r="V147" i="4"/>
  <c r="Z147" i="4"/>
  <c r="AD147" i="4"/>
  <c r="AH147" i="4"/>
  <c r="AL147" i="4"/>
  <c r="AP147" i="4"/>
  <c r="AT147" i="4"/>
  <c r="AX147" i="4"/>
  <c r="BB147" i="4"/>
  <c r="BF147" i="4"/>
  <c r="BJ147" i="4"/>
  <c r="BN147" i="4"/>
  <c r="BR147" i="4"/>
  <c r="BV147" i="4"/>
  <c r="A148" i="4"/>
  <c r="C147" i="4"/>
  <c r="G147" i="4"/>
  <c r="K147" i="4"/>
  <c r="O147" i="4"/>
  <c r="S147" i="4"/>
  <c r="W147" i="4"/>
  <c r="AA147" i="4"/>
  <c r="AE147" i="4"/>
  <c r="AI147" i="4"/>
  <c r="AM147" i="4"/>
  <c r="AQ147" i="4"/>
  <c r="AU147" i="4"/>
  <c r="AY147" i="4"/>
  <c r="BC147" i="4"/>
  <c r="BG147" i="4"/>
  <c r="BK147" i="4"/>
  <c r="BO147" i="4"/>
  <c r="BS147" i="4"/>
  <c r="BW147" i="4"/>
  <c r="D147" i="4"/>
  <c r="H147" i="4"/>
  <c r="L147" i="4"/>
  <c r="P147" i="4"/>
  <c r="T147" i="4"/>
  <c r="X147" i="4"/>
  <c r="AB147" i="4"/>
  <c r="AF147" i="4"/>
  <c r="AJ147" i="4"/>
  <c r="AN147" i="4"/>
  <c r="AR147" i="4"/>
  <c r="AV147" i="4"/>
  <c r="AZ147" i="4"/>
  <c r="BD147" i="4"/>
  <c r="BH147" i="4"/>
  <c r="BL147" i="4"/>
  <c r="BP147" i="4"/>
  <c r="BT147" i="4"/>
  <c r="BX147" i="4"/>
  <c r="C52" i="11"/>
  <c r="J51" i="11"/>
  <c r="D70" i="13"/>
  <c r="J70" i="13"/>
  <c r="F67" i="14"/>
  <c r="I67" i="14"/>
  <c r="B152" i="10" l="1"/>
  <c r="A153" i="10"/>
  <c r="G151" i="10"/>
  <c r="H151" i="10" s="1"/>
  <c r="E151" i="10"/>
  <c r="F151" i="10" s="1"/>
  <c r="F54" i="22"/>
  <c r="H54" i="22"/>
  <c r="D148" i="4"/>
  <c r="H148" i="4"/>
  <c r="L148" i="4"/>
  <c r="P148" i="4"/>
  <c r="T148" i="4"/>
  <c r="X148" i="4"/>
  <c r="AB148" i="4"/>
  <c r="AF148" i="4"/>
  <c r="AJ148" i="4"/>
  <c r="AN148" i="4"/>
  <c r="AR148" i="4"/>
  <c r="AV148" i="4"/>
  <c r="AZ148" i="4"/>
  <c r="BD148" i="4"/>
  <c r="BH148" i="4"/>
  <c r="BL148" i="4"/>
  <c r="BP148" i="4"/>
  <c r="BT148" i="4"/>
  <c r="BX148" i="4"/>
  <c r="E148" i="4"/>
  <c r="I148" i="4"/>
  <c r="M148" i="4"/>
  <c r="Q148" i="4"/>
  <c r="U148" i="4"/>
  <c r="Y148" i="4"/>
  <c r="AC148" i="4"/>
  <c r="AG148" i="4"/>
  <c r="AK148" i="4"/>
  <c r="AO148" i="4"/>
  <c r="AS148" i="4"/>
  <c r="AW148" i="4"/>
  <c r="BA148" i="4"/>
  <c r="BE148" i="4"/>
  <c r="BI148" i="4"/>
  <c r="BM148" i="4"/>
  <c r="BQ148" i="4"/>
  <c r="BU148" i="4"/>
  <c r="BY148" i="4"/>
  <c r="B148" i="4"/>
  <c r="F148" i="4"/>
  <c r="J148" i="4"/>
  <c r="N148" i="4"/>
  <c r="R148" i="4"/>
  <c r="V148" i="4"/>
  <c r="Z148" i="4"/>
  <c r="AD148" i="4"/>
  <c r="AH148" i="4"/>
  <c r="AL148" i="4"/>
  <c r="AP148" i="4"/>
  <c r="AT148" i="4"/>
  <c r="AX148" i="4"/>
  <c r="BB148" i="4"/>
  <c r="BF148" i="4"/>
  <c r="BJ148" i="4"/>
  <c r="BN148" i="4"/>
  <c r="BR148" i="4"/>
  <c r="BV148" i="4"/>
  <c r="A149" i="4"/>
  <c r="C148" i="4"/>
  <c r="G148" i="4"/>
  <c r="K148" i="4"/>
  <c r="O148" i="4"/>
  <c r="S148" i="4"/>
  <c r="W148" i="4"/>
  <c r="AA148" i="4"/>
  <c r="AE148" i="4"/>
  <c r="AI148" i="4"/>
  <c r="AM148" i="4"/>
  <c r="AQ148" i="4"/>
  <c r="AU148" i="4"/>
  <c r="AY148" i="4"/>
  <c r="BC148" i="4"/>
  <c r="BG148" i="4"/>
  <c r="BK148" i="4"/>
  <c r="BO148" i="4"/>
  <c r="BS148" i="4"/>
  <c r="BW148" i="4"/>
  <c r="G52" i="11"/>
  <c r="D52" i="11" s="1"/>
  <c r="E52" i="11"/>
  <c r="I52" i="11"/>
  <c r="C232" i="2"/>
  <c r="D232" i="2"/>
  <c r="A233" i="2"/>
  <c r="G71" i="13"/>
  <c r="I71" i="13" s="1"/>
  <c r="C71" i="13"/>
  <c r="H68" i="14"/>
  <c r="G68" i="14" s="1"/>
  <c r="E68" i="14" s="1"/>
  <c r="F68" i="14" s="1"/>
  <c r="C68" i="14"/>
  <c r="A154" i="10" l="1"/>
  <c r="B153" i="10"/>
  <c r="E152" i="10"/>
  <c r="F152" i="10" s="1"/>
  <c r="G152" i="10"/>
  <c r="H152" i="10" s="1"/>
  <c r="J54" i="22"/>
  <c r="C55" i="22"/>
  <c r="C233" i="2"/>
  <c r="D233" i="2"/>
  <c r="A234" i="2"/>
  <c r="F52" i="11"/>
  <c r="H52" i="11"/>
  <c r="C149" i="4"/>
  <c r="G149" i="4"/>
  <c r="K149" i="4"/>
  <c r="O149" i="4"/>
  <c r="S149" i="4"/>
  <c r="W149" i="4"/>
  <c r="AA149" i="4"/>
  <c r="AE149" i="4"/>
  <c r="AI149" i="4"/>
  <c r="AM149" i="4"/>
  <c r="AQ149" i="4"/>
  <c r="AU149" i="4"/>
  <c r="AY149" i="4"/>
  <c r="BC149" i="4"/>
  <c r="BG149" i="4"/>
  <c r="BK149" i="4"/>
  <c r="BO149" i="4"/>
  <c r="BS149" i="4"/>
  <c r="BW149" i="4"/>
  <c r="D149" i="4"/>
  <c r="H149" i="4"/>
  <c r="L149" i="4"/>
  <c r="P149" i="4"/>
  <c r="T149" i="4"/>
  <c r="X149" i="4"/>
  <c r="AB149" i="4"/>
  <c r="AF149" i="4"/>
  <c r="AJ149" i="4"/>
  <c r="AN149" i="4"/>
  <c r="AR149" i="4"/>
  <c r="AV149" i="4"/>
  <c r="AZ149" i="4"/>
  <c r="BD149" i="4"/>
  <c r="BH149" i="4"/>
  <c r="BL149" i="4"/>
  <c r="BP149" i="4"/>
  <c r="BT149" i="4"/>
  <c r="BX149" i="4"/>
  <c r="E149" i="4"/>
  <c r="I149" i="4"/>
  <c r="M149" i="4"/>
  <c r="Q149" i="4"/>
  <c r="U149" i="4"/>
  <c r="Y149" i="4"/>
  <c r="AC149" i="4"/>
  <c r="AG149" i="4"/>
  <c r="AK149" i="4"/>
  <c r="AO149" i="4"/>
  <c r="AS149" i="4"/>
  <c r="AW149" i="4"/>
  <c r="BA149" i="4"/>
  <c r="BE149" i="4"/>
  <c r="BI149" i="4"/>
  <c r="BM149" i="4"/>
  <c r="BQ149" i="4"/>
  <c r="BU149" i="4"/>
  <c r="BY149" i="4"/>
  <c r="B149" i="4"/>
  <c r="F149" i="4"/>
  <c r="J149" i="4"/>
  <c r="N149" i="4"/>
  <c r="R149" i="4"/>
  <c r="V149" i="4"/>
  <c r="Z149" i="4"/>
  <c r="AD149" i="4"/>
  <c r="AH149" i="4"/>
  <c r="AL149" i="4"/>
  <c r="AP149" i="4"/>
  <c r="AT149" i="4"/>
  <c r="AX149" i="4"/>
  <c r="BB149" i="4"/>
  <c r="BF149" i="4"/>
  <c r="BJ149" i="4"/>
  <c r="BN149" i="4"/>
  <c r="BR149" i="4"/>
  <c r="BV149" i="4"/>
  <c r="A150" i="4"/>
  <c r="D71" i="13"/>
  <c r="E71" i="13"/>
  <c r="F71" i="13" s="1"/>
  <c r="D68" i="14"/>
  <c r="I68" i="14"/>
  <c r="G69" i="14"/>
  <c r="E153" i="10" l="1"/>
  <c r="F153" i="10" s="1"/>
  <c r="G153" i="10"/>
  <c r="H153" i="10" s="1"/>
  <c r="B154" i="10"/>
  <c r="A155" i="10"/>
  <c r="G55" i="22"/>
  <c r="E55" i="22" s="1"/>
  <c r="I55" i="22"/>
  <c r="J71" i="13"/>
  <c r="C72" i="13" s="1"/>
  <c r="B150" i="4"/>
  <c r="F150" i="4"/>
  <c r="J150" i="4"/>
  <c r="N150" i="4"/>
  <c r="R150" i="4"/>
  <c r="V150" i="4"/>
  <c r="Z150" i="4"/>
  <c r="AD150" i="4"/>
  <c r="AH150" i="4"/>
  <c r="AL150" i="4"/>
  <c r="AP150" i="4"/>
  <c r="AT150" i="4"/>
  <c r="AX150" i="4"/>
  <c r="BB150" i="4"/>
  <c r="BF150" i="4"/>
  <c r="BJ150" i="4"/>
  <c r="BN150" i="4"/>
  <c r="BR150" i="4"/>
  <c r="BV150" i="4"/>
  <c r="A151" i="4"/>
  <c r="C150" i="4"/>
  <c r="G150" i="4"/>
  <c r="K150" i="4"/>
  <c r="O150" i="4"/>
  <c r="S150" i="4"/>
  <c r="W150" i="4"/>
  <c r="AA150" i="4"/>
  <c r="AE150" i="4"/>
  <c r="AI150" i="4"/>
  <c r="AM150" i="4"/>
  <c r="AQ150" i="4"/>
  <c r="AU150" i="4"/>
  <c r="AY150" i="4"/>
  <c r="BC150" i="4"/>
  <c r="BG150" i="4"/>
  <c r="BK150" i="4"/>
  <c r="BO150" i="4"/>
  <c r="BS150" i="4"/>
  <c r="BW150" i="4"/>
  <c r="D150" i="4"/>
  <c r="H150" i="4"/>
  <c r="L150" i="4"/>
  <c r="P150" i="4"/>
  <c r="T150" i="4"/>
  <c r="X150" i="4"/>
  <c r="AB150" i="4"/>
  <c r="AF150" i="4"/>
  <c r="AJ150" i="4"/>
  <c r="AN150" i="4"/>
  <c r="AR150" i="4"/>
  <c r="AV150" i="4"/>
  <c r="AZ150" i="4"/>
  <c r="BD150" i="4"/>
  <c r="BH150" i="4"/>
  <c r="BL150" i="4"/>
  <c r="BP150" i="4"/>
  <c r="BT150" i="4"/>
  <c r="BX150" i="4"/>
  <c r="E150" i="4"/>
  <c r="I150" i="4"/>
  <c r="M150" i="4"/>
  <c r="Q150" i="4"/>
  <c r="U150" i="4"/>
  <c r="Y150" i="4"/>
  <c r="AC150" i="4"/>
  <c r="AG150" i="4"/>
  <c r="AK150" i="4"/>
  <c r="AO150" i="4"/>
  <c r="AS150" i="4"/>
  <c r="AW150" i="4"/>
  <c r="BA150" i="4"/>
  <c r="BE150" i="4"/>
  <c r="BI150" i="4"/>
  <c r="BM150" i="4"/>
  <c r="BQ150" i="4"/>
  <c r="BU150" i="4"/>
  <c r="BY150" i="4"/>
  <c r="C234" i="2"/>
  <c r="D234" i="2"/>
  <c r="A235" i="2"/>
  <c r="C53" i="11"/>
  <c r="J52" i="11"/>
  <c r="G72" i="13"/>
  <c r="I72" i="13" s="1"/>
  <c r="E72" i="13" s="1"/>
  <c r="F72" i="13" s="1"/>
  <c r="C69" i="14"/>
  <c r="D69" i="14" s="1"/>
  <c r="A156" i="10" l="1"/>
  <c r="B155" i="10"/>
  <c r="G154" i="10"/>
  <c r="H154" i="10" s="1"/>
  <c r="E154" i="10"/>
  <c r="F154" i="10" s="1"/>
  <c r="F55" i="22"/>
  <c r="H55" i="22"/>
  <c r="D55" i="22"/>
  <c r="C235" i="2"/>
  <c r="D235" i="2"/>
  <c r="A236" i="2"/>
  <c r="G53" i="11"/>
  <c r="D53" i="11" s="1"/>
  <c r="I53" i="11"/>
  <c r="E151" i="4"/>
  <c r="I151" i="4"/>
  <c r="M151" i="4"/>
  <c r="Q151" i="4"/>
  <c r="U151" i="4"/>
  <c r="Y151" i="4"/>
  <c r="AC151" i="4"/>
  <c r="AG151" i="4"/>
  <c r="AK151" i="4"/>
  <c r="AO151" i="4"/>
  <c r="AS151" i="4"/>
  <c r="AW151" i="4"/>
  <c r="BA151" i="4"/>
  <c r="BE151" i="4"/>
  <c r="BI151" i="4"/>
  <c r="BM151" i="4"/>
  <c r="BQ151" i="4"/>
  <c r="BU151" i="4"/>
  <c r="BY151" i="4"/>
  <c r="B151" i="4"/>
  <c r="F151" i="4"/>
  <c r="J151" i="4"/>
  <c r="N151" i="4"/>
  <c r="R151" i="4"/>
  <c r="V151" i="4"/>
  <c r="Z151" i="4"/>
  <c r="AD151" i="4"/>
  <c r="AH151" i="4"/>
  <c r="AL151" i="4"/>
  <c r="AP151" i="4"/>
  <c r="AT151" i="4"/>
  <c r="AX151" i="4"/>
  <c r="BB151" i="4"/>
  <c r="BF151" i="4"/>
  <c r="BJ151" i="4"/>
  <c r="BN151" i="4"/>
  <c r="BR151" i="4"/>
  <c r="BV151" i="4"/>
  <c r="A152" i="4"/>
  <c r="C151" i="4"/>
  <c r="G151" i="4"/>
  <c r="K151" i="4"/>
  <c r="O151" i="4"/>
  <c r="S151" i="4"/>
  <c r="W151" i="4"/>
  <c r="AA151" i="4"/>
  <c r="AE151" i="4"/>
  <c r="AI151" i="4"/>
  <c r="AM151" i="4"/>
  <c r="AQ151" i="4"/>
  <c r="AU151" i="4"/>
  <c r="AY151" i="4"/>
  <c r="BC151" i="4"/>
  <c r="BG151" i="4"/>
  <c r="BK151" i="4"/>
  <c r="BO151" i="4"/>
  <c r="BS151" i="4"/>
  <c r="BW151" i="4"/>
  <c r="D151" i="4"/>
  <c r="H151" i="4"/>
  <c r="L151" i="4"/>
  <c r="P151" i="4"/>
  <c r="T151" i="4"/>
  <c r="X151" i="4"/>
  <c r="AB151" i="4"/>
  <c r="AF151" i="4"/>
  <c r="AJ151" i="4"/>
  <c r="AN151" i="4"/>
  <c r="AR151" i="4"/>
  <c r="AV151" i="4"/>
  <c r="AZ151" i="4"/>
  <c r="BD151" i="4"/>
  <c r="BH151" i="4"/>
  <c r="BL151" i="4"/>
  <c r="BP151" i="4"/>
  <c r="BT151" i="4"/>
  <c r="BX151" i="4"/>
  <c r="D72" i="13"/>
  <c r="J72" i="13"/>
  <c r="C73" i="13" s="1"/>
  <c r="E69" i="14"/>
  <c r="G155" i="10" l="1"/>
  <c r="H155" i="10" s="1"/>
  <c r="E155" i="10"/>
  <c r="F155" i="10" s="1"/>
  <c r="B156" i="10"/>
  <c r="A157" i="10"/>
  <c r="C56" i="22"/>
  <c r="J55" i="22"/>
  <c r="D152" i="4"/>
  <c r="H152" i="4"/>
  <c r="L152" i="4"/>
  <c r="P152" i="4"/>
  <c r="T152" i="4"/>
  <c r="X152" i="4"/>
  <c r="AB152" i="4"/>
  <c r="AF152" i="4"/>
  <c r="AJ152" i="4"/>
  <c r="AN152" i="4"/>
  <c r="AR152" i="4"/>
  <c r="AV152" i="4"/>
  <c r="AZ152" i="4"/>
  <c r="BD152" i="4"/>
  <c r="BH152" i="4"/>
  <c r="BL152" i="4"/>
  <c r="BP152" i="4"/>
  <c r="BT152" i="4"/>
  <c r="BX152" i="4"/>
  <c r="E152" i="4"/>
  <c r="I152" i="4"/>
  <c r="M152" i="4"/>
  <c r="Q152" i="4"/>
  <c r="U152" i="4"/>
  <c r="Y152" i="4"/>
  <c r="AC152" i="4"/>
  <c r="AG152" i="4"/>
  <c r="AK152" i="4"/>
  <c r="AO152" i="4"/>
  <c r="AS152" i="4"/>
  <c r="AW152" i="4"/>
  <c r="BA152" i="4"/>
  <c r="BE152" i="4"/>
  <c r="BI152" i="4"/>
  <c r="BM152" i="4"/>
  <c r="BQ152" i="4"/>
  <c r="BU152" i="4"/>
  <c r="BY152" i="4"/>
  <c r="B152" i="4"/>
  <c r="F152" i="4"/>
  <c r="J152" i="4"/>
  <c r="N152" i="4"/>
  <c r="R152" i="4"/>
  <c r="V152" i="4"/>
  <c r="Z152" i="4"/>
  <c r="AD152" i="4"/>
  <c r="AH152" i="4"/>
  <c r="AL152" i="4"/>
  <c r="AP152" i="4"/>
  <c r="AT152" i="4"/>
  <c r="AX152" i="4"/>
  <c r="BB152" i="4"/>
  <c r="BF152" i="4"/>
  <c r="BJ152" i="4"/>
  <c r="BN152" i="4"/>
  <c r="BR152" i="4"/>
  <c r="BV152" i="4"/>
  <c r="A153" i="4"/>
  <c r="C152" i="4"/>
  <c r="G152" i="4"/>
  <c r="K152" i="4"/>
  <c r="O152" i="4"/>
  <c r="S152" i="4"/>
  <c r="W152" i="4"/>
  <c r="AA152" i="4"/>
  <c r="AE152" i="4"/>
  <c r="AI152" i="4"/>
  <c r="AM152" i="4"/>
  <c r="AQ152" i="4"/>
  <c r="AU152" i="4"/>
  <c r="AY152" i="4"/>
  <c r="BC152" i="4"/>
  <c r="BG152" i="4"/>
  <c r="BK152" i="4"/>
  <c r="BO152" i="4"/>
  <c r="BS152" i="4"/>
  <c r="BW152" i="4"/>
  <c r="E53" i="11"/>
  <c r="C236" i="2"/>
  <c r="D236" i="2"/>
  <c r="A237" i="2"/>
  <c r="G73" i="13"/>
  <c r="I73" i="13" s="1"/>
  <c r="E73" i="13" s="1"/>
  <c r="F73" i="13" s="1"/>
  <c r="F69" i="14"/>
  <c r="I69" i="14"/>
  <c r="A158" i="10" l="1"/>
  <c r="B157" i="10"/>
  <c r="E156" i="10"/>
  <c r="F156" i="10" s="1"/>
  <c r="G156" i="10"/>
  <c r="H156" i="10" s="1"/>
  <c r="G56" i="22"/>
  <c r="D56" i="22" s="1"/>
  <c r="I56" i="22"/>
  <c r="C237" i="2"/>
  <c r="D237" i="2"/>
  <c r="A238" i="2"/>
  <c r="D73" i="13"/>
  <c r="F53" i="11"/>
  <c r="H53" i="11"/>
  <c r="C153" i="4"/>
  <c r="G153" i="4"/>
  <c r="K153" i="4"/>
  <c r="O153" i="4"/>
  <c r="S153" i="4"/>
  <c r="W153" i="4"/>
  <c r="AA153" i="4"/>
  <c r="AE153" i="4"/>
  <c r="AI153" i="4"/>
  <c r="AM153" i="4"/>
  <c r="AQ153" i="4"/>
  <c r="AU153" i="4"/>
  <c r="AY153" i="4"/>
  <c r="BC153" i="4"/>
  <c r="BG153" i="4"/>
  <c r="BK153" i="4"/>
  <c r="BO153" i="4"/>
  <c r="BS153" i="4"/>
  <c r="BW153" i="4"/>
  <c r="D153" i="4"/>
  <c r="H153" i="4"/>
  <c r="L153" i="4"/>
  <c r="P153" i="4"/>
  <c r="T153" i="4"/>
  <c r="X153" i="4"/>
  <c r="AB153" i="4"/>
  <c r="AF153" i="4"/>
  <c r="AJ153" i="4"/>
  <c r="AN153" i="4"/>
  <c r="AR153" i="4"/>
  <c r="AV153" i="4"/>
  <c r="AZ153" i="4"/>
  <c r="BD153" i="4"/>
  <c r="BH153" i="4"/>
  <c r="BL153" i="4"/>
  <c r="BP153" i="4"/>
  <c r="BT153" i="4"/>
  <c r="BX153" i="4"/>
  <c r="E153" i="4"/>
  <c r="I153" i="4"/>
  <c r="M153" i="4"/>
  <c r="Q153" i="4"/>
  <c r="U153" i="4"/>
  <c r="Y153" i="4"/>
  <c r="AC153" i="4"/>
  <c r="AG153" i="4"/>
  <c r="AK153" i="4"/>
  <c r="AO153" i="4"/>
  <c r="AS153" i="4"/>
  <c r="AW153" i="4"/>
  <c r="BA153" i="4"/>
  <c r="BE153" i="4"/>
  <c r="BI153" i="4"/>
  <c r="BM153" i="4"/>
  <c r="BQ153" i="4"/>
  <c r="BU153" i="4"/>
  <c r="BY153" i="4"/>
  <c r="B153" i="4"/>
  <c r="F153" i="4"/>
  <c r="J153" i="4"/>
  <c r="N153" i="4"/>
  <c r="R153" i="4"/>
  <c r="V153" i="4"/>
  <c r="Z153" i="4"/>
  <c r="AD153" i="4"/>
  <c r="AH153" i="4"/>
  <c r="AL153" i="4"/>
  <c r="AP153" i="4"/>
  <c r="AT153" i="4"/>
  <c r="AX153" i="4"/>
  <c r="BB153" i="4"/>
  <c r="BF153" i="4"/>
  <c r="BJ153" i="4"/>
  <c r="BN153" i="4"/>
  <c r="BR153" i="4"/>
  <c r="BV153" i="4"/>
  <c r="A154" i="4"/>
  <c r="J73" i="13"/>
  <c r="G74" i="13" s="1"/>
  <c r="I74" i="13" s="1"/>
  <c r="H70" i="14"/>
  <c r="G70" i="14" s="1"/>
  <c r="E70" i="14" s="1"/>
  <c r="F70" i="14" s="1"/>
  <c r="C70" i="14"/>
  <c r="E157" i="10" l="1"/>
  <c r="F157" i="10" s="1"/>
  <c r="G157" i="10"/>
  <c r="H157" i="10" s="1"/>
  <c r="B158" i="10"/>
  <c r="A159" i="10"/>
  <c r="E56" i="22"/>
  <c r="F56" i="22"/>
  <c r="H56" i="22"/>
  <c r="C54" i="11"/>
  <c r="J53" i="11"/>
  <c r="C238" i="2"/>
  <c r="D238" i="2"/>
  <c r="A239" i="2"/>
  <c r="B154" i="4"/>
  <c r="F154" i="4"/>
  <c r="J154" i="4"/>
  <c r="N154" i="4"/>
  <c r="R154" i="4"/>
  <c r="V154" i="4"/>
  <c r="Z154" i="4"/>
  <c r="AD154" i="4"/>
  <c r="AH154" i="4"/>
  <c r="AL154" i="4"/>
  <c r="AP154" i="4"/>
  <c r="AT154" i="4"/>
  <c r="AX154" i="4"/>
  <c r="BB154" i="4"/>
  <c r="BF154" i="4"/>
  <c r="BJ154" i="4"/>
  <c r="BN154" i="4"/>
  <c r="BR154" i="4"/>
  <c r="BV154" i="4"/>
  <c r="A155" i="4"/>
  <c r="C154" i="4"/>
  <c r="G154" i="4"/>
  <c r="K154" i="4"/>
  <c r="O154" i="4"/>
  <c r="S154" i="4"/>
  <c r="W154" i="4"/>
  <c r="AA154" i="4"/>
  <c r="AE154" i="4"/>
  <c r="AI154" i="4"/>
  <c r="AM154" i="4"/>
  <c r="AQ154" i="4"/>
  <c r="AU154" i="4"/>
  <c r="AY154" i="4"/>
  <c r="BC154" i="4"/>
  <c r="BG154" i="4"/>
  <c r="BK154" i="4"/>
  <c r="BO154" i="4"/>
  <c r="BS154" i="4"/>
  <c r="BW154" i="4"/>
  <c r="D154" i="4"/>
  <c r="H154" i="4"/>
  <c r="L154" i="4"/>
  <c r="P154" i="4"/>
  <c r="T154" i="4"/>
  <c r="X154" i="4"/>
  <c r="AB154" i="4"/>
  <c r="AF154" i="4"/>
  <c r="AJ154" i="4"/>
  <c r="AN154" i="4"/>
  <c r="AR154" i="4"/>
  <c r="AV154" i="4"/>
  <c r="AZ154" i="4"/>
  <c r="BD154" i="4"/>
  <c r="BH154" i="4"/>
  <c r="BL154" i="4"/>
  <c r="BP154" i="4"/>
  <c r="BT154" i="4"/>
  <c r="BX154" i="4"/>
  <c r="E154" i="4"/>
  <c r="I154" i="4"/>
  <c r="M154" i="4"/>
  <c r="Q154" i="4"/>
  <c r="U154" i="4"/>
  <c r="Y154" i="4"/>
  <c r="AC154" i="4"/>
  <c r="AG154" i="4"/>
  <c r="AK154" i="4"/>
  <c r="AO154" i="4"/>
  <c r="AS154" i="4"/>
  <c r="AW154" i="4"/>
  <c r="BA154" i="4"/>
  <c r="BE154" i="4"/>
  <c r="BI154" i="4"/>
  <c r="BM154" i="4"/>
  <c r="BQ154" i="4"/>
  <c r="BU154" i="4"/>
  <c r="BY154" i="4"/>
  <c r="C74" i="13"/>
  <c r="D74" i="13" s="1"/>
  <c r="D70" i="14"/>
  <c r="G71" i="14"/>
  <c r="I70" i="14"/>
  <c r="A160" i="10" l="1"/>
  <c r="B159" i="10"/>
  <c r="E158" i="10"/>
  <c r="F158" i="10" s="1"/>
  <c r="G158" i="10"/>
  <c r="H158" i="10" s="1"/>
  <c r="C57" i="22"/>
  <c r="J56" i="22"/>
  <c r="C239" i="2"/>
  <c r="D239" i="2"/>
  <c r="A240" i="2"/>
  <c r="G54" i="11"/>
  <c r="D54" i="11" s="1"/>
  <c r="I54" i="11"/>
  <c r="E155" i="4"/>
  <c r="I155" i="4"/>
  <c r="M155" i="4"/>
  <c r="Q155" i="4"/>
  <c r="U155" i="4"/>
  <c r="Y155" i="4"/>
  <c r="AC155" i="4"/>
  <c r="AG155" i="4"/>
  <c r="AK155" i="4"/>
  <c r="AO155" i="4"/>
  <c r="AS155" i="4"/>
  <c r="AW155" i="4"/>
  <c r="BA155" i="4"/>
  <c r="BE155" i="4"/>
  <c r="BI155" i="4"/>
  <c r="BM155" i="4"/>
  <c r="BQ155" i="4"/>
  <c r="BU155" i="4"/>
  <c r="BY155" i="4"/>
  <c r="B155" i="4"/>
  <c r="F155" i="4"/>
  <c r="J155" i="4"/>
  <c r="N155" i="4"/>
  <c r="R155" i="4"/>
  <c r="V155" i="4"/>
  <c r="Z155" i="4"/>
  <c r="AD155" i="4"/>
  <c r="AH155" i="4"/>
  <c r="AL155" i="4"/>
  <c r="AP155" i="4"/>
  <c r="AT155" i="4"/>
  <c r="AX155" i="4"/>
  <c r="BB155" i="4"/>
  <c r="BF155" i="4"/>
  <c r="BJ155" i="4"/>
  <c r="BN155" i="4"/>
  <c r="BR155" i="4"/>
  <c r="BV155" i="4"/>
  <c r="A156" i="4"/>
  <c r="C155" i="4"/>
  <c r="G155" i="4"/>
  <c r="K155" i="4"/>
  <c r="O155" i="4"/>
  <c r="S155" i="4"/>
  <c r="W155" i="4"/>
  <c r="AA155" i="4"/>
  <c r="AE155" i="4"/>
  <c r="AI155" i="4"/>
  <c r="AM155" i="4"/>
  <c r="AQ155" i="4"/>
  <c r="AU155" i="4"/>
  <c r="AY155" i="4"/>
  <c r="BC155" i="4"/>
  <c r="BG155" i="4"/>
  <c r="BK155" i="4"/>
  <c r="BO155" i="4"/>
  <c r="BS155" i="4"/>
  <c r="BW155" i="4"/>
  <c r="D155" i="4"/>
  <c r="H155" i="4"/>
  <c r="L155" i="4"/>
  <c r="P155" i="4"/>
  <c r="T155" i="4"/>
  <c r="X155" i="4"/>
  <c r="AB155" i="4"/>
  <c r="AF155" i="4"/>
  <c r="AJ155" i="4"/>
  <c r="AN155" i="4"/>
  <c r="AR155" i="4"/>
  <c r="AV155" i="4"/>
  <c r="AZ155" i="4"/>
  <c r="BD155" i="4"/>
  <c r="BH155" i="4"/>
  <c r="BL155" i="4"/>
  <c r="BP155" i="4"/>
  <c r="BT155" i="4"/>
  <c r="BX155" i="4"/>
  <c r="E74" i="13"/>
  <c r="C71" i="14"/>
  <c r="D71" i="14" s="1"/>
  <c r="G159" i="10" l="1"/>
  <c r="H159" i="10" s="1"/>
  <c r="E159" i="10"/>
  <c r="F159" i="10" s="1"/>
  <c r="B160" i="10"/>
  <c r="A161" i="10"/>
  <c r="G57" i="22"/>
  <c r="D57" i="22" s="1"/>
  <c r="E57" i="22"/>
  <c r="I57" i="22"/>
  <c r="D156" i="4"/>
  <c r="H156" i="4"/>
  <c r="L156" i="4"/>
  <c r="P156" i="4"/>
  <c r="T156" i="4"/>
  <c r="X156" i="4"/>
  <c r="AB156" i="4"/>
  <c r="AF156" i="4"/>
  <c r="AJ156" i="4"/>
  <c r="AN156" i="4"/>
  <c r="AR156" i="4"/>
  <c r="AV156" i="4"/>
  <c r="AZ156" i="4"/>
  <c r="BD156" i="4"/>
  <c r="BH156" i="4"/>
  <c r="BL156" i="4"/>
  <c r="BP156" i="4"/>
  <c r="BT156" i="4"/>
  <c r="BX156" i="4"/>
  <c r="E156" i="4"/>
  <c r="I156" i="4"/>
  <c r="M156" i="4"/>
  <c r="Q156" i="4"/>
  <c r="U156" i="4"/>
  <c r="Y156" i="4"/>
  <c r="AC156" i="4"/>
  <c r="AG156" i="4"/>
  <c r="AK156" i="4"/>
  <c r="AO156" i="4"/>
  <c r="AS156" i="4"/>
  <c r="AW156" i="4"/>
  <c r="BA156" i="4"/>
  <c r="BE156" i="4"/>
  <c r="BI156" i="4"/>
  <c r="BM156" i="4"/>
  <c r="BQ156" i="4"/>
  <c r="BU156" i="4"/>
  <c r="BY156" i="4"/>
  <c r="B156" i="4"/>
  <c r="F156" i="4"/>
  <c r="J156" i="4"/>
  <c r="N156" i="4"/>
  <c r="R156" i="4"/>
  <c r="V156" i="4"/>
  <c r="Z156" i="4"/>
  <c r="AD156" i="4"/>
  <c r="AH156" i="4"/>
  <c r="AL156" i="4"/>
  <c r="AP156" i="4"/>
  <c r="AT156" i="4"/>
  <c r="AX156" i="4"/>
  <c r="BB156" i="4"/>
  <c r="BF156" i="4"/>
  <c r="BJ156" i="4"/>
  <c r="BN156" i="4"/>
  <c r="BR156" i="4"/>
  <c r="BV156" i="4"/>
  <c r="A157" i="4"/>
  <c r="C156" i="4"/>
  <c r="G156" i="4"/>
  <c r="K156" i="4"/>
  <c r="O156" i="4"/>
  <c r="S156" i="4"/>
  <c r="W156" i="4"/>
  <c r="AA156" i="4"/>
  <c r="AE156" i="4"/>
  <c r="AI156" i="4"/>
  <c r="AM156" i="4"/>
  <c r="AQ156" i="4"/>
  <c r="AU156" i="4"/>
  <c r="AY156" i="4"/>
  <c r="BC156" i="4"/>
  <c r="BG156" i="4"/>
  <c r="BK156" i="4"/>
  <c r="BO156" i="4"/>
  <c r="BS156" i="4"/>
  <c r="BW156" i="4"/>
  <c r="E54" i="11"/>
  <c r="C240" i="2"/>
  <c r="D240" i="2"/>
  <c r="A241" i="2"/>
  <c r="F74" i="13"/>
  <c r="J74" i="13"/>
  <c r="E71" i="14"/>
  <c r="B161" i="10" l="1"/>
  <c r="A162" i="10"/>
  <c r="E160" i="10"/>
  <c r="F160" i="10" s="1"/>
  <c r="G160" i="10"/>
  <c r="H160" i="10" s="1"/>
  <c r="F57" i="22"/>
  <c r="H57" i="22"/>
  <c r="F54" i="11"/>
  <c r="H54" i="11"/>
  <c r="C157" i="4"/>
  <c r="G157" i="4"/>
  <c r="K157" i="4"/>
  <c r="O157" i="4"/>
  <c r="S157" i="4"/>
  <c r="W157" i="4"/>
  <c r="AA157" i="4"/>
  <c r="AE157" i="4"/>
  <c r="AI157" i="4"/>
  <c r="AM157" i="4"/>
  <c r="AQ157" i="4"/>
  <c r="AU157" i="4"/>
  <c r="AY157" i="4"/>
  <c r="BC157" i="4"/>
  <c r="BG157" i="4"/>
  <c r="BK157" i="4"/>
  <c r="BO157" i="4"/>
  <c r="BS157" i="4"/>
  <c r="BW157" i="4"/>
  <c r="D157" i="4"/>
  <c r="H157" i="4"/>
  <c r="L157" i="4"/>
  <c r="P157" i="4"/>
  <c r="T157" i="4"/>
  <c r="X157" i="4"/>
  <c r="AB157" i="4"/>
  <c r="AF157" i="4"/>
  <c r="AJ157" i="4"/>
  <c r="AN157" i="4"/>
  <c r="AR157" i="4"/>
  <c r="AV157" i="4"/>
  <c r="AZ157" i="4"/>
  <c r="BD157" i="4"/>
  <c r="BH157" i="4"/>
  <c r="BL157" i="4"/>
  <c r="BP157" i="4"/>
  <c r="BT157" i="4"/>
  <c r="BX157" i="4"/>
  <c r="E157" i="4"/>
  <c r="I157" i="4"/>
  <c r="M157" i="4"/>
  <c r="Q157" i="4"/>
  <c r="U157" i="4"/>
  <c r="Y157" i="4"/>
  <c r="AC157" i="4"/>
  <c r="AG157" i="4"/>
  <c r="AK157" i="4"/>
  <c r="AO157" i="4"/>
  <c r="AS157" i="4"/>
  <c r="AW157" i="4"/>
  <c r="BA157" i="4"/>
  <c r="BE157" i="4"/>
  <c r="BI157" i="4"/>
  <c r="BM157" i="4"/>
  <c r="BQ157" i="4"/>
  <c r="BU157" i="4"/>
  <c r="BY157" i="4"/>
  <c r="B157" i="4"/>
  <c r="F157" i="4"/>
  <c r="J157" i="4"/>
  <c r="N157" i="4"/>
  <c r="R157" i="4"/>
  <c r="V157" i="4"/>
  <c r="Z157" i="4"/>
  <c r="AD157" i="4"/>
  <c r="AH157" i="4"/>
  <c r="AL157" i="4"/>
  <c r="AP157" i="4"/>
  <c r="AT157" i="4"/>
  <c r="AX157" i="4"/>
  <c r="BB157" i="4"/>
  <c r="BF157" i="4"/>
  <c r="BJ157" i="4"/>
  <c r="BN157" i="4"/>
  <c r="BR157" i="4"/>
  <c r="BV157" i="4"/>
  <c r="A158" i="4"/>
  <c r="C241" i="2"/>
  <c r="D241" i="2"/>
  <c r="A242" i="2"/>
  <c r="G75" i="13"/>
  <c r="I75" i="13" s="1"/>
  <c r="C75" i="13"/>
  <c r="F71" i="14"/>
  <c r="I71" i="14"/>
  <c r="G161" i="10" l="1"/>
  <c r="H161" i="10" s="1"/>
  <c r="E161" i="10"/>
  <c r="F161" i="10" s="1"/>
  <c r="B162" i="10"/>
  <c r="A163" i="10"/>
  <c r="J57" i="22"/>
  <c r="C58" i="22"/>
  <c r="C55" i="11"/>
  <c r="J54" i="11"/>
  <c r="C242" i="2"/>
  <c r="D242" i="2"/>
  <c r="A243" i="2"/>
  <c r="B158" i="4"/>
  <c r="F158" i="4"/>
  <c r="J158" i="4"/>
  <c r="N158" i="4"/>
  <c r="R158" i="4"/>
  <c r="V158" i="4"/>
  <c r="Z158" i="4"/>
  <c r="AD158" i="4"/>
  <c r="AH158" i="4"/>
  <c r="AL158" i="4"/>
  <c r="AP158" i="4"/>
  <c r="AT158" i="4"/>
  <c r="AX158" i="4"/>
  <c r="BB158" i="4"/>
  <c r="BF158" i="4"/>
  <c r="BJ158" i="4"/>
  <c r="BN158" i="4"/>
  <c r="BR158" i="4"/>
  <c r="BV158" i="4"/>
  <c r="A159" i="4"/>
  <c r="C158" i="4"/>
  <c r="G158" i="4"/>
  <c r="K158" i="4"/>
  <c r="O158" i="4"/>
  <c r="S158" i="4"/>
  <c r="W158" i="4"/>
  <c r="AA158" i="4"/>
  <c r="AE158" i="4"/>
  <c r="AI158" i="4"/>
  <c r="AM158" i="4"/>
  <c r="AQ158" i="4"/>
  <c r="AU158" i="4"/>
  <c r="AY158" i="4"/>
  <c r="BC158" i="4"/>
  <c r="BG158" i="4"/>
  <c r="BK158" i="4"/>
  <c r="BO158" i="4"/>
  <c r="BS158" i="4"/>
  <c r="BW158" i="4"/>
  <c r="D158" i="4"/>
  <c r="H158" i="4"/>
  <c r="L158" i="4"/>
  <c r="P158" i="4"/>
  <c r="T158" i="4"/>
  <c r="X158" i="4"/>
  <c r="AB158" i="4"/>
  <c r="AF158" i="4"/>
  <c r="AJ158" i="4"/>
  <c r="AN158" i="4"/>
  <c r="AR158" i="4"/>
  <c r="AV158" i="4"/>
  <c r="AZ158" i="4"/>
  <c r="BD158" i="4"/>
  <c r="BH158" i="4"/>
  <c r="BL158" i="4"/>
  <c r="BP158" i="4"/>
  <c r="BT158" i="4"/>
  <c r="BX158" i="4"/>
  <c r="E158" i="4"/>
  <c r="I158" i="4"/>
  <c r="M158" i="4"/>
  <c r="Q158" i="4"/>
  <c r="U158" i="4"/>
  <c r="Y158" i="4"/>
  <c r="AC158" i="4"/>
  <c r="AG158" i="4"/>
  <c r="AK158" i="4"/>
  <c r="AO158" i="4"/>
  <c r="AS158" i="4"/>
  <c r="AW158" i="4"/>
  <c r="BA158" i="4"/>
  <c r="BE158" i="4"/>
  <c r="BI158" i="4"/>
  <c r="BM158" i="4"/>
  <c r="BQ158" i="4"/>
  <c r="BU158" i="4"/>
  <c r="BY158" i="4"/>
  <c r="D75" i="13"/>
  <c r="E75" i="13"/>
  <c r="F75" i="13" s="1"/>
  <c r="H72" i="14"/>
  <c r="G73" i="14" s="1"/>
  <c r="C72" i="14"/>
  <c r="B163" i="10" l="1"/>
  <c r="A164" i="10"/>
  <c r="E162" i="10"/>
  <c r="F162" i="10" s="1"/>
  <c r="G162" i="10"/>
  <c r="H162" i="10" s="1"/>
  <c r="G58" i="22"/>
  <c r="D58" i="22" s="1"/>
  <c r="I58" i="22"/>
  <c r="C243" i="2"/>
  <c r="D243" i="2"/>
  <c r="A244" i="2"/>
  <c r="E159" i="4"/>
  <c r="I159" i="4"/>
  <c r="M159" i="4"/>
  <c r="Q159" i="4"/>
  <c r="U159" i="4"/>
  <c r="Y159" i="4"/>
  <c r="AC159" i="4"/>
  <c r="AG159" i="4"/>
  <c r="AK159" i="4"/>
  <c r="AO159" i="4"/>
  <c r="AS159" i="4"/>
  <c r="AW159" i="4"/>
  <c r="BA159" i="4"/>
  <c r="BE159" i="4"/>
  <c r="BI159" i="4"/>
  <c r="BM159" i="4"/>
  <c r="BQ159" i="4"/>
  <c r="BU159" i="4"/>
  <c r="BY159" i="4"/>
  <c r="B159" i="4"/>
  <c r="F159" i="4"/>
  <c r="J159" i="4"/>
  <c r="N159" i="4"/>
  <c r="R159" i="4"/>
  <c r="V159" i="4"/>
  <c r="Z159" i="4"/>
  <c r="AD159" i="4"/>
  <c r="AH159" i="4"/>
  <c r="AL159" i="4"/>
  <c r="AP159" i="4"/>
  <c r="AT159" i="4"/>
  <c r="AX159" i="4"/>
  <c r="BB159" i="4"/>
  <c r="BF159" i="4"/>
  <c r="BJ159" i="4"/>
  <c r="BN159" i="4"/>
  <c r="BR159" i="4"/>
  <c r="BV159" i="4"/>
  <c r="A160" i="4"/>
  <c r="C159" i="4"/>
  <c r="G159" i="4"/>
  <c r="K159" i="4"/>
  <c r="O159" i="4"/>
  <c r="S159" i="4"/>
  <c r="W159" i="4"/>
  <c r="AA159" i="4"/>
  <c r="AE159" i="4"/>
  <c r="AI159" i="4"/>
  <c r="AM159" i="4"/>
  <c r="AQ159" i="4"/>
  <c r="AU159" i="4"/>
  <c r="AY159" i="4"/>
  <c r="BC159" i="4"/>
  <c r="BG159" i="4"/>
  <c r="BK159" i="4"/>
  <c r="BO159" i="4"/>
  <c r="BS159" i="4"/>
  <c r="BW159" i="4"/>
  <c r="D159" i="4"/>
  <c r="H159" i="4"/>
  <c r="L159" i="4"/>
  <c r="P159" i="4"/>
  <c r="T159" i="4"/>
  <c r="X159" i="4"/>
  <c r="AB159" i="4"/>
  <c r="AF159" i="4"/>
  <c r="AJ159" i="4"/>
  <c r="AN159" i="4"/>
  <c r="AR159" i="4"/>
  <c r="AV159" i="4"/>
  <c r="AZ159" i="4"/>
  <c r="BD159" i="4"/>
  <c r="BH159" i="4"/>
  <c r="BL159" i="4"/>
  <c r="BP159" i="4"/>
  <c r="BT159" i="4"/>
  <c r="BX159" i="4"/>
  <c r="G55" i="11"/>
  <c r="E55" i="11" s="1"/>
  <c r="I55" i="11"/>
  <c r="J75" i="13"/>
  <c r="G72" i="14"/>
  <c r="E72" i="14" s="1"/>
  <c r="B164" i="10" l="1"/>
  <c r="A165" i="10"/>
  <c r="G163" i="10"/>
  <c r="H163" i="10" s="1"/>
  <c r="E163" i="10"/>
  <c r="F163" i="10" s="1"/>
  <c r="E58" i="22"/>
  <c r="F55" i="11"/>
  <c r="H55" i="11"/>
  <c r="D160" i="4"/>
  <c r="H160" i="4"/>
  <c r="L160" i="4"/>
  <c r="P160" i="4"/>
  <c r="T160" i="4"/>
  <c r="X160" i="4"/>
  <c r="AB160" i="4"/>
  <c r="AF160" i="4"/>
  <c r="AJ160" i="4"/>
  <c r="AN160" i="4"/>
  <c r="AR160" i="4"/>
  <c r="AV160" i="4"/>
  <c r="AZ160" i="4"/>
  <c r="BD160" i="4"/>
  <c r="BH160" i="4"/>
  <c r="BL160" i="4"/>
  <c r="BP160" i="4"/>
  <c r="BT160" i="4"/>
  <c r="BX160" i="4"/>
  <c r="E160" i="4"/>
  <c r="I160" i="4"/>
  <c r="M160" i="4"/>
  <c r="Q160" i="4"/>
  <c r="U160" i="4"/>
  <c r="Y160" i="4"/>
  <c r="AC160" i="4"/>
  <c r="AG160" i="4"/>
  <c r="AK160" i="4"/>
  <c r="AO160" i="4"/>
  <c r="AS160" i="4"/>
  <c r="AW160" i="4"/>
  <c r="BA160" i="4"/>
  <c r="BE160" i="4"/>
  <c r="BI160" i="4"/>
  <c r="BM160" i="4"/>
  <c r="BQ160" i="4"/>
  <c r="BU160" i="4"/>
  <c r="BY160" i="4"/>
  <c r="B160" i="4"/>
  <c r="F160" i="4"/>
  <c r="J160" i="4"/>
  <c r="N160" i="4"/>
  <c r="R160" i="4"/>
  <c r="V160" i="4"/>
  <c r="Z160" i="4"/>
  <c r="AD160" i="4"/>
  <c r="AH160" i="4"/>
  <c r="AL160" i="4"/>
  <c r="AP160" i="4"/>
  <c r="AT160" i="4"/>
  <c r="AX160" i="4"/>
  <c r="BB160" i="4"/>
  <c r="BF160" i="4"/>
  <c r="BJ160" i="4"/>
  <c r="BN160" i="4"/>
  <c r="BR160" i="4"/>
  <c r="BV160" i="4"/>
  <c r="A161" i="4"/>
  <c r="C160" i="4"/>
  <c r="G160" i="4"/>
  <c r="K160" i="4"/>
  <c r="O160" i="4"/>
  <c r="S160" i="4"/>
  <c r="W160" i="4"/>
  <c r="AA160" i="4"/>
  <c r="AE160" i="4"/>
  <c r="AI160" i="4"/>
  <c r="AM160" i="4"/>
  <c r="AQ160" i="4"/>
  <c r="AU160" i="4"/>
  <c r="AY160" i="4"/>
  <c r="BC160" i="4"/>
  <c r="BG160" i="4"/>
  <c r="BK160" i="4"/>
  <c r="BO160" i="4"/>
  <c r="BS160" i="4"/>
  <c r="BW160" i="4"/>
  <c r="D55" i="11"/>
  <c r="C244" i="2"/>
  <c r="D244" i="2"/>
  <c r="A245" i="2"/>
  <c r="D72" i="14"/>
  <c r="G76" i="13"/>
  <c r="I76" i="13" s="1"/>
  <c r="C76" i="13"/>
  <c r="F72" i="14"/>
  <c r="I72" i="14"/>
  <c r="B165" i="10" l="1"/>
  <c r="A166" i="10"/>
  <c r="E164" i="10"/>
  <c r="F164" i="10" s="1"/>
  <c r="G164" i="10"/>
  <c r="H164" i="10" s="1"/>
  <c r="F58" i="22"/>
  <c r="H58" i="22"/>
  <c r="C245" i="2"/>
  <c r="D245" i="2"/>
  <c r="A246" i="2"/>
  <c r="C56" i="11"/>
  <c r="J55" i="11"/>
  <c r="C161" i="4"/>
  <c r="G161" i="4"/>
  <c r="K161" i="4"/>
  <c r="O161" i="4"/>
  <c r="S161" i="4"/>
  <c r="W161" i="4"/>
  <c r="AA161" i="4"/>
  <c r="AE161" i="4"/>
  <c r="AI161" i="4"/>
  <c r="AM161" i="4"/>
  <c r="AQ161" i="4"/>
  <c r="AU161" i="4"/>
  <c r="AY161" i="4"/>
  <c r="BC161" i="4"/>
  <c r="BG161" i="4"/>
  <c r="BK161" i="4"/>
  <c r="BO161" i="4"/>
  <c r="BS161" i="4"/>
  <c r="BW161" i="4"/>
  <c r="D161" i="4"/>
  <c r="H161" i="4"/>
  <c r="L161" i="4"/>
  <c r="P161" i="4"/>
  <c r="T161" i="4"/>
  <c r="X161" i="4"/>
  <c r="AB161" i="4"/>
  <c r="AF161" i="4"/>
  <c r="AJ161" i="4"/>
  <c r="AN161" i="4"/>
  <c r="AR161" i="4"/>
  <c r="AV161" i="4"/>
  <c r="AZ161" i="4"/>
  <c r="BD161" i="4"/>
  <c r="BH161" i="4"/>
  <c r="BL161" i="4"/>
  <c r="BP161" i="4"/>
  <c r="BT161" i="4"/>
  <c r="BX161" i="4"/>
  <c r="E161" i="4"/>
  <c r="I161" i="4"/>
  <c r="M161" i="4"/>
  <c r="Q161" i="4"/>
  <c r="U161" i="4"/>
  <c r="Y161" i="4"/>
  <c r="AC161" i="4"/>
  <c r="AG161" i="4"/>
  <c r="AK161" i="4"/>
  <c r="AO161" i="4"/>
  <c r="AS161" i="4"/>
  <c r="AW161" i="4"/>
  <c r="BA161" i="4"/>
  <c r="BE161" i="4"/>
  <c r="BI161" i="4"/>
  <c r="BM161" i="4"/>
  <c r="BQ161" i="4"/>
  <c r="BU161" i="4"/>
  <c r="BY161" i="4"/>
  <c r="B161" i="4"/>
  <c r="F161" i="4"/>
  <c r="J161" i="4"/>
  <c r="N161" i="4"/>
  <c r="R161" i="4"/>
  <c r="V161" i="4"/>
  <c r="Z161" i="4"/>
  <c r="AD161" i="4"/>
  <c r="AH161" i="4"/>
  <c r="AL161" i="4"/>
  <c r="AP161" i="4"/>
  <c r="AT161" i="4"/>
  <c r="AX161" i="4"/>
  <c r="BB161" i="4"/>
  <c r="BF161" i="4"/>
  <c r="BJ161" i="4"/>
  <c r="BN161" i="4"/>
  <c r="BR161" i="4"/>
  <c r="BV161" i="4"/>
  <c r="A162" i="4"/>
  <c r="E76" i="13"/>
  <c r="F76" i="13" s="1"/>
  <c r="D76" i="13"/>
  <c r="C73" i="14"/>
  <c r="D73" i="14" s="1"/>
  <c r="B166" i="10" l="1"/>
  <c r="A167" i="10"/>
  <c r="G165" i="10"/>
  <c r="H165" i="10" s="1"/>
  <c r="E165" i="10"/>
  <c r="F165" i="10" s="1"/>
  <c r="C59" i="22"/>
  <c r="J58" i="22"/>
  <c r="J76" i="13"/>
  <c r="B162" i="4"/>
  <c r="F162" i="4"/>
  <c r="J162" i="4"/>
  <c r="N162" i="4"/>
  <c r="R162" i="4"/>
  <c r="V162" i="4"/>
  <c r="Z162" i="4"/>
  <c r="AD162" i="4"/>
  <c r="AH162" i="4"/>
  <c r="AL162" i="4"/>
  <c r="AP162" i="4"/>
  <c r="AT162" i="4"/>
  <c r="AX162" i="4"/>
  <c r="BB162" i="4"/>
  <c r="BF162" i="4"/>
  <c r="BJ162" i="4"/>
  <c r="BN162" i="4"/>
  <c r="BR162" i="4"/>
  <c r="BV162" i="4"/>
  <c r="A163" i="4"/>
  <c r="C162" i="4"/>
  <c r="G162" i="4"/>
  <c r="K162" i="4"/>
  <c r="O162" i="4"/>
  <c r="S162" i="4"/>
  <c r="W162" i="4"/>
  <c r="AA162" i="4"/>
  <c r="AE162" i="4"/>
  <c r="AI162" i="4"/>
  <c r="AM162" i="4"/>
  <c r="AQ162" i="4"/>
  <c r="AU162" i="4"/>
  <c r="AY162" i="4"/>
  <c r="BC162" i="4"/>
  <c r="BG162" i="4"/>
  <c r="BK162" i="4"/>
  <c r="BO162" i="4"/>
  <c r="BS162" i="4"/>
  <c r="BW162" i="4"/>
  <c r="D162" i="4"/>
  <c r="H162" i="4"/>
  <c r="L162" i="4"/>
  <c r="P162" i="4"/>
  <c r="T162" i="4"/>
  <c r="X162" i="4"/>
  <c r="AB162" i="4"/>
  <c r="AF162" i="4"/>
  <c r="AJ162" i="4"/>
  <c r="AN162" i="4"/>
  <c r="AR162" i="4"/>
  <c r="AV162" i="4"/>
  <c r="AZ162" i="4"/>
  <c r="BD162" i="4"/>
  <c r="BH162" i="4"/>
  <c r="BL162" i="4"/>
  <c r="BP162" i="4"/>
  <c r="BT162" i="4"/>
  <c r="BX162" i="4"/>
  <c r="E162" i="4"/>
  <c r="I162" i="4"/>
  <c r="M162" i="4"/>
  <c r="Q162" i="4"/>
  <c r="U162" i="4"/>
  <c r="Y162" i="4"/>
  <c r="AC162" i="4"/>
  <c r="AG162" i="4"/>
  <c r="AK162" i="4"/>
  <c r="AO162" i="4"/>
  <c r="AS162" i="4"/>
  <c r="AW162" i="4"/>
  <c r="BA162" i="4"/>
  <c r="BE162" i="4"/>
  <c r="BI162" i="4"/>
  <c r="BM162" i="4"/>
  <c r="BQ162" i="4"/>
  <c r="BU162" i="4"/>
  <c r="BY162" i="4"/>
  <c r="C246" i="2"/>
  <c r="D246" i="2"/>
  <c r="A247" i="2"/>
  <c r="G56" i="11"/>
  <c r="E56" i="11" s="1"/>
  <c r="I56" i="11"/>
  <c r="G77" i="13"/>
  <c r="I77" i="13" s="1"/>
  <c r="C77" i="13"/>
  <c r="E73" i="14"/>
  <c r="E166" i="10" l="1"/>
  <c r="F166" i="10" s="1"/>
  <c r="G166" i="10"/>
  <c r="H166" i="10" s="1"/>
  <c r="B167" i="10"/>
  <c r="A168" i="10"/>
  <c r="G59" i="22"/>
  <c r="E59" i="22" s="1"/>
  <c r="I59" i="22"/>
  <c r="F56" i="11"/>
  <c r="H56" i="11"/>
  <c r="E163" i="4"/>
  <c r="I163" i="4"/>
  <c r="M163" i="4"/>
  <c r="Q163" i="4"/>
  <c r="U163" i="4"/>
  <c r="Y163" i="4"/>
  <c r="AC163" i="4"/>
  <c r="AG163" i="4"/>
  <c r="AK163" i="4"/>
  <c r="AO163" i="4"/>
  <c r="AS163" i="4"/>
  <c r="AW163" i="4"/>
  <c r="BA163" i="4"/>
  <c r="BE163" i="4"/>
  <c r="BI163" i="4"/>
  <c r="BM163" i="4"/>
  <c r="BQ163" i="4"/>
  <c r="BU163" i="4"/>
  <c r="BY163" i="4"/>
  <c r="B163" i="4"/>
  <c r="F163" i="4"/>
  <c r="J163" i="4"/>
  <c r="N163" i="4"/>
  <c r="R163" i="4"/>
  <c r="V163" i="4"/>
  <c r="Z163" i="4"/>
  <c r="AD163" i="4"/>
  <c r="AH163" i="4"/>
  <c r="AL163" i="4"/>
  <c r="AP163" i="4"/>
  <c r="AT163" i="4"/>
  <c r="AX163" i="4"/>
  <c r="BB163" i="4"/>
  <c r="BF163" i="4"/>
  <c r="BJ163" i="4"/>
  <c r="BN163" i="4"/>
  <c r="BR163" i="4"/>
  <c r="BV163" i="4"/>
  <c r="A164" i="4"/>
  <c r="C163" i="4"/>
  <c r="G163" i="4"/>
  <c r="K163" i="4"/>
  <c r="O163" i="4"/>
  <c r="S163" i="4"/>
  <c r="W163" i="4"/>
  <c r="AA163" i="4"/>
  <c r="AE163" i="4"/>
  <c r="AI163" i="4"/>
  <c r="AM163" i="4"/>
  <c r="AQ163" i="4"/>
  <c r="AU163" i="4"/>
  <c r="AY163" i="4"/>
  <c r="BC163" i="4"/>
  <c r="BG163" i="4"/>
  <c r="BK163" i="4"/>
  <c r="BO163" i="4"/>
  <c r="BS163" i="4"/>
  <c r="BW163" i="4"/>
  <c r="D163" i="4"/>
  <c r="H163" i="4"/>
  <c r="L163" i="4"/>
  <c r="P163" i="4"/>
  <c r="T163" i="4"/>
  <c r="X163" i="4"/>
  <c r="AB163" i="4"/>
  <c r="AF163" i="4"/>
  <c r="AJ163" i="4"/>
  <c r="AN163" i="4"/>
  <c r="AR163" i="4"/>
  <c r="AV163" i="4"/>
  <c r="AZ163" i="4"/>
  <c r="BD163" i="4"/>
  <c r="BH163" i="4"/>
  <c r="BL163" i="4"/>
  <c r="BP163" i="4"/>
  <c r="BT163" i="4"/>
  <c r="BX163" i="4"/>
  <c r="C247" i="2"/>
  <c r="D247" i="2"/>
  <c r="A248" i="2"/>
  <c r="D56" i="11"/>
  <c r="E77" i="13"/>
  <c r="F77" i="13" s="1"/>
  <c r="D77" i="13"/>
  <c r="F73" i="14"/>
  <c r="I73" i="14"/>
  <c r="B168" i="10" l="1"/>
  <c r="A169" i="10"/>
  <c r="G167" i="10"/>
  <c r="H167" i="10" s="1"/>
  <c r="E167" i="10"/>
  <c r="F167" i="10" s="1"/>
  <c r="F59" i="22"/>
  <c r="H59" i="22"/>
  <c r="D59" i="22"/>
  <c r="D164" i="4"/>
  <c r="H164" i="4"/>
  <c r="L164" i="4"/>
  <c r="P164" i="4"/>
  <c r="T164" i="4"/>
  <c r="X164" i="4"/>
  <c r="AB164" i="4"/>
  <c r="AF164" i="4"/>
  <c r="AJ164" i="4"/>
  <c r="AN164" i="4"/>
  <c r="AR164" i="4"/>
  <c r="AV164" i="4"/>
  <c r="AZ164" i="4"/>
  <c r="BD164" i="4"/>
  <c r="BH164" i="4"/>
  <c r="BL164" i="4"/>
  <c r="BP164" i="4"/>
  <c r="BT164" i="4"/>
  <c r="BX164" i="4"/>
  <c r="E164" i="4"/>
  <c r="I164" i="4"/>
  <c r="M164" i="4"/>
  <c r="Q164" i="4"/>
  <c r="U164" i="4"/>
  <c r="Y164" i="4"/>
  <c r="AC164" i="4"/>
  <c r="AG164" i="4"/>
  <c r="AK164" i="4"/>
  <c r="AO164" i="4"/>
  <c r="AS164" i="4"/>
  <c r="AW164" i="4"/>
  <c r="BA164" i="4"/>
  <c r="BE164" i="4"/>
  <c r="BI164" i="4"/>
  <c r="BM164" i="4"/>
  <c r="BQ164" i="4"/>
  <c r="BU164" i="4"/>
  <c r="BY164" i="4"/>
  <c r="B164" i="4"/>
  <c r="F164" i="4"/>
  <c r="J164" i="4"/>
  <c r="N164" i="4"/>
  <c r="R164" i="4"/>
  <c r="V164" i="4"/>
  <c r="Z164" i="4"/>
  <c r="AD164" i="4"/>
  <c r="AH164" i="4"/>
  <c r="AL164" i="4"/>
  <c r="AP164" i="4"/>
  <c r="AT164" i="4"/>
  <c r="AX164" i="4"/>
  <c r="BB164" i="4"/>
  <c r="BF164" i="4"/>
  <c r="BJ164" i="4"/>
  <c r="BN164" i="4"/>
  <c r="BR164" i="4"/>
  <c r="BV164" i="4"/>
  <c r="A165" i="4"/>
  <c r="C164" i="4"/>
  <c r="K164" i="4"/>
  <c r="AA164" i="4"/>
  <c r="AQ164" i="4"/>
  <c r="BG164" i="4"/>
  <c r="BW164" i="4"/>
  <c r="O164" i="4"/>
  <c r="AE164" i="4"/>
  <c r="AU164" i="4"/>
  <c r="BK164" i="4"/>
  <c r="S164" i="4"/>
  <c r="AI164" i="4"/>
  <c r="AY164" i="4"/>
  <c r="BO164" i="4"/>
  <c r="G164" i="4"/>
  <c r="W164" i="4"/>
  <c r="AM164" i="4"/>
  <c r="BC164" i="4"/>
  <c r="BS164" i="4"/>
  <c r="C57" i="11"/>
  <c r="J56" i="11"/>
  <c r="C248" i="2"/>
  <c r="D248" i="2"/>
  <c r="A249" i="2"/>
  <c r="J77" i="13"/>
  <c r="H74" i="14"/>
  <c r="G75" i="14" s="1"/>
  <c r="C74" i="14"/>
  <c r="B169" i="10" l="1"/>
  <c r="A170" i="10"/>
  <c r="E168" i="10"/>
  <c r="F168" i="10" s="1"/>
  <c r="G168" i="10"/>
  <c r="H168" i="10" s="1"/>
  <c r="C60" i="22"/>
  <c r="J59" i="22"/>
  <c r="C249" i="2"/>
  <c r="D249" i="2"/>
  <c r="A250" i="2"/>
  <c r="G57" i="11"/>
  <c r="D57" i="11" s="1"/>
  <c r="I57" i="11"/>
  <c r="C165" i="4"/>
  <c r="G165" i="4"/>
  <c r="K165" i="4"/>
  <c r="O165" i="4"/>
  <c r="S165" i="4"/>
  <c r="W165" i="4"/>
  <c r="AA165" i="4"/>
  <c r="AE165" i="4"/>
  <c r="AI165" i="4"/>
  <c r="AM165" i="4"/>
  <c r="AQ165" i="4"/>
  <c r="AU165" i="4"/>
  <c r="AY165" i="4"/>
  <c r="BC165" i="4"/>
  <c r="BG165" i="4"/>
  <c r="BK165" i="4"/>
  <c r="BO165" i="4"/>
  <c r="BS165" i="4"/>
  <c r="BW165" i="4"/>
  <c r="D165" i="4"/>
  <c r="H165" i="4"/>
  <c r="L165" i="4"/>
  <c r="P165" i="4"/>
  <c r="T165" i="4"/>
  <c r="X165" i="4"/>
  <c r="AB165" i="4"/>
  <c r="AF165" i="4"/>
  <c r="AJ165" i="4"/>
  <c r="AN165" i="4"/>
  <c r="AR165" i="4"/>
  <c r="AV165" i="4"/>
  <c r="AZ165" i="4"/>
  <c r="BD165" i="4"/>
  <c r="BH165" i="4"/>
  <c r="BL165" i="4"/>
  <c r="BP165" i="4"/>
  <c r="BT165" i="4"/>
  <c r="BX165" i="4"/>
  <c r="E165" i="4"/>
  <c r="I165" i="4"/>
  <c r="M165" i="4"/>
  <c r="Q165" i="4"/>
  <c r="U165" i="4"/>
  <c r="Y165" i="4"/>
  <c r="AC165" i="4"/>
  <c r="AG165" i="4"/>
  <c r="AK165" i="4"/>
  <c r="AO165" i="4"/>
  <c r="AS165" i="4"/>
  <c r="AW165" i="4"/>
  <c r="BA165" i="4"/>
  <c r="BE165" i="4"/>
  <c r="BI165" i="4"/>
  <c r="BM165" i="4"/>
  <c r="BQ165" i="4"/>
  <c r="BU165" i="4"/>
  <c r="BY165" i="4"/>
  <c r="N165" i="4"/>
  <c r="AD165" i="4"/>
  <c r="AT165" i="4"/>
  <c r="BJ165" i="4"/>
  <c r="A166" i="4"/>
  <c r="B165" i="4"/>
  <c r="R165" i="4"/>
  <c r="AH165" i="4"/>
  <c r="AX165" i="4"/>
  <c r="BN165" i="4"/>
  <c r="F165" i="4"/>
  <c r="V165" i="4"/>
  <c r="AL165" i="4"/>
  <c r="BB165" i="4"/>
  <c r="BR165" i="4"/>
  <c r="J165" i="4"/>
  <c r="Z165" i="4"/>
  <c r="AP165" i="4"/>
  <c r="BF165" i="4"/>
  <c r="BV165" i="4"/>
  <c r="G78" i="13"/>
  <c r="I78" i="13" s="1"/>
  <c r="E78" i="13" s="1"/>
  <c r="F78" i="13" s="1"/>
  <c r="C78" i="13"/>
  <c r="G74" i="14"/>
  <c r="E74" i="14" s="1"/>
  <c r="A171" i="10" l="1"/>
  <c r="B170" i="10"/>
  <c r="G169" i="10"/>
  <c r="H169" i="10" s="1"/>
  <c r="E169" i="10"/>
  <c r="F169" i="10" s="1"/>
  <c r="E57" i="11"/>
  <c r="F57" i="11" s="1"/>
  <c r="G60" i="22"/>
  <c r="D60" i="22" s="1"/>
  <c r="E60" i="22"/>
  <c r="I60" i="22"/>
  <c r="B166" i="4"/>
  <c r="F166" i="4"/>
  <c r="J166" i="4"/>
  <c r="N166" i="4"/>
  <c r="R166" i="4"/>
  <c r="V166" i="4"/>
  <c r="Z166" i="4"/>
  <c r="AD166" i="4"/>
  <c r="AH166" i="4"/>
  <c r="AL166" i="4"/>
  <c r="AP166" i="4"/>
  <c r="AT166" i="4"/>
  <c r="AX166" i="4"/>
  <c r="BB166" i="4"/>
  <c r="BF166" i="4"/>
  <c r="BJ166" i="4"/>
  <c r="BN166" i="4"/>
  <c r="BR166" i="4"/>
  <c r="BV166" i="4"/>
  <c r="A167" i="4"/>
  <c r="C166" i="4"/>
  <c r="G166" i="4"/>
  <c r="K166" i="4"/>
  <c r="O166" i="4"/>
  <c r="S166" i="4"/>
  <c r="W166" i="4"/>
  <c r="AA166" i="4"/>
  <c r="AE166" i="4"/>
  <c r="AI166" i="4"/>
  <c r="AM166" i="4"/>
  <c r="AQ166" i="4"/>
  <c r="AU166" i="4"/>
  <c r="AY166" i="4"/>
  <c r="BC166" i="4"/>
  <c r="BG166" i="4"/>
  <c r="BK166" i="4"/>
  <c r="BO166" i="4"/>
  <c r="BS166" i="4"/>
  <c r="BW166" i="4"/>
  <c r="D166" i="4"/>
  <c r="H166" i="4"/>
  <c r="L166" i="4"/>
  <c r="P166" i="4"/>
  <c r="T166" i="4"/>
  <c r="X166" i="4"/>
  <c r="AB166" i="4"/>
  <c r="AF166" i="4"/>
  <c r="AJ166" i="4"/>
  <c r="AN166" i="4"/>
  <c r="AR166" i="4"/>
  <c r="AV166" i="4"/>
  <c r="AZ166" i="4"/>
  <c r="BD166" i="4"/>
  <c r="BH166" i="4"/>
  <c r="BL166" i="4"/>
  <c r="BP166" i="4"/>
  <c r="Q166" i="4"/>
  <c r="AG166" i="4"/>
  <c r="AW166" i="4"/>
  <c r="BM166" i="4"/>
  <c r="BX166" i="4"/>
  <c r="E166" i="4"/>
  <c r="U166" i="4"/>
  <c r="AK166" i="4"/>
  <c r="BA166" i="4"/>
  <c r="BQ166" i="4"/>
  <c r="BY166" i="4"/>
  <c r="I166" i="4"/>
  <c r="Y166" i="4"/>
  <c r="AO166" i="4"/>
  <c r="BE166" i="4"/>
  <c r="BT166" i="4"/>
  <c r="M166" i="4"/>
  <c r="AC166" i="4"/>
  <c r="AS166" i="4"/>
  <c r="BI166" i="4"/>
  <c r="BU166" i="4"/>
  <c r="C250" i="2"/>
  <c r="D250" i="2"/>
  <c r="A251" i="2"/>
  <c r="D74" i="14"/>
  <c r="D78" i="13"/>
  <c r="J78" i="13"/>
  <c r="F74" i="14"/>
  <c r="I74" i="14"/>
  <c r="E170" i="10" l="1"/>
  <c r="F170" i="10" s="1"/>
  <c r="G170" i="10"/>
  <c r="H170" i="10" s="1"/>
  <c r="B171" i="10"/>
  <c r="A172" i="10"/>
  <c r="H57" i="11"/>
  <c r="C58" i="11" s="1"/>
  <c r="F60" i="22"/>
  <c r="H60" i="22"/>
  <c r="E167" i="4"/>
  <c r="I167" i="4"/>
  <c r="M167" i="4"/>
  <c r="Q167" i="4"/>
  <c r="U167" i="4"/>
  <c r="Y167" i="4"/>
  <c r="AC167" i="4"/>
  <c r="AG167" i="4"/>
  <c r="AK167" i="4"/>
  <c r="AO167" i="4"/>
  <c r="AS167" i="4"/>
  <c r="AW167" i="4"/>
  <c r="BA167" i="4"/>
  <c r="BE167" i="4"/>
  <c r="BI167" i="4"/>
  <c r="BM167" i="4"/>
  <c r="BQ167" i="4"/>
  <c r="BU167" i="4"/>
  <c r="BY167" i="4"/>
  <c r="B167" i="4"/>
  <c r="F167" i="4"/>
  <c r="J167" i="4"/>
  <c r="N167" i="4"/>
  <c r="R167" i="4"/>
  <c r="V167" i="4"/>
  <c r="Z167" i="4"/>
  <c r="AD167" i="4"/>
  <c r="AH167" i="4"/>
  <c r="AL167" i="4"/>
  <c r="AP167" i="4"/>
  <c r="AT167" i="4"/>
  <c r="AX167" i="4"/>
  <c r="BB167" i="4"/>
  <c r="BF167" i="4"/>
  <c r="BJ167" i="4"/>
  <c r="BN167" i="4"/>
  <c r="BR167" i="4"/>
  <c r="BV167" i="4"/>
  <c r="A168" i="4"/>
  <c r="G167" i="4"/>
  <c r="O167" i="4"/>
  <c r="W167" i="4"/>
  <c r="AE167" i="4"/>
  <c r="AM167" i="4"/>
  <c r="AU167" i="4"/>
  <c r="BC167" i="4"/>
  <c r="BK167" i="4"/>
  <c r="BS167" i="4"/>
  <c r="H167" i="4"/>
  <c r="P167" i="4"/>
  <c r="X167" i="4"/>
  <c r="AF167" i="4"/>
  <c r="AN167" i="4"/>
  <c r="AV167" i="4"/>
  <c r="BD167" i="4"/>
  <c r="BL167" i="4"/>
  <c r="BT167" i="4"/>
  <c r="C167" i="4"/>
  <c r="K167" i="4"/>
  <c r="S167" i="4"/>
  <c r="AA167" i="4"/>
  <c r="AI167" i="4"/>
  <c r="AQ167" i="4"/>
  <c r="AY167" i="4"/>
  <c r="BG167" i="4"/>
  <c r="BO167" i="4"/>
  <c r="BW167" i="4"/>
  <c r="D167" i="4"/>
  <c r="L167" i="4"/>
  <c r="T167" i="4"/>
  <c r="AB167" i="4"/>
  <c r="AJ167" i="4"/>
  <c r="AR167" i="4"/>
  <c r="AZ167" i="4"/>
  <c r="BH167" i="4"/>
  <c r="BP167" i="4"/>
  <c r="BX167" i="4"/>
  <c r="C251" i="2"/>
  <c r="D251" i="2"/>
  <c r="A252" i="2"/>
  <c r="J57" i="11"/>
  <c r="G79" i="13"/>
  <c r="I79" i="13" s="1"/>
  <c r="C79" i="13"/>
  <c r="C75" i="14"/>
  <c r="D75" i="14" s="1"/>
  <c r="A173" i="10" l="1"/>
  <c r="B172" i="10"/>
  <c r="G171" i="10"/>
  <c r="H171" i="10" s="1"/>
  <c r="E171" i="10"/>
  <c r="F171" i="10" s="1"/>
  <c r="J60" i="22"/>
  <c r="C61" i="22"/>
  <c r="G58" i="11"/>
  <c r="D58" i="11" s="1"/>
  <c r="I58" i="11"/>
  <c r="C252" i="2"/>
  <c r="D252" i="2"/>
  <c r="A253" i="2"/>
  <c r="D168" i="4"/>
  <c r="H168" i="4"/>
  <c r="L168" i="4"/>
  <c r="P168" i="4"/>
  <c r="T168" i="4"/>
  <c r="X168" i="4"/>
  <c r="AB168" i="4"/>
  <c r="AF168" i="4"/>
  <c r="AJ168" i="4"/>
  <c r="AN168" i="4"/>
  <c r="AR168" i="4"/>
  <c r="AV168" i="4"/>
  <c r="AZ168" i="4"/>
  <c r="BD168" i="4"/>
  <c r="BH168" i="4"/>
  <c r="BL168" i="4"/>
  <c r="BP168" i="4"/>
  <c r="BT168" i="4"/>
  <c r="BX168" i="4"/>
  <c r="E168" i="4"/>
  <c r="I168" i="4"/>
  <c r="M168" i="4"/>
  <c r="Q168" i="4"/>
  <c r="U168" i="4"/>
  <c r="Y168" i="4"/>
  <c r="AC168" i="4"/>
  <c r="AG168" i="4"/>
  <c r="AK168" i="4"/>
  <c r="AO168" i="4"/>
  <c r="AS168" i="4"/>
  <c r="AW168" i="4"/>
  <c r="BA168" i="4"/>
  <c r="BE168" i="4"/>
  <c r="BI168" i="4"/>
  <c r="BM168" i="4"/>
  <c r="BQ168" i="4"/>
  <c r="BU168" i="4"/>
  <c r="BY168" i="4"/>
  <c r="B168" i="4"/>
  <c r="J168" i="4"/>
  <c r="R168" i="4"/>
  <c r="Z168" i="4"/>
  <c r="AH168" i="4"/>
  <c r="AP168" i="4"/>
  <c r="AX168" i="4"/>
  <c r="BF168" i="4"/>
  <c r="BN168" i="4"/>
  <c r="BV168" i="4"/>
  <c r="C168" i="4"/>
  <c r="K168" i="4"/>
  <c r="S168" i="4"/>
  <c r="AA168" i="4"/>
  <c r="AI168" i="4"/>
  <c r="AQ168" i="4"/>
  <c r="AY168" i="4"/>
  <c r="BG168" i="4"/>
  <c r="BO168" i="4"/>
  <c r="BW168" i="4"/>
  <c r="F168" i="4"/>
  <c r="N168" i="4"/>
  <c r="V168" i="4"/>
  <c r="AD168" i="4"/>
  <c r="AL168" i="4"/>
  <c r="AT168" i="4"/>
  <c r="BB168" i="4"/>
  <c r="BJ168" i="4"/>
  <c r="BR168" i="4"/>
  <c r="A169" i="4"/>
  <c r="G168" i="4"/>
  <c r="O168" i="4"/>
  <c r="W168" i="4"/>
  <c r="AE168" i="4"/>
  <c r="AM168" i="4"/>
  <c r="AU168" i="4"/>
  <c r="BC168" i="4"/>
  <c r="BK168" i="4"/>
  <c r="BS168" i="4"/>
  <c r="D79" i="13"/>
  <c r="E79" i="13"/>
  <c r="F79" i="13" s="1"/>
  <c r="E75" i="14"/>
  <c r="E172" i="10" l="1"/>
  <c r="F172" i="10" s="1"/>
  <c r="G172" i="10"/>
  <c r="H172" i="10" s="1"/>
  <c r="A174" i="10"/>
  <c r="B173" i="10"/>
  <c r="E58" i="11"/>
  <c r="H58" i="11" s="1"/>
  <c r="G61" i="22"/>
  <c r="E61" i="22" s="1"/>
  <c r="D61" i="22"/>
  <c r="I61" i="22"/>
  <c r="C253" i="2"/>
  <c r="D253" i="2"/>
  <c r="A254" i="2"/>
  <c r="C169" i="4"/>
  <c r="G169" i="4"/>
  <c r="K169" i="4"/>
  <c r="O169" i="4"/>
  <c r="S169" i="4"/>
  <c r="W169" i="4"/>
  <c r="AA169" i="4"/>
  <c r="AE169" i="4"/>
  <c r="AI169" i="4"/>
  <c r="AM169" i="4"/>
  <c r="AQ169" i="4"/>
  <c r="AU169" i="4"/>
  <c r="AY169" i="4"/>
  <c r="BC169" i="4"/>
  <c r="BG169" i="4"/>
  <c r="BK169" i="4"/>
  <c r="BO169" i="4"/>
  <c r="BS169" i="4"/>
  <c r="BW169" i="4"/>
  <c r="D169" i="4"/>
  <c r="H169" i="4"/>
  <c r="L169" i="4"/>
  <c r="P169" i="4"/>
  <c r="T169" i="4"/>
  <c r="X169" i="4"/>
  <c r="AB169" i="4"/>
  <c r="AF169" i="4"/>
  <c r="AJ169" i="4"/>
  <c r="AN169" i="4"/>
  <c r="AR169" i="4"/>
  <c r="AV169" i="4"/>
  <c r="AZ169" i="4"/>
  <c r="BD169" i="4"/>
  <c r="BH169" i="4"/>
  <c r="BL169" i="4"/>
  <c r="BP169" i="4"/>
  <c r="BT169" i="4"/>
  <c r="BX169" i="4"/>
  <c r="E169" i="4"/>
  <c r="M169" i="4"/>
  <c r="U169" i="4"/>
  <c r="AC169" i="4"/>
  <c r="AK169" i="4"/>
  <c r="AS169" i="4"/>
  <c r="BA169" i="4"/>
  <c r="BI169" i="4"/>
  <c r="BQ169" i="4"/>
  <c r="BY169" i="4"/>
  <c r="F169" i="4"/>
  <c r="N169" i="4"/>
  <c r="V169" i="4"/>
  <c r="AD169" i="4"/>
  <c r="AL169" i="4"/>
  <c r="AT169" i="4"/>
  <c r="BB169" i="4"/>
  <c r="BJ169" i="4"/>
  <c r="BR169" i="4"/>
  <c r="A170" i="4"/>
  <c r="I169" i="4"/>
  <c r="Q169" i="4"/>
  <c r="Y169" i="4"/>
  <c r="AG169" i="4"/>
  <c r="AO169" i="4"/>
  <c r="AW169" i="4"/>
  <c r="BE169" i="4"/>
  <c r="BM169" i="4"/>
  <c r="BU169" i="4"/>
  <c r="B169" i="4"/>
  <c r="J169" i="4"/>
  <c r="R169" i="4"/>
  <c r="Z169" i="4"/>
  <c r="AH169" i="4"/>
  <c r="AP169" i="4"/>
  <c r="AX169" i="4"/>
  <c r="BF169" i="4"/>
  <c r="BN169" i="4"/>
  <c r="BV169" i="4"/>
  <c r="J79" i="13"/>
  <c r="F75" i="14"/>
  <c r="I75" i="14"/>
  <c r="G173" i="10" l="1"/>
  <c r="H173" i="10" s="1"/>
  <c r="E173" i="10"/>
  <c r="F173" i="10" s="1"/>
  <c r="A175" i="10"/>
  <c r="B174" i="10"/>
  <c r="F58" i="11"/>
  <c r="F61" i="22"/>
  <c r="H61" i="22"/>
  <c r="B170" i="4"/>
  <c r="F170" i="4"/>
  <c r="J170" i="4"/>
  <c r="N170" i="4"/>
  <c r="R170" i="4"/>
  <c r="V170" i="4"/>
  <c r="Z170" i="4"/>
  <c r="AD170" i="4"/>
  <c r="AH170" i="4"/>
  <c r="AL170" i="4"/>
  <c r="AP170" i="4"/>
  <c r="AT170" i="4"/>
  <c r="AX170" i="4"/>
  <c r="BB170" i="4"/>
  <c r="BF170" i="4"/>
  <c r="BJ170" i="4"/>
  <c r="BN170" i="4"/>
  <c r="BR170" i="4"/>
  <c r="BV170" i="4"/>
  <c r="A171" i="4"/>
  <c r="C170" i="4"/>
  <c r="G170" i="4"/>
  <c r="K170" i="4"/>
  <c r="O170" i="4"/>
  <c r="S170" i="4"/>
  <c r="W170" i="4"/>
  <c r="AA170" i="4"/>
  <c r="AE170" i="4"/>
  <c r="AI170" i="4"/>
  <c r="AM170" i="4"/>
  <c r="AQ170" i="4"/>
  <c r="AU170" i="4"/>
  <c r="AY170" i="4"/>
  <c r="BC170" i="4"/>
  <c r="BG170" i="4"/>
  <c r="BK170" i="4"/>
  <c r="BO170" i="4"/>
  <c r="BS170" i="4"/>
  <c r="BW170" i="4"/>
  <c r="H170" i="4"/>
  <c r="P170" i="4"/>
  <c r="X170" i="4"/>
  <c r="AF170" i="4"/>
  <c r="AN170" i="4"/>
  <c r="AV170" i="4"/>
  <c r="BD170" i="4"/>
  <c r="BL170" i="4"/>
  <c r="BT170" i="4"/>
  <c r="I170" i="4"/>
  <c r="Q170" i="4"/>
  <c r="Y170" i="4"/>
  <c r="AG170" i="4"/>
  <c r="AO170" i="4"/>
  <c r="AW170" i="4"/>
  <c r="BE170" i="4"/>
  <c r="BM170" i="4"/>
  <c r="BU170" i="4"/>
  <c r="D170" i="4"/>
  <c r="L170" i="4"/>
  <c r="T170" i="4"/>
  <c r="AB170" i="4"/>
  <c r="AJ170" i="4"/>
  <c r="AR170" i="4"/>
  <c r="AZ170" i="4"/>
  <c r="BH170" i="4"/>
  <c r="BP170" i="4"/>
  <c r="BX170" i="4"/>
  <c r="E170" i="4"/>
  <c r="M170" i="4"/>
  <c r="U170" i="4"/>
  <c r="AC170" i="4"/>
  <c r="AK170" i="4"/>
  <c r="AS170" i="4"/>
  <c r="BA170" i="4"/>
  <c r="BI170" i="4"/>
  <c r="BQ170" i="4"/>
  <c r="BY170" i="4"/>
  <c r="C254" i="2"/>
  <c r="D254" i="2"/>
  <c r="A255" i="2"/>
  <c r="C59" i="11"/>
  <c r="J58" i="11"/>
  <c r="G80" i="13"/>
  <c r="I80" i="13" s="1"/>
  <c r="C80" i="13"/>
  <c r="C76" i="14"/>
  <c r="D76" i="14" s="1"/>
  <c r="H76" i="14"/>
  <c r="G76" i="14" s="1"/>
  <c r="G77" i="14"/>
  <c r="E174" i="10" l="1"/>
  <c r="F174" i="10" s="1"/>
  <c r="G174" i="10"/>
  <c r="H174" i="10" s="1"/>
  <c r="B175" i="10"/>
  <c r="A176" i="10"/>
  <c r="J61" i="22"/>
  <c r="C62" i="22"/>
  <c r="C255" i="2"/>
  <c r="D255" i="2"/>
  <c r="A256" i="2"/>
  <c r="E171" i="4"/>
  <c r="I171" i="4"/>
  <c r="M171" i="4"/>
  <c r="Q171" i="4"/>
  <c r="U171" i="4"/>
  <c r="Y171" i="4"/>
  <c r="AC171" i="4"/>
  <c r="AG171" i="4"/>
  <c r="AK171" i="4"/>
  <c r="AO171" i="4"/>
  <c r="AS171" i="4"/>
  <c r="AW171" i="4"/>
  <c r="BA171" i="4"/>
  <c r="BE171" i="4"/>
  <c r="BI171" i="4"/>
  <c r="BM171" i="4"/>
  <c r="BQ171" i="4"/>
  <c r="BU171" i="4"/>
  <c r="BY171" i="4"/>
  <c r="B171" i="4"/>
  <c r="F171" i="4"/>
  <c r="J171" i="4"/>
  <c r="N171" i="4"/>
  <c r="R171" i="4"/>
  <c r="V171" i="4"/>
  <c r="Z171" i="4"/>
  <c r="AD171" i="4"/>
  <c r="AH171" i="4"/>
  <c r="AL171" i="4"/>
  <c r="AP171" i="4"/>
  <c r="AT171" i="4"/>
  <c r="AX171" i="4"/>
  <c r="BB171" i="4"/>
  <c r="BF171" i="4"/>
  <c r="BJ171" i="4"/>
  <c r="BN171" i="4"/>
  <c r="BR171" i="4"/>
  <c r="BV171" i="4"/>
  <c r="A172" i="4"/>
  <c r="C171" i="4"/>
  <c r="K171" i="4"/>
  <c r="S171" i="4"/>
  <c r="AA171" i="4"/>
  <c r="AI171" i="4"/>
  <c r="AQ171" i="4"/>
  <c r="AY171" i="4"/>
  <c r="BG171" i="4"/>
  <c r="BO171" i="4"/>
  <c r="BW171" i="4"/>
  <c r="D171" i="4"/>
  <c r="L171" i="4"/>
  <c r="T171" i="4"/>
  <c r="AB171" i="4"/>
  <c r="AJ171" i="4"/>
  <c r="AR171" i="4"/>
  <c r="AZ171" i="4"/>
  <c r="BH171" i="4"/>
  <c r="BP171" i="4"/>
  <c r="BX171" i="4"/>
  <c r="G171" i="4"/>
  <c r="O171" i="4"/>
  <c r="W171" i="4"/>
  <c r="AE171" i="4"/>
  <c r="AM171" i="4"/>
  <c r="AU171" i="4"/>
  <c r="BC171" i="4"/>
  <c r="BK171" i="4"/>
  <c r="BS171" i="4"/>
  <c r="H171" i="4"/>
  <c r="P171" i="4"/>
  <c r="X171" i="4"/>
  <c r="AF171" i="4"/>
  <c r="AN171" i="4"/>
  <c r="AV171" i="4"/>
  <c r="BD171" i="4"/>
  <c r="BL171" i="4"/>
  <c r="BT171" i="4"/>
  <c r="G59" i="11"/>
  <c r="E59" i="11" s="1"/>
  <c r="I59" i="11"/>
  <c r="D80" i="13"/>
  <c r="E80" i="13"/>
  <c r="F80" i="13" s="1"/>
  <c r="E76" i="14"/>
  <c r="A177" i="10" l="1"/>
  <c r="B176" i="10"/>
  <c r="G175" i="10"/>
  <c r="H175" i="10" s="1"/>
  <c r="E175" i="10"/>
  <c r="F175" i="10" s="1"/>
  <c r="G62" i="22"/>
  <c r="E62" i="22" s="1"/>
  <c r="D62" i="22"/>
  <c r="I62" i="22"/>
  <c r="F59" i="11"/>
  <c r="H59" i="11"/>
  <c r="D59" i="11"/>
  <c r="C256" i="2"/>
  <c r="D256" i="2"/>
  <c r="A257" i="2"/>
  <c r="D172" i="4"/>
  <c r="H172" i="4"/>
  <c r="L172" i="4"/>
  <c r="P172" i="4"/>
  <c r="T172" i="4"/>
  <c r="X172" i="4"/>
  <c r="AB172" i="4"/>
  <c r="AF172" i="4"/>
  <c r="AJ172" i="4"/>
  <c r="AN172" i="4"/>
  <c r="AR172" i="4"/>
  <c r="AV172" i="4"/>
  <c r="AZ172" i="4"/>
  <c r="BD172" i="4"/>
  <c r="BH172" i="4"/>
  <c r="BL172" i="4"/>
  <c r="BP172" i="4"/>
  <c r="BT172" i="4"/>
  <c r="BX172" i="4"/>
  <c r="E172" i="4"/>
  <c r="I172" i="4"/>
  <c r="M172" i="4"/>
  <c r="Q172" i="4"/>
  <c r="U172" i="4"/>
  <c r="Y172" i="4"/>
  <c r="AC172" i="4"/>
  <c r="AG172" i="4"/>
  <c r="AK172" i="4"/>
  <c r="AO172" i="4"/>
  <c r="AS172" i="4"/>
  <c r="AW172" i="4"/>
  <c r="BA172" i="4"/>
  <c r="BE172" i="4"/>
  <c r="BI172" i="4"/>
  <c r="BM172" i="4"/>
  <c r="BQ172" i="4"/>
  <c r="BU172" i="4"/>
  <c r="BY172" i="4"/>
  <c r="F172" i="4"/>
  <c r="N172" i="4"/>
  <c r="V172" i="4"/>
  <c r="AD172" i="4"/>
  <c r="AL172" i="4"/>
  <c r="AT172" i="4"/>
  <c r="BB172" i="4"/>
  <c r="BJ172" i="4"/>
  <c r="BR172" i="4"/>
  <c r="A173" i="4"/>
  <c r="G172" i="4"/>
  <c r="O172" i="4"/>
  <c r="W172" i="4"/>
  <c r="AE172" i="4"/>
  <c r="AM172" i="4"/>
  <c r="AU172" i="4"/>
  <c r="BC172" i="4"/>
  <c r="BK172" i="4"/>
  <c r="BS172" i="4"/>
  <c r="B172" i="4"/>
  <c r="J172" i="4"/>
  <c r="R172" i="4"/>
  <c r="Z172" i="4"/>
  <c r="AH172" i="4"/>
  <c r="AP172" i="4"/>
  <c r="AX172" i="4"/>
  <c r="BF172" i="4"/>
  <c r="BN172" i="4"/>
  <c r="BV172" i="4"/>
  <c r="C172" i="4"/>
  <c r="K172" i="4"/>
  <c r="S172" i="4"/>
  <c r="AA172" i="4"/>
  <c r="AI172" i="4"/>
  <c r="AQ172" i="4"/>
  <c r="AY172" i="4"/>
  <c r="BG172" i="4"/>
  <c r="BO172" i="4"/>
  <c r="BW172" i="4"/>
  <c r="J80" i="13"/>
  <c r="F76" i="14"/>
  <c r="I76" i="14"/>
  <c r="E176" i="10" l="1"/>
  <c r="F176" i="10" s="1"/>
  <c r="G176" i="10"/>
  <c r="H176" i="10" s="1"/>
  <c r="B177" i="10"/>
  <c r="A178" i="10"/>
  <c r="F62" i="22"/>
  <c r="H62" i="22"/>
  <c r="C60" i="11"/>
  <c r="J59" i="11"/>
  <c r="C173" i="4"/>
  <c r="G173" i="4"/>
  <c r="K173" i="4"/>
  <c r="O173" i="4"/>
  <c r="S173" i="4"/>
  <c r="W173" i="4"/>
  <c r="AA173" i="4"/>
  <c r="AE173" i="4"/>
  <c r="AI173" i="4"/>
  <c r="AM173" i="4"/>
  <c r="AQ173" i="4"/>
  <c r="AU173" i="4"/>
  <c r="AY173" i="4"/>
  <c r="BC173" i="4"/>
  <c r="BG173" i="4"/>
  <c r="BK173" i="4"/>
  <c r="BO173" i="4"/>
  <c r="BS173" i="4"/>
  <c r="BW173" i="4"/>
  <c r="D173" i="4"/>
  <c r="H173" i="4"/>
  <c r="L173" i="4"/>
  <c r="P173" i="4"/>
  <c r="T173" i="4"/>
  <c r="X173" i="4"/>
  <c r="AB173" i="4"/>
  <c r="AF173" i="4"/>
  <c r="AJ173" i="4"/>
  <c r="AN173" i="4"/>
  <c r="AR173" i="4"/>
  <c r="AV173" i="4"/>
  <c r="AZ173" i="4"/>
  <c r="BD173" i="4"/>
  <c r="BH173" i="4"/>
  <c r="BL173" i="4"/>
  <c r="BP173" i="4"/>
  <c r="BT173" i="4"/>
  <c r="BX173" i="4"/>
  <c r="I173" i="4"/>
  <c r="Q173" i="4"/>
  <c r="Y173" i="4"/>
  <c r="AG173" i="4"/>
  <c r="AO173" i="4"/>
  <c r="AW173" i="4"/>
  <c r="BE173" i="4"/>
  <c r="BM173" i="4"/>
  <c r="BU173" i="4"/>
  <c r="B173" i="4"/>
  <c r="J173" i="4"/>
  <c r="R173" i="4"/>
  <c r="Z173" i="4"/>
  <c r="AH173" i="4"/>
  <c r="AP173" i="4"/>
  <c r="AX173" i="4"/>
  <c r="BF173" i="4"/>
  <c r="BN173" i="4"/>
  <c r="BV173" i="4"/>
  <c r="E173" i="4"/>
  <c r="M173" i="4"/>
  <c r="U173" i="4"/>
  <c r="AC173" i="4"/>
  <c r="AK173" i="4"/>
  <c r="AS173" i="4"/>
  <c r="BA173" i="4"/>
  <c r="BI173" i="4"/>
  <c r="BQ173" i="4"/>
  <c r="BY173" i="4"/>
  <c r="F173" i="4"/>
  <c r="N173" i="4"/>
  <c r="V173" i="4"/>
  <c r="AD173" i="4"/>
  <c r="AL173" i="4"/>
  <c r="AT173" i="4"/>
  <c r="BB173" i="4"/>
  <c r="BJ173" i="4"/>
  <c r="BR173" i="4"/>
  <c r="A174" i="4"/>
  <c r="C257" i="2"/>
  <c r="D257" i="2"/>
  <c r="A258" i="2"/>
  <c r="G81" i="13"/>
  <c r="I81" i="13" s="1"/>
  <c r="C81" i="13"/>
  <c r="C77" i="14"/>
  <c r="D77" i="14" s="1"/>
  <c r="B178" i="10" l="1"/>
  <c r="A179" i="10"/>
  <c r="G177" i="10"/>
  <c r="H177" i="10" s="1"/>
  <c r="E177" i="10"/>
  <c r="F177" i="10" s="1"/>
  <c r="C63" i="22"/>
  <c r="J62" i="22"/>
  <c r="B174" i="4"/>
  <c r="F174" i="4"/>
  <c r="J174" i="4"/>
  <c r="N174" i="4"/>
  <c r="R174" i="4"/>
  <c r="V174" i="4"/>
  <c r="Z174" i="4"/>
  <c r="AD174" i="4"/>
  <c r="AH174" i="4"/>
  <c r="AL174" i="4"/>
  <c r="AP174" i="4"/>
  <c r="AT174" i="4"/>
  <c r="AX174" i="4"/>
  <c r="BB174" i="4"/>
  <c r="BF174" i="4"/>
  <c r="BJ174" i="4"/>
  <c r="BN174" i="4"/>
  <c r="BR174" i="4"/>
  <c r="BV174" i="4"/>
  <c r="A175" i="4"/>
  <c r="C174" i="4"/>
  <c r="G174" i="4"/>
  <c r="K174" i="4"/>
  <c r="O174" i="4"/>
  <c r="S174" i="4"/>
  <c r="W174" i="4"/>
  <c r="AA174" i="4"/>
  <c r="AE174" i="4"/>
  <c r="AI174" i="4"/>
  <c r="AM174" i="4"/>
  <c r="AQ174" i="4"/>
  <c r="AU174" i="4"/>
  <c r="AY174" i="4"/>
  <c r="BC174" i="4"/>
  <c r="BG174" i="4"/>
  <c r="BK174" i="4"/>
  <c r="BO174" i="4"/>
  <c r="BS174" i="4"/>
  <c r="BW174" i="4"/>
  <c r="D174" i="4"/>
  <c r="L174" i="4"/>
  <c r="T174" i="4"/>
  <c r="AB174" i="4"/>
  <c r="AJ174" i="4"/>
  <c r="AR174" i="4"/>
  <c r="AZ174" i="4"/>
  <c r="BH174" i="4"/>
  <c r="BP174" i="4"/>
  <c r="BX174" i="4"/>
  <c r="E174" i="4"/>
  <c r="M174" i="4"/>
  <c r="U174" i="4"/>
  <c r="AC174" i="4"/>
  <c r="AK174" i="4"/>
  <c r="AS174" i="4"/>
  <c r="BA174" i="4"/>
  <c r="BI174" i="4"/>
  <c r="BQ174" i="4"/>
  <c r="BY174" i="4"/>
  <c r="H174" i="4"/>
  <c r="P174" i="4"/>
  <c r="X174" i="4"/>
  <c r="AF174" i="4"/>
  <c r="AN174" i="4"/>
  <c r="AV174" i="4"/>
  <c r="BD174" i="4"/>
  <c r="BL174" i="4"/>
  <c r="BT174" i="4"/>
  <c r="I174" i="4"/>
  <c r="Q174" i="4"/>
  <c r="Y174" i="4"/>
  <c r="AG174" i="4"/>
  <c r="AO174" i="4"/>
  <c r="AW174" i="4"/>
  <c r="BE174" i="4"/>
  <c r="BM174" i="4"/>
  <c r="BU174" i="4"/>
  <c r="C258" i="2"/>
  <c r="D258" i="2"/>
  <c r="A259" i="2"/>
  <c r="G60" i="11"/>
  <c r="E60" i="11" s="1"/>
  <c r="I60" i="11"/>
  <c r="D81" i="13"/>
  <c r="E81" i="13"/>
  <c r="F81" i="13" s="1"/>
  <c r="E77" i="14"/>
  <c r="B179" i="10" l="1"/>
  <c r="A180" i="10"/>
  <c r="E178" i="10"/>
  <c r="F178" i="10" s="1"/>
  <c r="G178" i="10"/>
  <c r="H178" i="10" s="1"/>
  <c r="D60" i="11"/>
  <c r="G63" i="22"/>
  <c r="D63" i="22" s="1"/>
  <c r="I63" i="22"/>
  <c r="F60" i="11"/>
  <c r="H60" i="11"/>
  <c r="C259" i="2"/>
  <c r="D259" i="2"/>
  <c r="A260" i="2"/>
  <c r="E175" i="4"/>
  <c r="I175" i="4"/>
  <c r="M175" i="4"/>
  <c r="Q175" i="4"/>
  <c r="U175" i="4"/>
  <c r="Y175" i="4"/>
  <c r="AC175" i="4"/>
  <c r="AG175" i="4"/>
  <c r="AK175" i="4"/>
  <c r="AO175" i="4"/>
  <c r="AS175" i="4"/>
  <c r="AW175" i="4"/>
  <c r="BA175" i="4"/>
  <c r="BE175" i="4"/>
  <c r="BI175" i="4"/>
  <c r="BM175" i="4"/>
  <c r="BQ175" i="4"/>
  <c r="BU175" i="4"/>
  <c r="BY175" i="4"/>
  <c r="B175" i="4"/>
  <c r="F175" i="4"/>
  <c r="J175" i="4"/>
  <c r="N175" i="4"/>
  <c r="R175" i="4"/>
  <c r="V175" i="4"/>
  <c r="Z175" i="4"/>
  <c r="AD175" i="4"/>
  <c r="AH175" i="4"/>
  <c r="AL175" i="4"/>
  <c r="AP175" i="4"/>
  <c r="AT175" i="4"/>
  <c r="AX175" i="4"/>
  <c r="BB175" i="4"/>
  <c r="BF175" i="4"/>
  <c r="BJ175" i="4"/>
  <c r="BN175" i="4"/>
  <c r="BR175" i="4"/>
  <c r="BV175" i="4"/>
  <c r="A176" i="4"/>
  <c r="G175" i="4"/>
  <c r="O175" i="4"/>
  <c r="W175" i="4"/>
  <c r="AE175" i="4"/>
  <c r="AM175" i="4"/>
  <c r="AU175" i="4"/>
  <c r="BC175" i="4"/>
  <c r="BK175" i="4"/>
  <c r="BS175" i="4"/>
  <c r="H175" i="4"/>
  <c r="P175" i="4"/>
  <c r="X175" i="4"/>
  <c r="AF175" i="4"/>
  <c r="AN175" i="4"/>
  <c r="AV175" i="4"/>
  <c r="BD175" i="4"/>
  <c r="BL175" i="4"/>
  <c r="BT175" i="4"/>
  <c r="C175" i="4"/>
  <c r="K175" i="4"/>
  <c r="S175" i="4"/>
  <c r="AA175" i="4"/>
  <c r="AI175" i="4"/>
  <c r="AQ175" i="4"/>
  <c r="AY175" i="4"/>
  <c r="BG175" i="4"/>
  <c r="BO175" i="4"/>
  <c r="BW175" i="4"/>
  <c r="D175" i="4"/>
  <c r="L175" i="4"/>
  <c r="T175" i="4"/>
  <c r="AB175" i="4"/>
  <c r="AJ175" i="4"/>
  <c r="AR175" i="4"/>
  <c r="AZ175" i="4"/>
  <c r="BH175" i="4"/>
  <c r="BP175" i="4"/>
  <c r="BX175" i="4"/>
  <c r="J81" i="13"/>
  <c r="F77" i="14"/>
  <c r="I77" i="14"/>
  <c r="A181" i="10" l="1"/>
  <c r="B180" i="10"/>
  <c r="G179" i="10"/>
  <c r="H179" i="10" s="1"/>
  <c r="E179" i="10"/>
  <c r="F179" i="10" s="1"/>
  <c r="E63" i="22"/>
  <c r="F63" i="22"/>
  <c r="H63" i="22"/>
  <c r="C260" i="2"/>
  <c r="D260" i="2"/>
  <c r="A261" i="2"/>
  <c r="C61" i="11"/>
  <c r="J60" i="11"/>
  <c r="D176" i="4"/>
  <c r="H176" i="4"/>
  <c r="L176" i="4"/>
  <c r="P176" i="4"/>
  <c r="T176" i="4"/>
  <c r="X176" i="4"/>
  <c r="AB176" i="4"/>
  <c r="AF176" i="4"/>
  <c r="AJ176" i="4"/>
  <c r="AN176" i="4"/>
  <c r="AR176" i="4"/>
  <c r="AV176" i="4"/>
  <c r="AZ176" i="4"/>
  <c r="BD176" i="4"/>
  <c r="BH176" i="4"/>
  <c r="BL176" i="4"/>
  <c r="BP176" i="4"/>
  <c r="BT176" i="4"/>
  <c r="BX176" i="4"/>
  <c r="E176" i="4"/>
  <c r="I176" i="4"/>
  <c r="M176" i="4"/>
  <c r="Q176" i="4"/>
  <c r="U176" i="4"/>
  <c r="Y176" i="4"/>
  <c r="AC176" i="4"/>
  <c r="AG176" i="4"/>
  <c r="AK176" i="4"/>
  <c r="AO176" i="4"/>
  <c r="AS176" i="4"/>
  <c r="AW176" i="4"/>
  <c r="BA176" i="4"/>
  <c r="BE176" i="4"/>
  <c r="BI176" i="4"/>
  <c r="BM176" i="4"/>
  <c r="BQ176" i="4"/>
  <c r="BU176" i="4"/>
  <c r="BY176" i="4"/>
  <c r="B176" i="4"/>
  <c r="J176" i="4"/>
  <c r="R176" i="4"/>
  <c r="Z176" i="4"/>
  <c r="AH176" i="4"/>
  <c r="AP176" i="4"/>
  <c r="AX176" i="4"/>
  <c r="BF176" i="4"/>
  <c r="BN176" i="4"/>
  <c r="BV176" i="4"/>
  <c r="C176" i="4"/>
  <c r="K176" i="4"/>
  <c r="S176" i="4"/>
  <c r="AA176" i="4"/>
  <c r="AI176" i="4"/>
  <c r="AQ176" i="4"/>
  <c r="AY176" i="4"/>
  <c r="BG176" i="4"/>
  <c r="BO176" i="4"/>
  <c r="BW176" i="4"/>
  <c r="F176" i="4"/>
  <c r="N176" i="4"/>
  <c r="V176" i="4"/>
  <c r="AD176" i="4"/>
  <c r="AL176" i="4"/>
  <c r="AT176" i="4"/>
  <c r="BB176" i="4"/>
  <c r="BJ176" i="4"/>
  <c r="BR176" i="4"/>
  <c r="A177" i="4"/>
  <c r="G176" i="4"/>
  <c r="O176" i="4"/>
  <c r="W176" i="4"/>
  <c r="AE176" i="4"/>
  <c r="AM176" i="4"/>
  <c r="AU176" i="4"/>
  <c r="BC176" i="4"/>
  <c r="BK176" i="4"/>
  <c r="BS176" i="4"/>
  <c r="C82" i="13"/>
  <c r="G82" i="13"/>
  <c r="I82" i="13" s="1"/>
  <c r="C78" i="14"/>
  <c r="H78" i="14"/>
  <c r="G78" i="14" s="1"/>
  <c r="E180" i="10" l="1"/>
  <c r="F180" i="10" s="1"/>
  <c r="G180" i="10"/>
  <c r="H180" i="10" s="1"/>
  <c r="B181" i="10"/>
  <c r="A182" i="10"/>
  <c r="C64" i="22"/>
  <c r="J63" i="22"/>
  <c r="D78" i="14"/>
  <c r="G79" i="14"/>
  <c r="D82" i="13"/>
  <c r="G61" i="11"/>
  <c r="D61" i="11" s="1"/>
  <c r="I61" i="11"/>
  <c r="C261" i="2"/>
  <c r="D261" i="2"/>
  <c r="A262" i="2"/>
  <c r="C177" i="4"/>
  <c r="G177" i="4"/>
  <c r="K177" i="4"/>
  <c r="O177" i="4"/>
  <c r="S177" i="4"/>
  <c r="W177" i="4"/>
  <c r="AA177" i="4"/>
  <c r="AE177" i="4"/>
  <c r="AI177" i="4"/>
  <c r="AM177" i="4"/>
  <c r="AQ177" i="4"/>
  <c r="AU177" i="4"/>
  <c r="AY177" i="4"/>
  <c r="BC177" i="4"/>
  <c r="BG177" i="4"/>
  <c r="BK177" i="4"/>
  <c r="BO177" i="4"/>
  <c r="BS177" i="4"/>
  <c r="BW177" i="4"/>
  <c r="D177" i="4"/>
  <c r="H177" i="4"/>
  <c r="L177" i="4"/>
  <c r="P177" i="4"/>
  <c r="T177" i="4"/>
  <c r="X177" i="4"/>
  <c r="AB177" i="4"/>
  <c r="AF177" i="4"/>
  <c r="AJ177" i="4"/>
  <c r="AN177" i="4"/>
  <c r="AR177" i="4"/>
  <c r="AV177" i="4"/>
  <c r="AZ177" i="4"/>
  <c r="BD177" i="4"/>
  <c r="BH177" i="4"/>
  <c r="BL177" i="4"/>
  <c r="BP177" i="4"/>
  <c r="BT177" i="4"/>
  <c r="BX177" i="4"/>
  <c r="E177" i="4"/>
  <c r="M177" i="4"/>
  <c r="U177" i="4"/>
  <c r="AC177" i="4"/>
  <c r="AK177" i="4"/>
  <c r="AS177" i="4"/>
  <c r="BA177" i="4"/>
  <c r="BI177" i="4"/>
  <c r="BQ177" i="4"/>
  <c r="BY177" i="4"/>
  <c r="F177" i="4"/>
  <c r="N177" i="4"/>
  <c r="V177" i="4"/>
  <c r="AD177" i="4"/>
  <c r="AL177" i="4"/>
  <c r="AT177" i="4"/>
  <c r="BB177" i="4"/>
  <c r="BJ177" i="4"/>
  <c r="BR177" i="4"/>
  <c r="A178" i="4"/>
  <c r="I177" i="4"/>
  <c r="Q177" i="4"/>
  <c r="Y177" i="4"/>
  <c r="AG177" i="4"/>
  <c r="AO177" i="4"/>
  <c r="AW177" i="4"/>
  <c r="BE177" i="4"/>
  <c r="BM177" i="4"/>
  <c r="BU177" i="4"/>
  <c r="B177" i="4"/>
  <c r="J177" i="4"/>
  <c r="R177" i="4"/>
  <c r="Z177" i="4"/>
  <c r="AH177" i="4"/>
  <c r="AP177" i="4"/>
  <c r="AX177" i="4"/>
  <c r="BF177" i="4"/>
  <c r="BN177" i="4"/>
  <c r="BV177" i="4"/>
  <c r="E82" i="13"/>
  <c r="F82" i="13" s="1"/>
  <c r="E78" i="14"/>
  <c r="B182" i="10" l="1"/>
  <c r="A183" i="10"/>
  <c r="E181" i="10"/>
  <c r="F181" i="10" s="1"/>
  <c r="G181" i="10"/>
  <c r="H181" i="10" s="1"/>
  <c r="E61" i="11"/>
  <c r="H61" i="11" s="1"/>
  <c r="G64" i="22"/>
  <c r="D64" i="22" s="1"/>
  <c r="E64" i="22"/>
  <c r="I64" i="22"/>
  <c r="C262" i="2"/>
  <c r="D262" i="2"/>
  <c r="A263" i="2"/>
  <c r="B178" i="4"/>
  <c r="F178" i="4"/>
  <c r="J178" i="4"/>
  <c r="N178" i="4"/>
  <c r="R178" i="4"/>
  <c r="V178" i="4"/>
  <c r="Z178" i="4"/>
  <c r="AD178" i="4"/>
  <c r="AH178" i="4"/>
  <c r="AL178" i="4"/>
  <c r="AP178" i="4"/>
  <c r="AT178" i="4"/>
  <c r="AX178" i="4"/>
  <c r="BB178" i="4"/>
  <c r="BF178" i="4"/>
  <c r="BJ178" i="4"/>
  <c r="BN178" i="4"/>
  <c r="BR178" i="4"/>
  <c r="BV178" i="4"/>
  <c r="A179" i="4"/>
  <c r="C178" i="4"/>
  <c r="G178" i="4"/>
  <c r="K178" i="4"/>
  <c r="O178" i="4"/>
  <c r="S178" i="4"/>
  <c r="W178" i="4"/>
  <c r="AA178" i="4"/>
  <c r="AE178" i="4"/>
  <c r="AI178" i="4"/>
  <c r="AM178" i="4"/>
  <c r="AQ178" i="4"/>
  <c r="AU178" i="4"/>
  <c r="AY178" i="4"/>
  <c r="BC178" i="4"/>
  <c r="BG178" i="4"/>
  <c r="BK178" i="4"/>
  <c r="BO178" i="4"/>
  <c r="BS178" i="4"/>
  <c r="BW178" i="4"/>
  <c r="H178" i="4"/>
  <c r="P178" i="4"/>
  <c r="X178" i="4"/>
  <c r="AF178" i="4"/>
  <c r="AN178" i="4"/>
  <c r="AV178" i="4"/>
  <c r="BD178" i="4"/>
  <c r="BL178" i="4"/>
  <c r="BT178" i="4"/>
  <c r="I178" i="4"/>
  <c r="Q178" i="4"/>
  <c r="Y178" i="4"/>
  <c r="AG178" i="4"/>
  <c r="AO178" i="4"/>
  <c r="AW178" i="4"/>
  <c r="BE178" i="4"/>
  <c r="BM178" i="4"/>
  <c r="BU178" i="4"/>
  <c r="D178" i="4"/>
  <c r="L178" i="4"/>
  <c r="T178" i="4"/>
  <c r="AB178" i="4"/>
  <c r="AJ178" i="4"/>
  <c r="AR178" i="4"/>
  <c r="AZ178" i="4"/>
  <c r="BH178" i="4"/>
  <c r="BP178" i="4"/>
  <c r="BX178" i="4"/>
  <c r="E178" i="4"/>
  <c r="M178" i="4"/>
  <c r="U178" i="4"/>
  <c r="AC178" i="4"/>
  <c r="AK178" i="4"/>
  <c r="AS178" i="4"/>
  <c r="BA178" i="4"/>
  <c r="BI178" i="4"/>
  <c r="BQ178" i="4"/>
  <c r="BY178" i="4"/>
  <c r="F61" i="11"/>
  <c r="J82" i="13"/>
  <c r="F78" i="14"/>
  <c r="I78" i="14"/>
  <c r="B183" i="10" l="1"/>
  <c r="A184" i="10"/>
  <c r="G182" i="10"/>
  <c r="H182" i="10" s="1"/>
  <c r="E182" i="10"/>
  <c r="F182" i="10" s="1"/>
  <c r="F64" i="22"/>
  <c r="H64" i="22"/>
  <c r="E179" i="4"/>
  <c r="I179" i="4"/>
  <c r="M179" i="4"/>
  <c r="Q179" i="4"/>
  <c r="U179" i="4"/>
  <c r="Y179" i="4"/>
  <c r="AC179" i="4"/>
  <c r="AG179" i="4"/>
  <c r="AK179" i="4"/>
  <c r="AO179" i="4"/>
  <c r="AS179" i="4"/>
  <c r="AW179" i="4"/>
  <c r="BA179" i="4"/>
  <c r="BE179" i="4"/>
  <c r="BI179" i="4"/>
  <c r="BM179" i="4"/>
  <c r="BQ179" i="4"/>
  <c r="BU179" i="4"/>
  <c r="BY179" i="4"/>
  <c r="B179" i="4"/>
  <c r="F179" i="4"/>
  <c r="J179" i="4"/>
  <c r="N179" i="4"/>
  <c r="R179" i="4"/>
  <c r="V179" i="4"/>
  <c r="Z179" i="4"/>
  <c r="AD179" i="4"/>
  <c r="AH179" i="4"/>
  <c r="AL179" i="4"/>
  <c r="AP179" i="4"/>
  <c r="AT179" i="4"/>
  <c r="AX179" i="4"/>
  <c r="BB179" i="4"/>
  <c r="BF179" i="4"/>
  <c r="BJ179" i="4"/>
  <c r="BN179" i="4"/>
  <c r="BR179" i="4"/>
  <c r="BV179" i="4"/>
  <c r="A180" i="4"/>
  <c r="C179" i="4"/>
  <c r="K179" i="4"/>
  <c r="S179" i="4"/>
  <c r="AA179" i="4"/>
  <c r="AI179" i="4"/>
  <c r="AQ179" i="4"/>
  <c r="AY179" i="4"/>
  <c r="BG179" i="4"/>
  <c r="BO179" i="4"/>
  <c r="BW179" i="4"/>
  <c r="D179" i="4"/>
  <c r="L179" i="4"/>
  <c r="T179" i="4"/>
  <c r="AB179" i="4"/>
  <c r="AJ179" i="4"/>
  <c r="AR179" i="4"/>
  <c r="AZ179" i="4"/>
  <c r="BH179" i="4"/>
  <c r="BP179" i="4"/>
  <c r="BX179" i="4"/>
  <c r="G179" i="4"/>
  <c r="O179" i="4"/>
  <c r="W179" i="4"/>
  <c r="AE179" i="4"/>
  <c r="AM179" i="4"/>
  <c r="AU179" i="4"/>
  <c r="BC179" i="4"/>
  <c r="BK179" i="4"/>
  <c r="BS179" i="4"/>
  <c r="H179" i="4"/>
  <c r="P179" i="4"/>
  <c r="X179" i="4"/>
  <c r="AF179" i="4"/>
  <c r="AN179" i="4"/>
  <c r="AV179" i="4"/>
  <c r="BD179" i="4"/>
  <c r="BL179" i="4"/>
  <c r="BT179" i="4"/>
  <c r="C62" i="11"/>
  <c r="J61" i="11"/>
  <c r="C263" i="2"/>
  <c r="D263" i="2"/>
  <c r="A264" i="2"/>
  <c r="G83" i="13"/>
  <c r="I83" i="13" s="1"/>
  <c r="E83" i="13" s="1"/>
  <c r="F83" i="13" s="1"/>
  <c r="C83" i="13"/>
  <c r="C79" i="14"/>
  <c r="D79" i="14" s="1"/>
  <c r="A185" i="10" l="1"/>
  <c r="B184" i="10"/>
  <c r="G183" i="10"/>
  <c r="H183" i="10" s="1"/>
  <c r="E183" i="10"/>
  <c r="F183" i="10" s="1"/>
  <c r="C65" i="22"/>
  <c r="J64" i="22"/>
  <c r="D180" i="4"/>
  <c r="H180" i="4"/>
  <c r="L180" i="4"/>
  <c r="P180" i="4"/>
  <c r="T180" i="4"/>
  <c r="X180" i="4"/>
  <c r="AB180" i="4"/>
  <c r="AF180" i="4"/>
  <c r="AJ180" i="4"/>
  <c r="AN180" i="4"/>
  <c r="AR180" i="4"/>
  <c r="AV180" i="4"/>
  <c r="AZ180" i="4"/>
  <c r="BD180" i="4"/>
  <c r="BH180" i="4"/>
  <c r="BL180" i="4"/>
  <c r="BP180" i="4"/>
  <c r="BT180" i="4"/>
  <c r="BX180" i="4"/>
  <c r="E180" i="4"/>
  <c r="I180" i="4"/>
  <c r="M180" i="4"/>
  <c r="Q180" i="4"/>
  <c r="U180" i="4"/>
  <c r="Y180" i="4"/>
  <c r="AC180" i="4"/>
  <c r="AG180" i="4"/>
  <c r="AK180" i="4"/>
  <c r="AO180" i="4"/>
  <c r="AS180" i="4"/>
  <c r="AW180" i="4"/>
  <c r="BA180" i="4"/>
  <c r="BE180" i="4"/>
  <c r="BI180" i="4"/>
  <c r="BM180" i="4"/>
  <c r="BQ180" i="4"/>
  <c r="BU180" i="4"/>
  <c r="BY180" i="4"/>
  <c r="F180" i="4"/>
  <c r="N180" i="4"/>
  <c r="V180" i="4"/>
  <c r="AD180" i="4"/>
  <c r="AL180" i="4"/>
  <c r="AT180" i="4"/>
  <c r="BB180" i="4"/>
  <c r="BJ180" i="4"/>
  <c r="BR180" i="4"/>
  <c r="A181" i="4"/>
  <c r="G180" i="4"/>
  <c r="O180" i="4"/>
  <c r="W180" i="4"/>
  <c r="AE180" i="4"/>
  <c r="AM180" i="4"/>
  <c r="AU180" i="4"/>
  <c r="BC180" i="4"/>
  <c r="BK180" i="4"/>
  <c r="BS180" i="4"/>
  <c r="B180" i="4"/>
  <c r="J180" i="4"/>
  <c r="R180" i="4"/>
  <c r="Z180" i="4"/>
  <c r="AH180" i="4"/>
  <c r="AP180" i="4"/>
  <c r="AX180" i="4"/>
  <c r="BF180" i="4"/>
  <c r="BN180" i="4"/>
  <c r="BV180" i="4"/>
  <c r="C180" i="4"/>
  <c r="K180" i="4"/>
  <c r="S180" i="4"/>
  <c r="AA180" i="4"/>
  <c r="AI180" i="4"/>
  <c r="AQ180" i="4"/>
  <c r="AY180" i="4"/>
  <c r="BG180" i="4"/>
  <c r="BO180" i="4"/>
  <c r="BW180" i="4"/>
  <c r="C264" i="2"/>
  <c r="D264" i="2"/>
  <c r="A265" i="2"/>
  <c r="G62" i="11"/>
  <c r="D62" i="11" s="1"/>
  <c r="I62" i="11"/>
  <c r="D83" i="13"/>
  <c r="J83" i="13"/>
  <c r="E79" i="14"/>
  <c r="G184" i="10" l="1"/>
  <c r="H184" i="10" s="1"/>
  <c r="E184" i="10"/>
  <c r="F184" i="10" s="1"/>
  <c r="B185" i="10"/>
  <c r="A186" i="10"/>
  <c r="G65" i="22"/>
  <c r="D65" i="22" s="1"/>
  <c r="E65" i="22"/>
  <c r="I65" i="22"/>
  <c r="C265" i="2"/>
  <c r="D265" i="2"/>
  <c r="A266" i="2"/>
  <c r="E62" i="11"/>
  <c r="C181" i="4"/>
  <c r="G181" i="4"/>
  <c r="K181" i="4"/>
  <c r="O181" i="4"/>
  <c r="S181" i="4"/>
  <c r="W181" i="4"/>
  <c r="AA181" i="4"/>
  <c r="AE181" i="4"/>
  <c r="AI181" i="4"/>
  <c r="AM181" i="4"/>
  <c r="AQ181" i="4"/>
  <c r="AU181" i="4"/>
  <c r="AY181" i="4"/>
  <c r="BC181" i="4"/>
  <c r="BG181" i="4"/>
  <c r="BK181" i="4"/>
  <c r="BO181" i="4"/>
  <c r="BS181" i="4"/>
  <c r="BW181" i="4"/>
  <c r="D181" i="4"/>
  <c r="H181" i="4"/>
  <c r="L181" i="4"/>
  <c r="P181" i="4"/>
  <c r="T181" i="4"/>
  <c r="X181" i="4"/>
  <c r="AB181" i="4"/>
  <c r="AF181" i="4"/>
  <c r="AJ181" i="4"/>
  <c r="AN181" i="4"/>
  <c r="AR181" i="4"/>
  <c r="AV181" i="4"/>
  <c r="AZ181" i="4"/>
  <c r="BD181" i="4"/>
  <c r="BH181" i="4"/>
  <c r="BL181" i="4"/>
  <c r="BP181" i="4"/>
  <c r="BT181" i="4"/>
  <c r="BX181" i="4"/>
  <c r="I181" i="4"/>
  <c r="Q181" i="4"/>
  <c r="Y181" i="4"/>
  <c r="AG181" i="4"/>
  <c r="AO181" i="4"/>
  <c r="AW181" i="4"/>
  <c r="BE181" i="4"/>
  <c r="BM181" i="4"/>
  <c r="BU181" i="4"/>
  <c r="B181" i="4"/>
  <c r="J181" i="4"/>
  <c r="R181" i="4"/>
  <c r="Z181" i="4"/>
  <c r="AH181" i="4"/>
  <c r="AP181" i="4"/>
  <c r="AX181" i="4"/>
  <c r="BF181" i="4"/>
  <c r="BN181" i="4"/>
  <c r="BV181" i="4"/>
  <c r="E181" i="4"/>
  <c r="M181" i="4"/>
  <c r="U181" i="4"/>
  <c r="AC181" i="4"/>
  <c r="AK181" i="4"/>
  <c r="AS181" i="4"/>
  <c r="BA181" i="4"/>
  <c r="BI181" i="4"/>
  <c r="BQ181" i="4"/>
  <c r="BY181" i="4"/>
  <c r="F181" i="4"/>
  <c r="N181" i="4"/>
  <c r="V181" i="4"/>
  <c r="AD181" i="4"/>
  <c r="AL181" i="4"/>
  <c r="AT181" i="4"/>
  <c r="BB181" i="4"/>
  <c r="BJ181" i="4"/>
  <c r="BR181" i="4"/>
  <c r="A182" i="4"/>
  <c r="G84" i="13"/>
  <c r="I84" i="13" s="1"/>
  <c r="C84" i="13"/>
  <c r="F79" i="14"/>
  <c r="I79" i="14"/>
  <c r="B186" i="10" l="1"/>
  <c r="A187" i="10"/>
  <c r="G185" i="10"/>
  <c r="H185" i="10" s="1"/>
  <c r="E185" i="10"/>
  <c r="F185" i="10" s="1"/>
  <c r="F65" i="22"/>
  <c r="H65" i="22"/>
  <c r="C266" i="2"/>
  <c r="D266" i="2"/>
  <c r="A267" i="2"/>
  <c r="B182" i="4"/>
  <c r="F182" i="4"/>
  <c r="J182" i="4"/>
  <c r="N182" i="4"/>
  <c r="R182" i="4"/>
  <c r="V182" i="4"/>
  <c r="Z182" i="4"/>
  <c r="AD182" i="4"/>
  <c r="AH182" i="4"/>
  <c r="AL182" i="4"/>
  <c r="AP182" i="4"/>
  <c r="AT182" i="4"/>
  <c r="AX182" i="4"/>
  <c r="BB182" i="4"/>
  <c r="BF182" i="4"/>
  <c r="BJ182" i="4"/>
  <c r="BN182" i="4"/>
  <c r="BR182" i="4"/>
  <c r="BV182" i="4"/>
  <c r="A183" i="4"/>
  <c r="C182" i="4"/>
  <c r="G182" i="4"/>
  <c r="K182" i="4"/>
  <c r="O182" i="4"/>
  <c r="S182" i="4"/>
  <c r="W182" i="4"/>
  <c r="AA182" i="4"/>
  <c r="AE182" i="4"/>
  <c r="AI182" i="4"/>
  <c r="AM182" i="4"/>
  <c r="AQ182" i="4"/>
  <c r="AU182" i="4"/>
  <c r="AY182" i="4"/>
  <c r="BC182" i="4"/>
  <c r="BG182" i="4"/>
  <c r="BK182" i="4"/>
  <c r="BO182" i="4"/>
  <c r="BS182" i="4"/>
  <c r="BW182" i="4"/>
  <c r="D182" i="4"/>
  <c r="L182" i="4"/>
  <c r="T182" i="4"/>
  <c r="AB182" i="4"/>
  <c r="AJ182" i="4"/>
  <c r="AR182" i="4"/>
  <c r="AZ182" i="4"/>
  <c r="BH182" i="4"/>
  <c r="BP182" i="4"/>
  <c r="BX182" i="4"/>
  <c r="E182" i="4"/>
  <c r="M182" i="4"/>
  <c r="U182" i="4"/>
  <c r="AC182" i="4"/>
  <c r="AK182" i="4"/>
  <c r="AS182" i="4"/>
  <c r="BA182" i="4"/>
  <c r="BI182" i="4"/>
  <c r="BQ182" i="4"/>
  <c r="BY182" i="4"/>
  <c r="H182" i="4"/>
  <c r="P182" i="4"/>
  <c r="X182" i="4"/>
  <c r="AF182" i="4"/>
  <c r="AN182" i="4"/>
  <c r="AV182" i="4"/>
  <c r="BD182" i="4"/>
  <c r="BL182" i="4"/>
  <c r="BT182" i="4"/>
  <c r="I182" i="4"/>
  <c r="Q182" i="4"/>
  <c r="Y182" i="4"/>
  <c r="AG182" i="4"/>
  <c r="AO182" i="4"/>
  <c r="AW182" i="4"/>
  <c r="BE182" i="4"/>
  <c r="BM182" i="4"/>
  <c r="BU182" i="4"/>
  <c r="F62" i="11"/>
  <c r="H62" i="11"/>
  <c r="D84" i="13"/>
  <c r="E84" i="13"/>
  <c r="F84" i="13" s="1"/>
  <c r="C80" i="14"/>
  <c r="H80" i="14"/>
  <c r="G81" i="14" s="1"/>
  <c r="A188" i="10" l="1"/>
  <c r="B187" i="10"/>
  <c r="G186" i="10"/>
  <c r="H186" i="10" s="1"/>
  <c r="E186" i="10"/>
  <c r="F186" i="10" s="1"/>
  <c r="J65" i="22"/>
  <c r="C66" i="22"/>
  <c r="J84" i="13"/>
  <c r="E183" i="4"/>
  <c r="I183" i="4"/>
  <c r="M183" i="4"/>
  <c r="Q183" i="4"/>
  <c r="U183" i="4"/>
  <c r="Y183" i="4"/>
  <c r="AC183" i="4"/>
  <c r="AG183" i="4"/>
  <c r="AK183" i="4"/>
  <c r="AO183" i="4"/>
  <c r="AS183" i="4"/>
  <c r="AW183" i="4"/>
  <c r="BA183" i="4"/>
  <c r="BE183" i="4"/>
  <c r="BI183" i="4"/>
  <c r="BM183" i="4"/>
  <c r="BQ183" i="4"/>
  <c r="BU183" i="4"/>
  <c r="BY183" i="4"/>
  <c r="B183" i="4"/>
  <c r="F183" i="4"/>
  <c r="J183" i="4"/>
  <c r="N183" i="4"/>
  <c r="R183" i="4"/>
  <c r="V183" i="4"/>
  <c r="Z183" i="4"/>
  <c r="AD183" i="4"/>
  <c r="AH183" i="4"/>
  <c r="AL183" i="4"/>
  <c r="AP183" i="4"/>
  <c r="AT183" i="4"/>
  <c r="AX183" i="4"/>
  <c r="BB183" i="4"/>
  <c r="BF183" i="4"/>
  <c r="BJ183" i="4"/>
  <c r="BN183" i="4"/>
  <c r="BR183" i="4"/>
  <c r="BV183" i="4"/>
  <c r="A184" i="4"/>
  <c r="G183" i="4"/>
  <c r="O183" i="4"/>
  <c r="W183" i="4"/>
  <c r="AE183" i="4"/>
  <c r="AM183" i="4"/>
  <c r="AU183" i="4"/>
  <c r="BC183" i="4"/>
  <c r="BK183" i="4"/>
  <c r="BS183" i="4"/>
  <c r="H183" i="4"/>
  <c r="P183" i="4"/>
  <c r="X183" i="4"/>
  <c r="AF183" i="4"/>
  <c r="AN183" i="4"/>
  <c r="AV183" i="4"/>
  <c r="BD183" i="4"/>
  <c r="BL183" i="4"/>
  <c r="BT183" i="4"/>
  <c r="C183" i="4"/>
  <c r="K183" i="4"/>
  <c r="S183" i="4"/>
  <c r="AA183" i="4"/>
  <c r="AI183" i="4"/>
  <c r="AQ183" i="4"/>
  <c r="AY183" i="4"/>
  <c r="BG183" i="4"/>
  <c r="BO183" i="4"/>
  <c r="BW183" i="4"/>
  <c r="D183" i="4"/>
  <c r="L183" i="4"/>
  <c r="T183" i="4"/>
  <c r="AB183" i="4"/>
  <c r="AJ183" i="4"/>
  <c r="AR183" i="4"/>
  <c r="AZ183" i="4"/>
  <c r="BH183" i="4"/>
  <c r="BP183" i="4"/>
  <c r="BX183" i="4"/>
  <c r="C63" i="11"/>
  <c r="J62" i="11"/>
  <c r="C267" i="2"/>
  <c r="D267" i="2"/>
  <c r="A268" i="2"/>
  <c r="C85" i="13"/>
  <c r="D85" i="13" s="1"/>
  <c r="G85" i="13"/>
  <c r="I85" i="13" s="1"/>
  <c r="D80" i="14"/>
  <c r="G80" i="14"/>
  <c r="E80" i="14" s="1"/>
  <c r="G187" i="10" l="1"/>
  <c r="H187" i="10" s="1"/>
  <c r="E187" i="10"/>
  <c r="F187" i="10" s="1"/>
  <c r="A189" i="10"/>
  <c r="B188" i="10"/>
  <c r="G66" i="22"/>
  <c r="E66" i="22" s="1"/>
  <c r="I66" i="22"/>
  <c r="C268" i="2"/>
  <c r="D268" i="2"/>
  <c r="A269" i="2"/>
  <c r="D184" i="4"/>
  <c r="H184" i="4"/>
  <c r="L184" i="4"/>
  <c r="P184" i="4"/>
  <c r="T184" i="4"/>
  <c r="X184" i="4"/>
  <c r="AB184" i="4"/>
  <c r="AF184" i="4"/>
  <c r="AJ184" i="4"/>
  <c r="AN184" i="4"/>
  <c r="AR184" i="4"/>
  <c r="AV184" i="4"/>
  <c r="AZ184" i="4"/>
  <c r="BD184" i="4"/>
  <c r="BH184" i="4"/>
  <c r="BL184" i="4"/>
  <c r="BP184" i="4"/>
  <c r="BT184" i="4"/>
  <c r="BX184" i="4"/>
  <c r="E184" i="4"/>
  <c r="I184" i="4"/>
  <c r="M184" i="4"/>
  <c r="Q184" i="4"/>
  <c r="U184" i="4"/>
  <c r="Y184" i="4"/>
  <c r="AC184" i="4"/>
  <c r="AG184" i="4"/>
  <c r="AK184" i="4"/>
  <c r="AO184" i="4"/>
  <c r="AS184" i="4"/>
  <c r="AW184" i="4"/>
  <c r="BA184" i="4"/>
  <c r="BE184" i="4"/>
  <c r="BI184" i="4"/>
  <c r="BM184" i="4"/>
  <c r="BQ184" i="4"/>
  <c r="BU184" i="4"/>
  <c r="BY184" i="4"/>
  <c r="B184" i="4"/>
  <c r="J184" i="4"/>
  <c r="R184" i="4"/>
  <c r="Z184" i="4"/>
  <c r="AH184" i="4"/>
  <c r="AP184" i="4"/>
  <c r="AX184" i="4"/>
  <c r="BF184" i="4"/>
  <c r="BN184" i="4"/>
  <c r="BV184" i="4"/>
  <c r="C184" i="4"/>
  <c r="K184" i="4"/>
  <c r="S184" i="4"/>
  <c r="AA184" i="4"/>
  <c r="AI184" i="4"/>
  <c r="AQ184" i="4"/>
  <c r="AY184" i="4"/>
  <c r="BG184" i="4"/>
  <c r="BO184" i="4"/>
  <c r="BW184" i="4"/>
  <c r="F184" i="4"/>
  <c r="N184" i="4"/>
  <c r="V184" i="4"/>
  <c r="AD184" i="4"/>
  <c r="AL184" i="4"/>
  <c r="AT184" i="4"/>
  <c r="BB184" i="4"/>
  <c r="BJ184" i="4"/>
  <c r="BR184" i="4"/>
  <c r="A185" i="4"/>
  <c r="G184" i="4"/>
  <c r="O184" i="4"/>
  <c r="W184" i="4"/>
  <c r="AE184" i="4"/>
  <c r="AM184" i="4"/>
  <c r="AU184" i="4"/>
  <c r="BC184" i="4"/>
  <c r="BK184" i="4"/>
  <c r="BS184" i="4"/>
  <c r="G63" i="11"/>
  <c r="E63" i="11" s="1"/>
  <c r="D63" i="11"/>
  <c r="I63" i="11"/>
  <c r="E85" i="13"/>
  <c r="F85" i="13" s="1"/>
  <c r="F80" i="14"/>
  <c r="I80" i="14"/>
  <c r="E188" i="10" l="1"/>
  <c r="F188" i="10" s="1"/>
  <c r="G188" i="10"/>
  <c r="H188" i="10" s="1"/>
  <c r="B189" i="10"/>
  <c r="A190" i="10"/>
  <c r="F66" i="22"/>
  <c r="H66" i="22"/>
  <c r="D66" i="22"/>
  <c r="F63" i="11"/>
  <c r="H63" i="11"/>
  <c r="C269" i="2"/>
  <c r="D269" i="2"/>
  <c r="A270" i="2"/>
  <c r="J85" i="13"/>
  <c r="C185" i="4"/>
  <c r="G185" i="4"/>
  <c r="K185" i="4"/>
  <c r="O185" i="4"/>
  <c r="S185" i="4"/>
  <c r="W185" i="4"/>
  <c r="AA185" i="4"/>
  <c r="AE185" i="4"/>
  <c r="AI185" i="4"/>
  <c r="AM185" i="4"/>
  <c r="AQ185" i="4"/>
  <c r="AU185" i="4"/>
  <c r="AY185" i="4"/>
  <c r="BC185" i="4"/>
  <c r="BG185" i="4"/>
  <c r="BK185" i="4"/>
  <c r="BO185" i="4"/>
  <c r="BS185" i="4"/>
  <c r="BW185" i="4"/>
  <c r="D185" i="4"/>
  <c r="H185" i="4"/>
  <c r="L185" i="4"/>
  <c r="P185" i="4"/>
  <c r="T185" i="4"/>
  <c r="E185" i="4"/>
  <c r="M185" i="4"/>
  <c r="U185" i="4"/>
  <c r="Z185" i="4"/>
  <c r="AF185" i="4"/>
  <c r="AK185" i="4"/>
  <c r="AP185" i="4"/>
  <c r="AV185" i="4"/>
  <c r="BA185" i="4"/>
  <c r="BF185" i="4"/>
  <c r="BL185" i="4"/>
  <c r="BQ185" i="4"/>
  <c r="BV185" i="4"/>
  <c r="F185" i="4"/>
  <c r="N185" i="4"/>
  <c r="V185" i="4"/>
  <c r="AB185" i="4"/>
  <c r="AG185" i="4"/>
  <c r="AL185" i="4"/>
  <c r="AR185" i="4"/>
  <c r="AW185" i="4"/>
  <c r="BB185" i="4"/>
  <c r="BH185" i="4"/>
  <c r="BM185" i="4"/>
  <c r="BR185" i="4"/>
  <c r="BX185" i="4"/>
  <c r="I185" i="4"/>
  <c r="Q185" i="4"/>
  <c r="X185" i="4"/>
  <c r="AC185" i="4"/>
  <c r="AH185" i="4"/>
  <c r="AN185" i="4"/>
  <c r="AS185" i="4"/>
  <c r="AX185" i="4"/>
  <c r="BD185" i="4"/>
  <c r="BI185" i="4"/>
  <c r="BN185" i="4"/>
  <c r="BT185" i="4"/>
  <c r="BY185" i="4"/>
  <c r="B185" i="4"/>
  <c r="J185" i="4"/>
  <c r="R185" i="4"/>
  <c r="Y185" i="4"/>
  <c r="AD185" i="4"/>
  <c r="AJ185" i="4"/>
  <c r="AO185" i="4"/>
  <c r="AT185" i="4"/>
  <c r="AZ185" i="4"/>
  <c r="BE185" i="4"/>
  <c r="BJ185" i="4"/>
  <c r="BP185" i="4"/>
  <c r="BU185" i="4"/>
  <c r="A186" i="4"/>
  <c r="G86" i="13"/>
  <c r="I86" i="13" s="1"/>
  <c r="C86" i="13"/>
  <c r="C81" i="14"/>
  <c r="D81" i="14" s="1"/>
  <c r="B190" i="10" l="1"/>
  <c r="A191" i="10"/>
  <c r="E189" i="10"/>
  <c r="F189" i="10" s="1"/>
  <c r="G189" i="10"/>
  <c r="H189" i="10" s="1"/>
  <c r="J66" i="22"/>
  <c r="C67" i="22"/>
  <c r="C270" i="2"/>
  <c r="D270" i="2"/>
  <c r="A271" i="2"/>
  <c r="B186" i="4"/>
  <c r="F186" i="4"/>
  <c r="J186" i="4"/>
  <c r="N186" i="4"/>
  <c r="R186" i="4"/>
  <c r="V186" i="4"/>
  <c r="Z186" i="4"/>
  <c r="AD186" i="4"/>
  <c r="AH186" i="4"/>
  <c r="AL186" i="4"/>
  <c r="AP186" i="4"/>
  <c r="AT186" i="4"/>
  <c r="AX186" i="4"/>
  <c r="BB186" i="4"/>
  <c r="BF186" i="4"/>
  <c r="BJ186" i="4"/>
  <c r="BN186" i="4"/>
  <c r="BR186" i="4"/>
  <c r="BV186" i="4"/>
  <c r="A187" i="4"/>
  <c r="C186" i="4"/>
  <c r="H186" i="4"/>
  <c r="M186" i="4"/>
  <c r="S186" i="4"/>
  <c r="X186" i="4"/>
  <c r="AC186" i="4"/>
  <c r="AI186" i="4"/>
  <c r="AN186" i="4"/>
  <c r="AS186" i="4"/>
  <c r="AY186" i="4"/>
  <c r="BD186" i="4"/>
  <c r="BI186" i="4"/>
  <c r="BO186" i="4"/>
  <c r="BT186" i="4"/>
  <c r="BY186" i="4"/>
  <c r="D186" i="4"/>
  <c r="I186" i="4"/>
  <c r="O186" i="4"/>
  <c r="T186" i="4"/>
  <c r="Y186" i="4"/>
  <c r="AE186" i="4"/>
  <c r="AJ186" i="4"/>
  <c r="AO186" i="4"/>
  <c r="AU186" i="4"/>
  <c r="AZ186" i="4"/>
  <c r="BE186" i="4"/>
  <c r="BK186" i="4"/>
  <c r="BP186" i="4"/>
  <c r="BU186" i="4"/>
  <c r="E186" i="4"/>
  <c r="K186" i="4"/>
  <c r="P186" i="4"/>
  <c r="U186" i="4"/>
  <c r="AA186" i="4"/>
  <c r="AF186" i="4"/>
  <c r="AK186" i="4"/>
  <c r="AQ186" i="4"/>
  <c r="AV186" i="4"/>
  <c r="BA186" i="4"/>
  <c r="BG186" i="4"/>
  <c r="BL186" i="4"/>
  <c r="BQ186" i="4"/>
  <c r="BW186" i="4"/>
  <c r="G186" i="4"/>
  <c r="L186" i="4"/>
  <c r="Q186" i="4"/>
  <c r="W186" i="4"/>
  <c r="AB186" i="4"/>
  <c r="AG186" i="4"/>
  <c r="AM186" i="4"/>
  <c r="AR186" i="4"/>
  <c r="AW186" i="4"/>
  <c r="BC186" i="4"/>
  <c r="BH186" i="4"/>
  <c r="BM186" i="4"/>
  <c r="BS186" i="4"/>
  <c r="BX186" i="4"/>
  <c r="C64" i="11"/>
  <c r="J63" i="11"/>
  <c r="D86" i="13"/>
  <c r="E86" i="13"/>
  <c r="F86" i="13" s="1"/>
  <c r="E81" i="14"/>
  <c r="A192" i="10" l="1"/>
  <c r="B191" i="10"/>
  <c r="G190" i="10"/>
  <c r="H190" i="10" s="1"/>
  <c r="E190" i="10"/>
  <c r="F190" i="10" s="1"/>
  <c r="G67" i="22"/>
  <c r="D67" i="22" s="1"/>
  <c r="I67" i="22"/>
  <c r="E187" i="4"/>
  <c r="I187" i="4"/>
  <c r="M187" i="4"/>
  <c r="Q187" i="4"/>
  <c r="U187" i="4"/>
  <c r="Y187" i="4"/>
  <c r="AC187" i="4"/>
  <c r="AG187" i="4"/>
  <c r="F187" i="4"/>
  <c r="K187" i="4"/>
  <c r="P187" i="4"/>
  <c r="V187" i="4"/>
  <c r="AA187" i="4"/>
  <c r="AF187" i="4"/>
  <c r="AK187" i="4"/>
  <c r="AO187" i="4"/>
  <c r="AS187" i="4"/>
  <c r="AW187" i="4"/>
  <c r="BA187" i="4"/>
  <c r="BE187" i="4"/>
  <c r="BI187" i="4"/>
  <c r="BM187" i="4"/>
  <c r="BQ187" i="4"/>
  <c r="BU187" i="4"/>
  <c r="BY187" i="4"/>
  <c r="B187" i="4"/>
  <c r="G187" i="4"/>
  <c r="L187" i="4"/>
  <c r="R187" i="4"/>
  <c r="W187" i="4"/>
  <c r="AB187" i="4"/>
  <c r="AH187" i="4"/>
  <c r="AL187" i="4"/>
  <c r="AP187" i="4"/>
  <c r="AT187" i="4"/>
  <c r="AX187" i="4"/>
  <c r="BB187" i="4"/>
  <c r="BF187" i="4"/>
  <c r="BJ187" i="4"/>
  <c r="BN187" i="4"/>
  <c r="BR187" i="4"/>
  <c r="BV187" i="4"/>
  <c r="A188" i="4"/>
  <c r="C187" i="4"/>
  <c r="H187" i="4"/>
  <c r="N187" i="4"/>
  <c r="S187" i="4"/>
  <c r="X187" i="4"/>
  <c r="AD187" i="4"/>
  <c r="AI187" i="4"/>
  <c r="AM187" i="4"/>
  <c r="AQ187" i="4"/>
  <c r="AU187" i="4"/>
  <c r="AY187" i="4"/>
  <c r="BC187" i="4"/>
  <c r="BG187" i="4"/>
  <c r="BK187" i="4"/>
  <c r="BO187" i="4"/>
  <c r="BS187" i="4"/>
  <c r="BW187" i="4"/>
  <c r="D187" i="4"/>
  <c r="J187" i="4"/>
  <c r="O187" i="4"/>
  <c r="T187" i="4"/>
  <c r="Z187" i="4"/>
  <c r="AE187" i="4"/>
  <c r="AJ187" i="4"/>
  <c r="AN187" i="4"/>
  <c r="AR187" i="4"/>
  <c r="AV187" i="4"/>
  <c r="AZ187" i="4"/>
  <c r="BD187" i="4"/>
  <c r="BH187" i="4"/>
  <c r="BL187" i="4"/>
  <c r="BP187" i="4"/>
  <c r="BT187" i="4"/>
  <c r="BX187" i="4"/>
  <c r="G64" i="11"/>
  <c r="D64" i="11" s="1"/>
  <c r="E64" i="11"/>
  <c r="I64" i="11"/>
  <c r="C271" i="2"/>
  <c r="D271" i="2"/>
  <c r="A272" i="2"/>
  <c r="J86" i="13"/>
  <c r="F81" i="14"/>
  <c r="I81" i="14"/>
  <c r="G191" i="10" l="1"/>
  <c r="H191" i="10" s="1"/>
  <c r="E191" i="10"/>
  <c r="F191" i="10" s="1"/>
  <c r="A193" i="10"/>
  <c r="B192" i="10"/>
  <c r="E67" i="22"/>
  <c r="F67" i="22"/>
  <c r="H67" i="22"/>
  <c r="F64" i="11"/>
  <c r="H64" i="11"/>
  <c r="D188" i="4"/>
  <c r="H188" i="4"/>
  <c r="L188" i="4"/>
  <c r="P188" i="4"/>
  <c r="T188" i="4"/>
  <c r="X188" i="4"/>
  <c r="AB188" i="4"/>
  <c r="AF188" i="4"/>
  <c r="AJ188" i="4"/>
  <c r="AN188" i="4"/>
  <c r="AR188" i="4"/>
  <c r="AV188" i="4"/>
  <c r="AZ188" i="4"/>
  <c r="BD188" i="4"/>
  <c r="BH188" i="4"/>
  <c r="BL188" i="4"/>
  <c r="BP188" i="4"/>
  <c r="BT188" i="4"/>
  <c r="BX188" i="4"/>
  <c r="E188" i="4"/>
  <c r="I188" i="4"/>
  <c r="M188" i="4"/>
  <c r="Q188" i="4"/>
  <c r="U188" i="4"/>
  <c r="Y188" i="4"/>
  <c r="AC188" i="4"/>
  <c r="AG188" i="4"/>
  <c r="AK188" i="4"/>
  <c r="AO188" i="4"/>
  <c r="AS188" i="4"/>
  <c r="AW188" i="4"/>
  <c r="BA188" i="4"/>
  <c r="BE188" i="4"/>
  <c r="BI188" i="4"/>
  <c r="BM188" i="4"/>
  <c r="BQ188" i="4"/>
  <c r="BU188" i="4"/>
  <c r="BY188" i="4"/>
  <c r="B188" i="4"/>
  <c r="F188" i="4"/>
  <c r="J188" i="4"/>
  <c r="N188" i="4"/>
  <c r="R188" i="4"/>
  <c r="V188" i="4"/>
  <c r="Z188" i="4"/>
  <c r="AD188" i="4"/>
  <c r="AH188" i="4"/>
  <c r="AL188" i="4"/>
  <c r="AP188" i="4"/>
  <c r="AT188" i="4"/>
  <c r="AX188" i="4"/>
  <c r="BB188" i="4"/>
  <c r="BF188" i="4"/>
  <c r="BJ188" i="4"/>
  <c r="BN188" i="4"/>
  <c r="BR188" i="4"/>
  <c r="BV188" i="4"/>
  <c r="A189" i="4"/>
  <c r="C188" i="4"/>
  <c r="G188" i="4"/>
  <c r="K188" i="4"/>
  <c r="O188" i="4"/>
  <c r="S188" i="4"/>
  <c r="W188" i="4"/>
  <c r="AA188" i="4"/>
  <c r="AE188" i="4"/>
  <c r="AI188" i="4"/>
  <c r="AM188" i="4"/>
  <c r="AQ188" i="4"/>
  <c r="AU188" i="4"/>
  <c r="AY188" i="4"/>
  <c r="BC188" i="4"/>
  <c r="BG188" i="4"/>
  <c r="BK188" i="4"/>
  <c r="BO188" i="4"/>
  <c r="BS188" i="4"/>
  <c r="BW188" i="4"/>
  <c r="C272" i="2"/>
  <c r="D272" i="2"/>
  <c r="A273" i="2"/>
  <c r="G87" i="13"/>
  <c r="I87" i="13" s="1"/>
  <c r="C87" i="13"/>
  <c r="C82" i="14"/>
  <c r="H82" i="14"/>
  <c r="G83" i="14" s="1"/>
  <c r="E192" i="10" l="1"/>
  <c r="F192" i="10" s="1"/>
  <c r="G192" i="10"/>
  <c r="H192" i="10" s="1"/>
  <c r="A194" i="10"/>
  <c r="B193" i="10"/>
  <c r="C68" i="22"/>
  <c r="J67" i="22"/>
  <c r="C273" i="2"/>
  <c r="D273" i="2"/>
  <c r="A274" i="2"/>
  <c r="C189" i="4"/>
  <c r="G189" i="4"/>
  <c r="K189" i="4"/>
  <c r="O189" i="4"/>
  <c r="S189" i="4"/>
  <c r="W189" i="4"/>
  <c r="AA189" i="4"/>
  <c r="AE189" i="4"/>
  <c r="AI189" i="4"/>
  <c r="AM189" i="4"/>
  <c r="AQ189" i="4"/>
  <c r="AU189" i="4"/>
  <c r="AY189" i="4"/>
  <c r="BC189" i="4"/>
  <c r="BG189" i="4"/>
  <c r="BK189" i="4"/>
  <c r="BO189" i="4"/>
  <c r="BS189" i="4"/>
  <c r="BW189" i="4"/>
  <c r="D189" i="4"/>
  <c r="H189" i="4"/>
  <c r="L189" i="4"/>
  <c r="P189" i="4"/>
  <c r="T189" i="4"/>
  <c r="X189" i="4"/>
  <c r="AB189" i="4"/>
  <c r="AF189" i="4"/>
  <c r="AJ189" i="4"/>
  <c r="AN189" i="4"/>
  <c r="AR189" i="4"/>
  <c r="AV189" i="4"/>
  <c r="AZ189" i="4"/>
  <c r="BD189" i="4"/>
  <c r="BH189" i="4"/>
  <c r="BL189" i="4"/>
  <c r="BP189" i="4"/>
  <c r="BT189" i="4"/>
  <c r="BX189" i="4"/>
  <c r="E189" i="4"/>
  <c r="I189" i="4"/>
  <c r="M189" i="4"/>
  <c r="Q189" i="4"/>
  <c r="U189" i="4"/>
  <c r="Y189" i="4"/>
  <c r="AC189" i="4"/>
  <c r="AG189" i="4"/>
  <c r="AK189" i="4"/>
  <c r="AO189" i="4"/>
  <c r="AS189" i="4"/>
  <c r="AW189" i="4"/>
  <c r="BA189" i="4"/>
  <c r="BE189" i="4"/>
  <c r="BI189" i="4"/>
  <c r="BM189" i="4"/>
  <c r="BQ189" i="4"/>
  <c r="BU189" i="4"/>
  <c r="BY189" i="4"/>
  <c r="B189" i="4"/>
  <c r="F189" i="4"/>
  <c r="J189" i="4"/>
  <c r="N189" i="4"/>
  <c r="R189" i="4"/>
  <c r="V189" i="4"/>
  <c r="Z189" i="4"/>
  <c r="AD189" i="4"/>
  <c r="AH189" i="4"/>
  <c r="AL189" i="4"/>
  <c r="AP189" i="4"/>
  <c r="AT189" i="4"/>
  <c r="AX189" i="4"/>
  <c r="BB189" i="4"/>
  <c r="BF189" i="4"/>
  <c r="BJ189" i="4"/>
  <c r="BN189" i="4"/>
  <c r="BR189" i="4"/>
  <c r="BV189" i="4"/>
  <c r="A190" i="4"/>
  <c r="C65" i="11"/>
  <c r="J64" i="11"/>
  <c r="D87" i="13"/>
  <c r="E87" i="13"/>
  <c r="F87" i="13" s="1"/>
  <c r="J87" i="13"/>
  <c r="G82" i="14"/>
  <c r="E82" i="14" s="1"/>
  <c r="G193" i="10" l="1"/>
  <c r="H193" i="10" s="1"/>
  <c r="E193" i="10"/>
  <c r="F193" i="10" s="1"/>
  <c r="B194" i="10"/>
  <c r="A195" i="10"/>
  <c r="G68" i="22"/>
  <c r="D68" i="22" s="1"/>
  <c r="E68" i="22"/>
  <c r="I68" i="22"/>
  <c r="D82" i="14"/>
  <c r="C274" i="2"/>
  <c r="D274" i="2"/>
  <c r="A275" i="2"/>
  <c r="B190" i="4"/>
  <c r="F190" i="4"/>
  <c r="J190" i="4"/>
  <c r="N190" i="4"/>
  <c r="R190" i="4"/>
  <c r="V190" i="4"/>
  <c r="Z190" i="4"/>
  <c r="AD190" i="4"/>
  <c r="AH190" i="4"/>
  <c r="AL190" i="4"/>
  <c r="AP190" i="4"/>
  <c r="AT190" i="4"/>
  <c r="AX190" i="4"/>
  <c r="BB190" i="4"/>
  <c r="BF190" i="4"/>
  <c r="BJ190" i="4"/>
  <c r="BN190" i="4"/>
  <c r="BR190" i="4"/>
  <c r="BV190" i="4"/>
  <c r="A191" i="4"/>
  <c r="C190" i="4"/>
  <c r="G190" i="4"/>
  <c r="K190" i="4"/>
  <c r="O190" i="4"/>
  <c r="S190" i="4"/>
  <c r="W190" i="4"/>
  <c r="AA190" i="4"/>
  <c r="AE190" i="4"/>
  <c r="AI190" i="4"/>
  <c r="AM190" i="4"/>
  <c r="AQ190" i="4"/>
  <c r="AU190" i="4"/>
  <c r="AY190" i="4"/>
  <c r="BC190" i="4"/>
  <c r="BG190" i="4"/>
  <c r="BK190" i="4"/>
  <c r="BO190" i="4"/>
  <c r="BS190" i="4"/>
  <c r="BW190" i="4"/>
  <c r="D190" i="4"/>
  <c r="H190" i="4"/>
  <c r="L190" i="4"/>
  <c r="P190" i="4"/>
  <c r="T190" i="4"/>
  <c r="X190" i="4"/>
  <c r="AB190" i="4"/>
  <c r="AF190" i="4"/>
  <c r="AJ190" i="4"/>
  <c r="AN190" i="4"/>
  <c r="AR190" i="4"/>
  <c r="AV190" i="4"/>
  <c r="AZ190" i="4"/>
  <c r="BD190" i="4"/>
  <c r="BH190" i="4"/>
  <c r="BL190" i="4"/>
  <c r="BP190" i="4"/>
  <c r="BT190" i="4"/>
  <c r="BX190" i="4"/>
  <c r="E190" i="4"/>
  <c r="I190" i="4"/>
  <c r="M190" i="4"/>
  <c r="Q190" i="4"/>
  <c r="U190" i="4"/>
  <c r="Y190" i="4"/>
  <c r="AC190" i="4"/>
  <c r="AG190" i="4"/>
  <c r="AK190" i="4"/>
  <c r="AO190" i="4"/>
  <c r="AS190" i="4"/>
  <c r="AW190" i="4"/>
  <c r="BA190" i="4"/>
  <c r="BE190" i="4"/>
  <c r="BI190" i="4"/>
  <c r="BM190" i="4"/>
  <c r="BQ190" i="4"/>
  <c r="BU190" i="4"/>
  <c r="BY190" i="4"/>
  <c r="G65" i="11"/>
  <c r="D65" i="11" s="1"/>
  <c r="I65" i="11"/>
  <c r="G88" i="13"/>
  <c r="I88" i="13" s="1"/>
  <c r="C88" i="13"/>
  <c r="D88" i="13" s="1"/>
  <c r="F82" i="14"/>
  <c r="I82" i="14"/>
  <c r="A196" i="10" l="1"/>
  <c r="B195" i="10"/>
  <c r="E194" i="10"/>
  <c r="F194" i="10" s="1"/>
  <c r="G194" i="10"/>
  <c r="H194" i="10" s="1"/>
  <c r="F68" i="22"/>
  <c r="H68" i="22"/>
  <c r="E65" i="11"/>
  <c r="E191" i="4"/>
  <c r="I191" i="4"/>
  <c r="M191" i="4"/>
  <c r="Q191" i="4"/>
  <c r="U191" i="4"/>
  <c r="Y191" i="4"/>
  <c r="AC191" i="4"/>
  <c r="AG191" i="4"/>
  <c r="AK191" i="4"/>
  <c r="AO191" i="4"/>
  <c r="AS191" i="4"/>
  <c r="AW191" i="4"/>
  <c r="BA191" i="4"/>
  <c r="BE191" i="4"/>
  <c r="BI191" i="4"/>
  <c r="BM191" i="4"/>
  <c r="BQ191" i="4"/>
  <c r="BU191" i="4"/>
  <c r="BY191" i="4"/>
  <c r="B191" i="4"/>
  <c r="F191" i="4"/>
  <c r="J191" i="4"/>
  <c r="N191" i="4"/>
  <c r="R191" i="4"/>
  <c r="V191" i="4"/>
  <c r="Z191" i="4"/>
  <c r="AD191" i="4"/>
  <c r="AH191" i="4"/>
  <c r="AL191" i="4"/>
  <c r="AP191" i="4"/>
  <c r="AT191" i="4"/>
  <c r="AX191" i="4"/>
  <c r="BB191" i="4"/>
  <c r="BF191" i="4"/>
  <c r="BJ191" i="4"/>
  <c r="BN191" i="4"/>
  <c r="BR191" i="4"/>
  <c r="BV191" i="4"/>
  <c r="A192" i="4"/>
  <c r="C191" i="4"/>
  <c r="G191" i="4"/>
  <c r="K191" i="4"/>
  <c r="O191" i="4"/>
  <c r="S191" i="4"/>
  <c r="W191" i="4"/>
  <c r="AA191" i="4"/>
  <c r="AE191" i="4"/>
  <c r="AI191" i="4"/>
  <c r="AM191" i="4"/>
  <c r="AQ191" i="4"/>
  <c r="AU191" i="4"/>
  <c r="AY191" i="4"/>
  <c r="BC191" i="4"/>
  <c r="BG191" i="4"/>
  <c r="BK191" i="4"/>
  <c r="BO191" i="4"/>
  <c r="BS191" i="4"/>
  <c r="BW191" i="4"/>
  <c r="D191" i="4"/>
  <c r="H191" i="4"/>
  <c r="L191" i="4"/>
  <c r="P191" i="4"/>
  <c r="T191" i="4"/>
  <c r="X191" i="4"/>
  <c r="AB191" i="4"/>
  <c r="AF191" i="4"/>
  <c r="AJ191" i="4"/>
  <c r="AN191" i="4"/>
  <c r="AR191" i="4"/>
  <c r="AV191" i="4"/>
  <c r="AZ191" i="4"/>
  <c r="BD191" i="4"/>
  <c r="BH191" i="4"/>
  <c r="BL191" i="4"/>
  <c r="BP191" i="4"/>
  <c r="BT191" i="4"/>
  <c r="BX191" i="4"/>
  <c r="C275" i="2"/>
  <c r="D275" i="2"/>
  <c r="A276" i="2"/>
  <c r="E88" i="13"/>
  <c r="F88" i="13" s="1"/>
  <c r="C83" i="14"/>
  <c r="D83" i="14" s="1"/>
  <c r="G195" i="10" l="1"/>
  <c r="H195" i="10" s="1"/>
  <c r="E195" i="10"/>
  <c r="F195" i="10" s="1"/>
  <c r="A197" i="10"/>
  <c r="B196" i="10"/>
  <c r="C69" i="22"/>
  <c r="J68" i="22"/>
  <c r="J88" i="13"/>
  <c r="C276" i="2"/>
  <c r="D276" i="2"/>
  <c r="A277" i="2"/>
  <c r="F65" i="11"/>
  <c r="H65" i="11"/>
  <c r="D192" i="4"/>
  <c r="H192" i="4"/>
  <c r="L192" i="4"/>
  <c r="P192" i="4"/>
  <c r="T192" i="4"/>
  <c r="X192" i="4"/>
  <c r="AB192" i="4"/>
  <c r="AF192" i="4"/>
  <c r="AJ192" i="4"/>
  <c r="AN192" i="4"/>
  <c r="AR192" i="4"/>
  <c r="AV192" i="4"/>
  <c r="AZ192" i="4"/>
  <c r="BD192" i="4"/>
  <c r="BH192" i="4"/>
  <c r="BL192" i="4"/>
  <c r="BP192" i="4"/>
  <c r="BT192" i="4"/>
  <c r="BX192" i="4"/>
  <c r="E192" i="4"/>
  <c r="I192" i="4"/>
  <c r="M192" i="4"/>
  <c r="Q192" i="4"/>
  <c r="U192" i="4"/>
  <c r="Y192" i="4"/>
  <c r="AC192" i="4"/>
  <c r="AG192" i="4"/>
  <c r="AK192" i="4"/>
  <c r="AO192" i="4"/>
  <c r="AS192" i="4"/>
  <c r="AW192" i="4"/>
  <c r="BA192" i="4"/>
  <c r="BE192" i="4"/>
  <c r="BI192" i="4"/>
  <c r="BM192" i="4"/>
  <c r="BQ192" i="4"/>
  <c r="BU192" i="4"/>
  <c r="BY192" i="4"/>
  <c r="B192" i="4"/>
  <c r="F192" i="4"/>
  <c r="J192" i="4"/>
  <c r="N192" i="4"/>
  <c r="R192" i="4"/>
  <c r="V192" i="4"/>
  <c r="Z192" i="4"/>
  <c r="AD192" i="4"/>
  <c r="AH192" i="4"/>
  <c r="AL192" i="4"/>
  <c r="AP192" i="4"/>
  <c r="AT192" i="4"/>
  <c r="AX192" i="4"/>
  <c r="BB192" i="4"/>
  <c r="BF192" i="4"/>
  <c r="BJ192" i="4"/>
  <c r="BN192" i="4"/>
  <c r="BR192" i="4"/>
  <c r="BV192" i="4"/>
  <c r="A193" i="4"/>
  <c r="C192" i="4"/>
  <c r="G192" i="4"/>
  <c r="K192" i="4"/>
  <c r="O192" i="4"/>
  <c r="S192" i="4"/>
  <c r="W192" i="4"/>
  <c r="AA192" i="4"/>
  <c r="AE192" i="4"/>
  <c r="AI192" i="4"/>
  <c r="AM192" i="4"/>
  <c r="AQ192" i="4"/>
  <c r="AU192" i="4"/>
  <c r="AY192" i="4"/>
  <c r="BC192" i="4"/>
  <c r="BG192" i="4"/>
  <c r="BK192" i="4"/>
  <c r="BO192" i="4"/>
  <c r="BS192" i="4"/>
  <c r="BW192" i="4"/>
  <c r="C89" i="13"/>
  <c r="G89" i="13"/>
  <c r="I89" i="13" s="1"/>
  <c r="E83" i="14"/>
  <c r="E196" i="10" l="1"/>
  <c r="F196" i="10" s="1"/>
  <c r="G196" i="10"/>
  <c r="H196" i="10" s="1"/>
  <c r="A198" i="10"/>
  <c r="B197" i="10"/>
  <c r="G69" i="22"/>
  <c r="E69" i="22" s="1"/>
  <c r="I69" i="22"/>
  <c r="C193" i="4"/>
  <c r="G193" i="4"/>
  <c r="K193" i="4"/>
  <c r="O193" i="4"/>
  <c r="S193" i="4"/>
  <c r="W193" i="4"/>
  <c r="AA193" i="4"/>
  <c r="AE193" i="4"/>
  <c r="AI193" i="4"/>
  <c r="AM193" i="4"/>
  <c r="AQ193" i="4"/>
  <c r="AU193" i="4"/>
  <c r="AY193" i="4"/>
  <c r="BC193" i="4"/>
  <c r="BG193" i="4"/>
  <c r="BK193" i="4"/>
  <c r="BO193" i="4"/>
  <c r="BS193" i="4"/>
  <c r="BW193" i="4"/>
  <c r="D193" i="4"/>
  <c r="H193" i="4"/>
  <c r="L193" i="4"/>
  <c r="P193" i="4"/>
  <c r="T193" i="4"/>
  <c r="X193" i="4"/>
  <c r="AB193" i="4"/>
  <c r="AF193" i="4"/>
  <c r="AJ193" i="4"/>
  <c r="AN193" i="4"/>
  <c r="AR193" i="4"/>
  <c r="AV193" i="4"/>
  <c r="AZ193" i="4"/>
  <c r="BD193" i="4"/>
  <c r="BH193" i="4"/>
  <c r="BL193" i="4"/>
  <c r="BP193" i="4"/>
  <c r="BT193" i="4"/>
  <c r="BX193" i="4"/>
  <c r="E193" i="4"/>
  <c r="I193" i="4"/>
  <c r="M193" i="4"/>
  <c r="Q193" i="4"/>
  <c r="U193" i="4"/>
  <c r="Y193" i="4"/>
  <c r="AC193" i="4"/>
  <c r="AG193" i="4"/>
  <c r="AK193" i="4"/>
  <c r="AO193" i="4"/>
  <c r="AS193" i="4"/>
  <c r="AW193" i="4"/>
  <c r="BA193" i="4"/>
  <c r="BE193" i="4"/>
  <c r="BI193" i="4"/>
  <c r="BM193" i="4"/>
  <c r="BQ193" i="4"/>
  <c r="BU193" i="4"/>
  <c r="BY193" i="4"/>
  <c r="B193" i="4"/>
  <c r="F193" i="4"/>
  <c r="J193" i="4"/>
  <c r="N193" i="4"/>
  <c r="R193" i="4"/>
  <c r="V193" i="4"/>
  <c r="Z193" i="4"/>
  <c r="AD193" i="4"/>
  <c r="AH193" i="4"/>
  <c r="AL193" i="4"/>
  <c r="AP193" i="4"/>
  <c r="AT193" i="4"/>
  <c r="AX193" i="4"/>
  <c r="BB193" i="4"/>
  <c r="BF193" i="4"/>
  <c r="BJ193" i="4"/>
  <c r="BN193" i="4"/>
  <c r="BR193" i="4"/>
  <c r="BV193" i="4"/>
  <c r="A194" i="4"/>
  <c r="C277" i="2"/>
  <c r="D277" i="2"/>
  <c r="A278" i="2"/>
  <c r="C66" i="11"/>
  <c r="J65" i="11"/>
  <c r="E89" i="13"/>
  <c r="F89" i="13" s="1"/>
  <c r="D89" i="13"/>
  <c r="F83" i="14"/>
  <c r="I83" i="14"/>
  <c r="E197" i="10" l="1"/>
  <c r="F197" i="10" s="1"/>
  <c r="G197" i="10"/>
  <c r="H197" i="10" s="1"/>
  <c r="A199" i="10"/>
  <c r="B198" i="10"/>
  <c r="D69" i="22"/>
  <c r="F69" i="22"/>
  <c r="H69" i="22"/>
  <c r="G66" i="11"/>
  <c r="D66" i="11" s="1"/>
  <c r="I66" i="11"/>
  <c r="C278" i="2"/>
  <c r="D278" i="2"/>
  <c r="A279" i="2"/>
  <c r="B194" i="4"/>
  <c r="F194" i="4"/>
  <c r="J194" i="4"/>
  <c r="N194" i="4"/>
  <c r="R194" i="4"/>
  <c r="V194" i="4"/>
  <c r="Z194" i="4"/>
  <c r="AD194" i="4"/>
  <c r="AH194" i="4"/>
  <c r="AL194" i="4"/>
  <c r="AP194" i="4"/>
  <c r="AT194" i="4"/>
  <c r="AX194" i="4"/>
  <c r="BB194" i="4"/>
  <c r="BF194" i="4"/>
  <c r="BJ194" i="4"/>
  <c r="BN194" i="4"/>
  <c r="BR194" i="4"/>
  <c r="BV194" i="4"/>
  <c r="A195" i="4"/>
  <c r="C194" i="4"/>
  <c r="G194" i="4"/>
  <c r="K194" i="4"/>
  <c r="O194" i="4"/>
  <c r="S194" i="4"/>
  <c r="W194" i="4"/>
  <c r="AA194" i="4"/>
  <c r="AE194" i="4"/>
  <c r="AI194" i="4"/>
  <c r="AM194" i="4"/>
  <c r="AQ194" i="4"/>
  <c r="AU194" i="4"/>
  <c r="AY194" i="4"/>
  <c r="BC194" i="4"/>
  <c r="BG194" i="4"/>
  <c r="BK194" i="4"/>
  <c r="BO194" i="4"/>
  <c r="BS194" i="4"/>
  <c r="BW194" i="4"/>
  <c r="D194" i="4"/>
  <c r="H194" i="4"/>
  <c r="L194" i="4"/>
  <c r="P194" i="4"/>
  <c r="T194" i="4"/>
  <c r="X194" i="4"/>
  <c r="AB194" i="4"/>
  <c r="AF194" i="4"/>
  <c r="AJ194" i="4"/>
  <c r="AN194" i="4"/>
  <c r="AR194" i="4"/>
  <c r="AV194" i="4"/>
  <c r="AZ194" i="4"/>
  <c r="BD194" i="4"/>
  <c r="BH194" i="4"/>
  <c r="BL194" i="4"/>
  <c r="BP194" i="4"/>
  <c r="BT194" i="4"/>
  <c r="BX194" i="4"/>
  <c r="E194" i="4"/>
  <c r="I194" i="4"/>
  <c r="M194" i="4"/>
  <c r="Q194" i="4"/>
  <c r="U194" i="4"/>
  <c r="Y194" i="4"/>
  <c r="AC194" i="4"/>
  <c r="AG194" i="4"/>
  <c r="AK194" i="4"/>
  <c r="AO194" i="4"/>
  <c r="AS194" i="4"/>
  <c r="AW194" i="4"/>
  <c r="BA194" i="4"/>
  <c r="BE194" i="4"/>
  <c r="BI194" i="4"/>
  <c r="BM194" i="4"/>
  <c r="BQ194" i="4"/>
  <c r="BU194" i="4"/>
  <c r="BY194" i="4"/>
  <c r="J89" i="13"/>
  <c r="C84" i="14"/>
  <c r="H84" i="14"/>
  <c r="G85" i="14" s="1"/>
  <c r="G198" i="10" l="1"/>
  <c r="H198" i="10" s="1"/>
  <c r="E198" i="10"/>
  <c r="F198" i="10" s="1"/>
  <c r="A200" i="10"/>
  <c r="B199" i="10"/>
  <c r="E66" i="11"/>
  <c r="H66" i="11" s="1"/>
  <c r="J69" i="22"/>
  <c r="C70" i="22"/>
  <c r="E195" i="4"/>
  <c r="I195" i="4"/>
  <c r="M195" i="4"/>
  <c r="Q195" i="4"/>
  <c r="U195" i="4"/>
  <c r="Y195" i="4"/>
  <c r="AC195" i="4"/>
  <c r="AG195" i="4"/>
  <c r="AK195" i="4"/>
  <c r="AO195" i="4"/>
  <c r="AS195" i="4"/>
  <c r="AW195" i="4"/>
  <c r="BA195" i="4"/>
  <c r="BE195" i="4"/>
  <c r="BI195" i="4"/>
  <c r="BM195" i="4"/>
  <c r="BQ195" i="4"/>
  <c r="BU195" i="4"/>
  <c r="BY195" i="4"/>
  <c r="B195" i="4"/>
  <c r="F195" i="4"/>
  <c r="J195" i="4"/>
  <c r="N195" i="4"/>
  <c r="R195" i="4"/>
  <c r="V195" i="4"/>
  <c r="Z195" i="4"/>
  <c r="AD195" i="4"/>
  <c r="AH195" i="4"/>
  <c r="AL195" i="4"/>
  <c r="AP195" i="4"/>
  <c r="AT195" i="4"/>
  <c r="AX195" i="4"/>
  <c r="BB195" i="4"/>
  <c r="BF195" i="4"/>
  <c r="BJ195" i="4"/>
  <c r="BN195" i="4"/>
  <c r="BR195" i="4"/>
  <c r="BV195" i="4"/>
  <c r="A196" i="4"/>
  <c r="C195" i="4"/>
  <c r="G195" i="4"/>
  <c r="K195" i="4"/>
  <c r="O195" i="4"/>
  <c r="S195" i="4"/>
  <c r="W195" i="4"/>
  <c r="AA195" i="4"/>
  <c r="AE195" i="4"/>
  <c r="AI195" i="4"/>
  <c r="AM195" i="4"/>
  <c r="AQ195" i="4"/>
  <c r="AU195" i="4"/>
  <c r="AY195" i="4"/>
  <c r="BC195" i="4"/>
  <c r="BG195" i="4"/>
  <c r="BK195" i="4"/>
  <c r="BO195" i="4"/>
  <c r="BS195" i="4"/>
  <c r="BW195" i="4"/>
  <c r="D195" i="4"/>
  <c r="H195" i="4"/>
  <c r="L195" i="4"/>
  <c r="P195" i="4"/>
  <c r="T195" i="4"/>
  <c r="X195" i="4"/>
  <c r="AB195" i="4"/>
  <c r="AF195" i="4"/>
  <c r="AJ195" i="4"/>
  <c r="AN195" i="4"/>
  <c r="AR195" i="4"/>
  <c r="AV195" i="4"/>
  <c r="AZ195" i="4"/>
  <c r="BD195" i="4"/>
  <c r="BH195" i="4"/>
  <c r="BL195" i="4"/>
  <c r="BP195" i="4"/>
  <c r="BT195" i="4"/>
  <c r="BX195" i="4"/>
  <c r="F66" i="11"/>
  <c r="C279" i="2"/>
  <c r="D279" i="2"/>
  <c r="A280" i="2"/>
  <c r="G90" i="13"/>
  <c r="I90" i="13" s="1"/>
  <c r="C90" i="13"/>
  <c r="D84" i="14"/>
  <c r="G84" i="14"/>
  <c r="E84" i="14" s="1"/>
  <c r="G199" i="10" l="1"/>
  <c r="H199" i="10" s="1"/>
  <c r="E199" i="10"/>
  <c r="F199" i="10" s="1"/>
  <c r="B200" i="10"/>
  <c r="A201" i="10"/>
  <c r="G70" i="22"/>
  <c r="D70" i="22" s="1"/>
  <c r="I70" i="22"/>
  <c r="C67" i="11"/>
  <c r="J66" i="11"/>
  <c r="D196" i="4"/>
  <c r="H196" i="4"/>
  <c r="L196" i="4"/>
  <c r="P196" i="4"/>
  <c r="T196" i="4"/>
  <c r="X196" i="4"/>
  <c r="AB196" i="4"/>
  <c r="AF196" i="4"/>
  <c r="AJ196" i="4"/>
  <c r="AN196" i="4"/>
  <c r="AR196" i="4"/>
  <c r="AV196" i="4"/>
  <c r="AZ196" i="4"/>
  <c r="BD196" i="4"/>
  <c r="BH196" i="4"/>
  <c r="BL196" i="4"/>
  <c r="BP196" i="4"/>
  <c r="BT196" i="4"/>
  <c r="BX196" i="4"/>
  <c r="E196" i="4"/>
  <c r="I196" i="4"/>
  <c r="M196" i="4"/>
  <c r="Q196" i="4"/>
  <c r="U196" i="4"/>
  <c r="Y196" i="4"/>
  <c r="AC196" i="4"/>
  <c r="AG196" i="4"/>
  <c r="AK196" i="4"/>
  <c r="AO196" i="4"/>
  <c r="AS196" i="4"/>
  <c r="AW196" i="4"/>
  <c r="BA196" i="4"/>
  <c r="BE196" i="4"/>
  <c r="BI196" i="4"/>
  <c r="BM196" i="4"/>
  <c r="BQ196" i="4"/>
  <c r="BU196" i="4"/>
  <c r="BY196" i="4"/>
  <c r="B196" i="4"/>
  <c r="F196" i="4"/>
  <c r="J196" i="4"/>
  <c r="N196" i="4"/>
  <c r="R196" i="4"/>
  <c r="V196" i="4"/>
  <c r="Z196" i="4"/>
  <c r="AD196" i="4"/>
  <c r="AH196" i="4"/>
  <c r="AL196" i="4"/>
  <c r="AP196" i="4"/>
  <c r="AT196" i="4"/>
  <c r="AX196" i="4"/>
  <c r="BB196" i="4"/>
  <c r="BF196" i="4"/>
  <c r="BJ196" i="4"/>
  <c r="BN196" i="4"/>
  <c r="BR196" i="4"/>
  <c r="BV196" i="4"/>
  <c r="A197" i="4"/>
  <c r="C196" i="4"/>
  <c r="G196" i="4"/>
  <c r="K196" i="4"/>
  <c r="O196" i="4"/>
  <c r="S196" i="4"/>
  <c r="W196" i="4"/>
  <c r="AA196" i="4"/>
  <c r="AE196" i="4"/>
  <c r="AI196" i="4"/>
  <c r="AM196" i="4"/>
  <c r="AQ196" i="4"/>
  <c r="AU196" i="4"/>
  <c r="AY196" i="4"/>
  <c r="BC196" i="4"/>
  <c r="BG196" i="4"/>
  <c r="BK196" i="4"/>
  <c r="BO196" i="4"/>
  <c r="BS196" i="4"/>
  <c r="BW196" i="4"/>
  <c r="C280" i="2"/>
  <c r="D280" i="2"/>
  <c r="A281" i="2"/>
  <c r="D90" i="13"/>
  <c r="E90" i="13"/>
  <c r="F90" i="13" s="1"/>
  <c r="J90" i="13"/>
  <c r="F84" i="14"/>
  <c r="I84" i="14"/>
  <c r="B201" i="10" l="1"/>
  <c r="A202" i="10"/>
  <c r="E200" i="10"/>
  <c r="F200" i="10" s="1"/>
  <c r="G200" i="10"/>
  <c r="H200" i="10" s="1"/>
  <c r="E70" i="22"/>
  <c r="C197" i="4"/>
  <c r="G197" i="4"/>
  <c r="K197" i="4"/>
  <c r="O197" i="4"/>
  <c r="S197" i="4"/>
  <c r="W197" i="4"/>
  <c r="AA197" i="4"/>
  <c r="AE197" i="4"/>
  <c r="AI197" i="4"/>
  <c r="AM197" i="4"/>
  <c r="AQ197" i="4"/>
  <c r="AU197" i="4"/>
  <c r="AY197" i="4"/>
  <c r="BC197" i="4"/>
  <c r="BG197" i="4"/>
  <c r="BK197" i="4"/>
  <c r="BO197" i="4"/>
  <c r="BS197" i="4"/>
  <c r="BW197" i="4"/>
  <c r="D197" i="4"/>
  <c r="H197" i="4"/>
  <c r="L197" i="4"/>
  <c r="P197" i="4"/>
  <c r="T197" i="4"/>
  <c r="X197" i="4"/>
  <c r="AB197" i="4"/>
  <c r="AF197" i="4"/>
  <c r="AJ197" i="4"/>
  <c r="AN197" i="4"/>
  <c r="AR197" i="4"/>
  <c r="AV197" i="4"/>
  <c r="AZ197" i="4"/>
  <c r="BD197" i="4"/>
  <c r="BH197" i="4"/>
  <c r="BL197" i="4"/>
  <c r="BP197" i="4"/>
  <c r="BT197" i="4"/>
  <c r="BX197" i="4"/>
  <c r="E197" i="4"/>
  <c r="I197" i="4"/>
  <c r="M197" i="4"/>
  <c r="Q197" i="4"/>
  <c r="U197" i="4"/>
  <c r="Y197" i="4"/>
  <c r="AC197" i="4"/>
  <c r="AG197" i="4"/>
  <c r="AK197" i="4"/>
  <c r="AO197" i="4"/>
  <c r="AS197" i="4"/>
  <c r="AW197" i="4"/>
  <c r="BA197" i="4"/>
  <c r="BE197" i="4"/>
  <c r="BI197" i="4"/>
  <c r="BM197" i="4"/>
  <c r="BQ197" i="4"/>
  <c r="BU197" i="4"/>
  <c r="BY197" i="4"/>
  <c r="B197" i="4"/>
  <c r="F197" i="4"/>
  <c r="J197" i="4"/>
  <c r="N197" i="4"/>
  <c r="R197" i="4"/>
  <c r="V197" i="4"/>
  <c r="Z197" i="4"/>
  <c r="AD197" i="4"/>
  <c r="AH197" i="4"/>
  <c r="AL197" i="4"/>
  <c r="AP197" i="4"/>
  <c r="AT197" i="4"/>
  <c r="AX197" i="4"/>
  <c r="BB197" i="4"/>
  <c r="BF197" i="4"/>
  <c r="BJ197" i="4"/>
  <c r="BN197" i="4"/>
  <c r="BR197" i="4"/>
  <c r="BV197" i="4"/>
  <c r="A198" i="4"/>
  <c r="C281" i="2"/>
  <c r="D281" i="2"/>
  <c r="A282" i="2"/>
  <c r="G67" i="11"/>
  <c r="E67" i="11" s="1"/>
  <c r="I67" i="11"/>
  <c r="G91" i="13"/>
  <c r="I91" i="13" s="1"/>
  <c r="C91" i="13"/>
  <c r="D91" i="13" s="1"/>
  <c r="C85" i="14"/>
  <c r="D85" i="14" s="1"/>
  <c r="B202" i="10" l="1"/>
  <c r="A203" i="10"/>
  <c r="E201" i="10"/>
  <c r="F201" i="10" s="1"/>
  <c r="G201" i="10"/>
  <c r="H201" i="10" s="1"/>
  <c r="F70" i="22"/>
  <c r="H70" i="22"/>
  <c r="F67" i="11"/>
  <c r="H67" i="11"/>
  <c r="C282" i="2"/>
  <c r="D282" i="2"/>
  <c r="A283" i="2"/>
  <c r="D67" i="11"/>
  <c r="B198" i="4"/>
  <c r="F198" i="4"/>
  <c r="J198" i="4"/>
  <c r="N198" i="4"/>
  <c r="R198" i="4"/>
  <c r="V198" i="4"/>
  <c r="Z198" i="4"/>
  <c r="AD198" i="4"/>
  <c r="AH198" i="4"/>
  <c r="AL198" i="4"/>
  <c r="AP198" i="4"/>
  <c r="AT198" i="4"/>
  <c r="AX198" i="4"/>
  <c r="BB198" i="4"/>
  <c r="BF198" i="4"/>
  <c r="BJ198" i="4"/>
  <c r="BN198" i="4"/>
  <c r="BR198" i="4"/>
  <c r="BV198" i="4"/>
  <c r="A199" i="4"/>
  <c r="C198" i="4"/>
  <c r="G198" i="4"/>
  <c r="K198" i="4"/>
  <c r="O198" i="4"/>
  <c r="S198" i="4"/>
  <c r="W198" i="4"/>
  <c r="AA198" i="4"/>
  <c r="AE198" i="4"/>
  <c r="AI198" i="4"/>
  <c r="AM198" i="4"/>
  <c r="AQ198" i="4"/>
  <c r="AU198" i="4"/>
  <c r="AY198" i="4"/>
  <c r="BC198" i="4"/>
  <c r="BG198" i="4"/>
  <c r="BK198" i="4"/>
  <c r="BO198" i="4"/>
  <c r="BS198" i="4"/>
  <c r="BW198" i="4"/>
  <c r="D198" i="4"/>
  <c r="H198" i="4"/>
  <c r="L198" i="4"/>
  <c r="P198" i="4"/>
  <c r="T198" i="4"/>
  <c r="X198" i="4"/>
  <c r="AB198" i="4"/>
  <c r="AF198" i="4"/>
  <c r="AJ198" i="4"/>
  <c r="AN198" i="4"/>
  <c r="AR198" i="4"/>
  <c r="AV198" i="4"/>
  <c r="AZ198" i="4"/>
  <c r="BD198" i="4"/>
  <c r="BH198" i="4"/>
  <c r="BL198" i="4"/>
  <c r="BP198" i="4"/>
  <c r="BT198" i="4"/>
  <c r="BX198" i="4"/>
  <c r="E198" i="4"/>
  <c r="I198" i="4"/>
  <c r="M198" i="4"/>
  <c r="Q198" i="4"/>
  <c r="U198" i="4"/>
  <c r="Y198" i="4"/>
  <c r="AC198" i="4"/>
  <c r="AG198" i="4"/>
  <c r="AK198" i="4"/>
  <c r="AO198" i="4"/>
  <c r="AS198" i="4"/>
  <c r="AW198" i="4"/>
  <c r="BA198" i="4"/>
  <c r="BE198" i="4"/>
  <c r="BI198" i="4"/>
  <c r="BM198" i="4"/>
  <c r="BQ198" i="4"/>
  <c r="BU198" i="4"/>
  <c r="BY198" i="4"/>
  <c r="E91" i="13"/>
  <c r="F91" i="13" s="1"/>
  <c r="J91" i="13"/>
  <c r="E85" i="14"/>
  <c r="B203" i="10" l="1"/>
  <c r="A204" i="10"/>
  <c r="G202" i="10"/>
  <c r="H202" i="10" s="1"/>
  <c r="E202" i="10"/>
  <c r="F202" i="10" s="1"/>
  <c r="C71" i="22"/>
  <c r="J70" i="22"/>
  <c r="E199" i="4"/>
  <c r="I199" i="4"/>
  <c r="M199" i="4"/>
  <c r="Q199" i="4"/>
  <c r="U199" i="4"/>
  <c r="Y199" i="4"/>
  <c r="AC199" i="4"/>
  <c r="AG199" i="4"/>
  <c r="AK199" i="4"/>
  <c r="AO199" i="4"/>
  <c r="AS199" i="4"/>
  <c r="AW199" i="4"/>
  <c r="BA199" i="4"/>
  <c r="BE199" i="4"/>
  <c r="BI199" i="4"/>
  <c r="BM199" i="4"/>
  <c r="BQ199" i="4"/>
  <c r="BU199" i="4"/>
  <c r="BY199" i="4"/>
  <c r="B199" i="4"/>
  <c r="F199" i="4"/>
  <c r="J199" i="4"/>
  <c r="N199" i="4"/>
  <c r="R199" i="4"/>
  <c r="V199" i="4"/>
  <c r="Z199" i="4"/>
  <c r="AD199" i="4"/>
  <c r="AH199" i="4"/>
  <c r="AL199" i="4"/>
  <c r="AP199" i="4"/>
  <c r="AT199" i="4"/>
  <c r="AX199" i="4"/>
  <c r="BB199" i="4"/>
  <c r="BF199" i="4"/>
  <c r="BJ199" i="4"/>
  <c r="BN199" i="4"/>
  <c r="BR199" i="4"/>
  <c r="BV199" i="4"/>
  <c r="A200" i="4"/>
  <c r="C199" i="4"/>
  <c r="G199" i="4"/>
  <c r="K199" i="4"/>
  <c r="O199" i="4"/>
  <c r="S199" i="4"/>
  <c r="W199" i="4"/>
  <c r="AA199" i="4"/>
  <c r="AE199" i="4"/>
  <c r="AI199" i="4"/>
  <c r="AM199" i="4"/>
  <c r="AQ199" i="4"/>
  <c r="AU199" i="4"/>
  <c r="AY199" i="4"/>
  <c r="BC199" i="4"/>
  <c r="BG199" i="4"/>
  <c r="BK199" i="4"/>
  <c r="BO199" i="4"/>
  <c r="BS199" i="4"/>
  <c r="BW199" i="4"/>
  <c r="D199" i="4"/>
  <c r="H199" i="4"/>
  <c r="L199" i="4"/>
  <c r="P199" i="4"/>
  <c r="T199" i="4"/>
  <c r="X199" i="4"/>
  <c r="AB199" i="4"/>
  <c r="AF199" i="4"/>
  <c r="AJ199" i="4"/>
  <c r="AN199" i="4"/>
  <c r="AR199" i="4"/>
  <c r="AV199" i="4"/>
  <c r="AZ199" i="4"/>
  <c r="BD199" i="4"/>
  <c r="BH199" i="4"/>
  <c r="BL199" i="4"/>
  <c r="BP199" i="4"/>
  <c r="BT199" i="4"/>
  <c r="BX199" i="4"/>
  <c r="C283" i="2"/>
  <c r="D283" i="2"/>
  <c r="A284" i="2"/>
  <c r="C68" i="11"/>
  <c r="J67" i="11"/>
  <c r="C92" i="13"/>
  <c r="G92" i="13"/>
  <c r="I92" i="13" s="1"/>
  <c r="F85" i="14"/>
  <c r="I85" i="14"/>
  <c r="B204" i="10" l="1"/>
  <c r="A205" i="10"/>
  <c r="B205" i="10" s="1"/>
  <c r="G203" i="10"/>
  <c r="H203" i="10" s="1"/>
  <c r="E203" i="10"/>
  <c r="F203" i="10" s="1"/>
  <c r="G71" i="22"/>
  <c r="D71" i="22" s="1"/>
  <c r="E71" i="22"/>
  <c r="I71" i="22"/>
  <c r="C284" i="2"/>
  <c r="D284" i="2"/>
  <c r="A285" i="2"/>
  <c r="D200" i="4"/>
  <c r="H200" i="4"/>
  <c r="L200" i="4"/>
  <c r="P200" i="4"/>
  <c r="T200" i="4"/>
  <c r="X200" i="4"/>
  <c r="AB200" i="4"/>
  <c r="AF200" i="4"/>
  <c r="AJ200" i="4"/>
  <c r="AN200" i="4"/>
  <c r="AR200" i="4"/>
  <c r="AV200" i="4"/>
  <c r="AZ200" i="4"/>
  <c r="BD200" i="4"/>
  <c r="BH200" i="4"/>
  <c r="BL200" i="4"/>
  <c r="BP200" i="4"/>
  <c r="BT200" i="4"/>
  <c r="BX200" i="4"/>
  <c r="E200" i="4"/>
  <c r="I200" i="4"/>
  <c r="M200" i="4"/>
  <c r="Q200" i="4"/>
  <c r="U200" i="4"/>
  <c r="Y200" i="4"/>
  <c r="AC200" i="4"/>
  <c r="AG200" i="4"/>
  <c r="AK200" i="4"/>
  <c r="AO200" i="4"/>
  <c r="AS200" i="4"/>
  <c r="AW200" i="4"/>
  <c r="BA200" i="4"/>
  <c r="BE200" i="4"/>
  <c r="BI200" i="4"/>
  <c r="BM200" i="4"/>
  <c r="BQ200" i="4"/>
  <c r="BU200" i="4"/>
  <c r="BY200" i="4"/>
  <c r="B200" i="4"/>
  <c r="F200" i="4"/>
  <c r="J200" i="4"/>
  <c r="N200" i="4"/>
  <c r="R200" i="4"/>
  <c r="V200" i="4"/>
  <c r="Z200" i="4"/>
  <c r="AD200" i="4"/>
  <c r="AH200" i="4"/>
  <c r="AL200" i="4"/>
  <c r="AP200" i="4"/>
  <c r="AT200" i="4"/>
  <c r="AX200" i="4"/>
  <c r="BB200" i="4"/>
  <c r="BF200" i="4"/>
  <c r="BJ200" i="4"/>
  <c r="BN200" i="4"/>
  <c r="BR200" i="4"/>
  <c r="BV200" i="4"/>
  <c r="A201" i="4"/>
  <c r="C200" i="4"/>
  <c r="G200" i="4"/>
  <c r="K200" i="4"/>
  <c r="O200" i="4"/>
  <c r="S200" i="4"/>
  <c r="W200" i="4"/>
  <c r="AA200" i="4"/>
  <c r="AE200" i="4"/>
  <c r="AI200" i="4"/>
  <c r="AM200" i="4"/>
  <c r="AQ200" i="4"/>
  <c r="AU200" i="4"/>
  <c r="AY200" i="4"/>
  <c r="BC200" i="4"/>
  <c r="BG200" i="4"/>
  <c r="BK200" i="4"/>
  <c r="BO200" i="4"/>
  <c r="BS200" i="4"/>
  <c r="BW200" i="4"/>
  <c r="G68" i="11"/>
  <c r="E68" i="11" s="1"/>
  <c r="I68" i="11"/>
  <c r="E92" i="13"/>
  <c r="F92" i="13" s="1"/>
  <c r="D92" i="13"/>
  <c r="H86" i="14"/>
  <c r="G86" i="14" s="1"/>
  <c r="C86" i="14"/>
  <c r="G205" i="10" l="1"/>
  <c r="H205" i="10" s="1"/>
  <c r="E205" i="10"/>
  <c r="F205" i="10" s="1"/>
  <c r="E204" i="10"/>
  <c r="F204" i="10" s="1"/>
  <c r="G204" i="10"/>
  <c r="H204" i="10" s="1"/>
  <c r="D68" i="11"/>
  <c r="F71" i="22"/>
  <c r="H71" i="22"/>
  <c r="F68" i="11"/>
  <c r="H68" i="11"/>
  <c r="E86" i="14"/>
  <c r="F86" i="14" s="1"/>
  <c r="C285" i="2"/>
  <c r="D285" i="2"/>
  <c r="A286" i="2"/>
  <c r="C201" i="4"/>
  <c r="G201" i="4"/>
  <c r="K201" i="4"/>
  <c r="O201" i="4"/>
  <c r="S201" i="4"/>
  <c r="W201" i="4"/>
  <c r="AA201" i="4"/>
  <c r="AE201" i="4"/>
  <c r="AI201" i="4"/>
  <c r="AM201" i="4"/>
  <c r="AQ201" i="4"/>
  <c r="AU201" i="4"/>
  <c r="AY201" i="4"/>
  <c r="BC201" i="4"/>
  <c r="BG201" i="4"/>
  <c r="BK201" i="4"/>
  <c r="BO201" i="4"/>
  <c r="BS201" i="4"/>
  <c r="BW201" i="4"/>
  <c r="D201" i="4"/>
  <c r="H201" i="4"/>
  <c r="L201" i="4"/>
  <c r="P201" i="4"/>
  <c r="T201" i="4"/>
  <c r="X201" i="4"/>
  <c r="AB201" i="4"/>
  <c r="AF201" i="4"/>
  <c r="AJ201" i="4"/>
  <c r="AN201" i="4"/>
  <c r="AR201" i="4"/>
  <c r="AV201" i="4"/>
  <c r="AZ201" i="4"/>
  <c r="BD201" i="4"/>
  <c r="BH201" i="4"/>
  <c r="BL201" i="4"/>
  <c r="BP201" i="4"/>
  <c r="BT201" i="4"/>
  <c r="BX201" i="4"/>
  <c r="E201" i="4"/>
  <c r="I201" i="4"/>
  <c r="M201" i="4"/>
  <c r="Q201" i="4"/>
  <c r="U201" i="4"/>
  <c r="Y201" i="4"/>
  <c r="AC201" i="4"/>
  <c r="AG201" i="4"/>
  <c r="AK201" i="4"/>
  <c r="AO201" i="4"/>
  <c r="AS201" i="4"/>
  <c r="AW201" i="4"/>
  <c r="BA201" i="4"/>
  <c r="BE201" i="4"/>
  <c r="BI201" i="4"/>
  <c r="BM201" i="4"/>
  <c r="BQ201" i="4"/>
  <c r="BU201" i="4"/>
  <c r="BY201" i="4"/>
  <c r="B201" i="4"/>
  <c r="F201" i="4"/>
  <c r="J201" i="4"/>
  <c r="N201" i="4"/>
  <c r="R201" i="4"/>
  <c r="V201" i="4"/>
  <c r="Z201" i="4"/>
  <c r="AD201" i="4"/>
  <c r="AH201" i="4"/>
  <c r="AL201" i="4"/>
  <c r="AP201" i="4"/>
  <c r="AT201" i="4"/>
  <c r="AX201" i="4"/>
  <c r="BB201" i="4"/>
  <c r="BF201" i="4"/>
  <c r="BJ201" i="4"/>
  <c r="BN201" i="4"/>
  <c r="BR201" i="4"/>
  <c r="BV201" i="4"/>
  <c r="A202" i="4"/>
  <c r="J92" i="13"/>
  <c r="D86" i="14"/>
  <c r="I86" i="14"/>
  <c r="G87" i="14"/>
  <c r="J71" i="22" l="1"/>
  <c r="C72" i="22"/>
  <c r="B202" i="4"/>
  <c r="F202" i="4"/>
  <c r="J202" i="4"/>
  <c r="N202" i="4"/>
  <c r="R202" i="4"/>
  <c r="V202" i="4"/>
  <c r="Z202" i="4"/>
  <c r="AD202" i="4"/>
  <c r="AH202" i="4"/>
  <c r="AL202" i="4"/>
  <c r="AP202" i="4"/>
  <c r="AT202" i="4"/>
  <c r="AX202" i="4"/>
  <c r="BB202" i="4"/>
  <c r="BF202" i="4"/>
  <c r="BJ202" i="4"/>
  <c r="BN202" i="4"/>
  <c r="BR202" i="4"/>
  <c r="BV202" i="4"/>
  <c r="A203" i="4"/>
  <c r="C202" i="4"/>
  <c r="G202" i="4"/>
  <c r="K202" i="4"/>
  <c r="O202" i="4"/>
  <c r="S202" i="4"/>
  <c r="W202" i="4"/>
  <c r="AA202" i="4"/>
  <c r="AE202" i="4"/>
  <c r="AI202" i="4"/>
  <c r="AM202" i="4"/>
  <c r="AQ202" i="4"/>
  <c r="AU202" i="4"/>
  <c r="AY202" i="4"/>
  <c r="BC202" i="4"/>
  <c r="BG202" i="4"/>
  <c r="BK202" i="4"/>
  <c r="BO202" i="4"/>
  <c r="BS202" i="4"/>
  <c r="BW202" i="4"/>
  <c r="D202" i="4"/>
  <c r="H202" i="4"/>
  <c r="L202" i="4"/>
  <c r="P202" i="4"/>
  <c r="T202" i="4"/>
  <c r="X202" i="4"/>
  <c r="AB202" i="4"/>
  <c r="AF202" i="4"/>
  <c r="AJ202" i="4"/>
  <c r="AN202" i="4"/>
  <c r="AR202" i="4"/>
  <c r="AV202" i="4"/>
  <c r="AZ202" i="4"/>
  <c r="BD202" i="4"/>
  <c r="BH202" i="4"/>
  <c r="BL202" i="4"/>
  <c r="BP202" i="4"/>
  <c r="BT202" i="4"/>
  <c r="BX202" i="4"/>
  <c r="E202" i="4"/>
  <c r="I202" i="4"/>
  <c r="M202" i="4"/>
  <c r="Q202" i="4"/>
  <c r="U202" i="4"/>
  <c r="Y202" i="4"/>
  <c r="AC202" i="4"/>
  <c r="AG202" i="4"/>
  <c r="AK202" i="4"/>
  <c r="AO202" i="4"/>
  <c r="AS202" i="4"/>
  <c r="AW202" i="4"/>
  <c r="BA202" i="4"/>
  <c r="BE202" i="4"/>
  <c r="BI202" i="4"/>
  <c r="BM202" i="4"/>
  <c r="BQ202" i="4"/>
  <c r="BU202" i="4"/>
  <c r="BY202" i="4"/>
  <c r="C286" i="2"/>
  <c r="D286" i="2"/>
  <c r="A287" i="2"/>
  <c r="C69" i="11"/>
  <c r="J68" i="11"/>
  <c r="G93" i="13"/>
  <c r="I93" i="13" s="1"/>
  <c r="C93" i="13"/>
  <c r="C87" i="14"/>
  <c r="D87" i="14" s="1"/>
  <c r="G72" i="22" l="1"/>
  <c r="E72" i="22" s="1"/>
  <c r="I72" i="22"/>
  <c r="E203" i="4"/>
  <c r="I203" i="4"/>
  <c r="M203" i="4"/>
  <c r="Q203" i="4"/>
  <c r="U203" i="4"/>
  <c r="Y203" i="4"/>
  <c r="AC203" i="4"/>
  <c r="AG203" i="4"/>
  <c r="AK203" i="4"/>
  <c r="AO203" i="4"/>
  <c r="AS203" i="4"/>
  <c r="AW203" i="4"/>
  <c r="BA203" i="4"/>
  <c r="BE203" i="4"/>
  <c r="BI203" i="4"/>
  <c r="BM203" i="4"/>
  <c r="BQ203" i="4"/>
  <c r="BU203" i="4"/>
  <c r="BY203" i="4"/>
  <c r="B203" i="4"/>
  <c r="F203" i="4"/>
  <c r="J203" i="4"/>
  <c r="N203" i="4"/>
  <c r="R203" i="4"/>
  <c r="V203" i="4"/>
  <c r="Z203" i="4"/>
  <c r="AD203" i="4"/>
  <c r="AH203" i="4"/>
  <c r="AL203" i="4"/>
  <c r="AP203" i="4"/>
  <c r="AT203" i="4"/>
  <c r="AX203" i="4"/>
  <c r="BB203" i="4"/>
  <c r="BF203" i="4"/>
  <c r="BJ203" i="4"/>
  <c r="BN203" i="4"/>
  <c r="BR203" i="4"/>
  <c r="BV203" i="4"/>
  <c r="A204" i="4"/>
  <c r="C203" i="4"/>
  <c r="G203" i="4"/>
  <c r="K203" i="4"/>
  <c r="O203" i="4"/>
  <c r="S203" i="4"/>
  <c r="W203" i="4"/>
  <c r="AA203" i="4"/>
  <c r="AE203" i="4"/>
  <c r="AI203" i="4"/>
  <c r="AM203" i="4"/>
  <c r="AQ203" i="4"/>
  <c r="AU203" i="4"/>
  <c r="AY203" i="4"/>
  <c r="BC203" i="4"/>
  <c r="BG203" i="4"/>
  <c r="BK203" i="4"/>
  <c r="BO203" i="4"/>
  <c r="BS203" i="4"/>
  <c r="BW203" i="4"/>
  <c r="D203" i="4"/>
  <c r="H203" i="4"/>
  <c r="L203" i="4"/>
  <c r="P203" i="4"/>
  <c r="T203" i="4"/>
  <c r="X203" i="4"/>
  <c r="AB203" i="4"/>
  <c r="AF203" i="4"/>
  <c r="AJ203" i="4"/>
  <c r="AN203" i="4"/>
  <c r="AR203" i="4"/>
  <c r="AV203" i="4"/>
  <c r="AZ203" i="4"/>
  <c r="BD203" i="4"/>
  <c r="BH203" i="4"/>
  <c r="BL203" i="4"/>
  <c r="BP203" i="4"/>
  <c r="BT203" i="4"/>
  <c r="BX203" i="4"/>
  <c r="C287" i="2"/>
  <c r="D287" i="2"/>
  <c r="A288" i="2"/>
  <c r="D93" i="13"/>
  <c r="G69" i="11"/>
  <c r="D69" i="11" s="1"/>
  <c r="I69" i="11"/>
  <c r="E93" i="13"/>
  <c r="F93" i="13" s="1"/>
  <c r="E87" i="14"/>
  <c r="E69" i="11" l="1"/>
  <c r="H69" i="11" s="1"/>
  <c r="F72" i="22"/>
  <c r="H72" i="22"/>
  <c r="D72" i="22"/>
  <c r="F69" i="11"/>
  <c r="J93" i="13"/>
  <c r="D204" i="4"/>
  <c r="H204" i="4"/>
  <c r="L204" i="4"/>
  <c r="P204" i="4"/>
  <c r="T204" i="4"/>
  <c r="X204" i="4"/>
  <c r="AB204" i="4"/>
  <c r="AF204" i="4"/>
  <c r="AJ204" i="4"/>
  <c r="AN204" i="4"/>
  <c r="AR204" i="4"/>
  <c r="AV204" i="4"/>
  <c r="AZ204" i="4"/>
  <c r="BD204" i="4"/>
  <c r="BH204" i="4"/>
  <c r="BL204" i="4"/>
  <c r="BP204" i="4"/>
  <c r="BT204" i="4"/>
  <c r="BX204" i="4"/>
  <c r="E204" i="4"/>
  <c r="I204" i="4"/>
  <c r="M204" i="4"/>
  <c r="Q204" i="4"/>
  <c r="U204" i="4"/>
  <c r="Y204" i="4"/>
  <c r="AC204" i="4"/>
  <c r="AG204" i="4"/>
  <c r="AK204" i="4"/>
  <c r="AO204" i="4"/>
  <c r="AS204" i="4"/>
  <c r="AW204" i="4"/>
  <c r="BA204" i="4"/>
  <c r="BE204" i="4"/>
  <c r="BI204" i="4"/>
  <c r="BM204" i="4"/>
  <c r="BQ204" i="4"/>
  <c r="BU204" i="4"/>
  <c r="BY204" i="4"/>
  <c r="B204" i="4"/>
  <c r="F204" i="4"/>
  <c r="J204" i="4"/>
  <c r="N204" i="4"/>
  <c r="R204" i="4"/>
  <c r="V204" i="4"/>
  <c r="Z204" i="4"/>
  <c r="AD204" i="4"/>
  <c r="AH204" i="4"/>
  <c r="AL204" i="4"/>
  <c r="AP204" i="4"/>
  <c r="AT204" i="4"/>
  <c r="AX204" i="4"/>
  <c r="BB204" i="4"/>
  <c r="BF204" i="4"/>
  <c r="BJ204" i="4"/>
  <c r="BN204" i="4"/>
  <c r="BR204" i="4"/>
  <c r="BV204" i="4"/>
  <c r="A205" i="4"/>
  <c r="C204" i="4"/>
  <c r="G204" i="4"/>
  <c r="K204" i="4"/>
  <c r="O204" i="4"/>
  <c r="S204" i="4"/>
  <c r="W204" i="4"/>
  <c r="AA204" i="4"/>
  <c r="AE204" i="4"/>
  <c r="AI204" i="4"/>
  <c r="AM204" i="4"/>
  <c r="AQ204" i="4"/>
  <c r="AU204" i="4"/>
  <c r="AY204" i="4"/>
  <c r="BC204" i="4"/>
  <c r="BG204" i="4"/>
  <c r="BK204" i="4"/>
  <c r="BO204" i="4"/>
  <c r="BS204" i="4"/>
  <c r="BW204" i="4"/>
  <c r="C288" i="2"/>
  <c r="D288" i="2"/>
  <c r="A289" i="2"/>
  <c r="G94" i="13"/>
  <c r="I94" i="13" s="1"/>
  <c r="C94" i="13"/>
  <c r="D94" i="13" s="1"/>
  <c r="F87" i="14"/>
  <c r="I87" i="14"/>
  <c r="J72" i="22" l="1"/>
  <c r="C73" i="22"/>
  <c r="C289" i="2"/>
  <c r="D289" i="2"/>
  <c r="A290" i="2"/>
  <c r="C70" i="11"/>
  <c r="J69" i="11"/>
  <c r="C205" i="4"/>
  <c r="G205" i="4"/>
  <c r="K205" i="4"/>
  <c r="O205" i="4"/>
  <c r="S205" i="4"/>
  <c r="W205" i="4"/>
  <c r="AA205" i="4"/>
  <c r="AE205" i="4"/>
  <c r="AI205" i="4"/>
  <c r="AM205" i="4"/>
  <c r="AQ205" i="4"/>
  <c r="AU205" i="4"/>
  <c r="AY205" i="4"/>
  <c r="BC205" i="4"/>
  <c r="BG205" i="4"/>
  <c r="BK205" i="4"/>
  <c r="BO205" i="4"/>
  <c r="BS205" i="4"/>
  <c r="BW205" i="4"/>
  <c r="D205" i="4"/>
  <c r="H205" i="4"/>
  <c r="L205" i="4"/>
  <c r="P205" i="4"/>
  <c r="T205" i="4"/>
  <c r="X205" i="4"/>
  <c r="AB205" i="4"/>
  <c r="AF205" i="4"/>
  <c r="AJ205" i="4"/>
  <c r="AN205" i="4"/>
  <c r="AR205" i="4"/>
  <c r="AV205" i="4"/>
  <c r="AZ205" i="4"/>
  <c r="BD205" i="4"/>
  <c r="BH205" i="4"/>
  <c r="BL205" i="4"/>
  <c r="BP205" i="4"/>
  <c r="BT205" i="4"/>
  <c r="BX205" i="4"/>
  <c r="E205" i="4"/>
  <c r="I205" i="4"/>
  <c r="M205" i="4"/>
  <c r="Q205" i="4"/>
  <c r="U205" i="4"/>
  <c r="Y205" i="4"/>
  <c r="AC205" i="4"/>
  <c r="AG205" i="4"/>
  <c r="AK205" i="4"/>
  <c r="AO205" i="4"/>
  <c r="AS205" i="4"/>
  <c r="AW205" i="4"/>
  <c r="BA205" i="4"/>
  <c r="BE205" i="4"/>
  <c r="BI205" i="4"/>
  <c r="BM205" i="4"/>
  <c r="BQ205" i="4"/>
  <c r="BU205" i="4"/>
  <c r="BY205" i="4"/>
  <c r="B205" i="4"/>
  <c r="F205" i="4"/>
  <c r="J205" i="4"/>
  <c r="N205" i="4"/>
  <c r="R205" i="4"/>
  <c r="V205" i="4"/>
  <c r="Z205" i="4"/>
  <c r="AD205" i="4"/>
  <c r="AH205" i="4"/>
  <c r="AL205" i="4"/>
  <c r="AP205" i="4"/>
  <c r="AT205" i="4"/>
  <c r="AX205" i="4"/>
  <c r="BB205" i="4"/>
  <c r="BF205" i="4"/>
  <c r="BJ205" i="4"/>
  <c r="BN205" i="4"/>
  <c r="BR205" i="4"/>
  <c r="BV205" i="4"/>
  <c r="A206" i="4"/>
  <c r="E94" i="13"/>
  <c r="F94" i="13" s="1"/>
  <c r="C88" i="14"/>
  <c r="H88" i="14"/>
  <c r="G89" i="14" s="1"/>
  <c r="G88" i="14"/>
  <c r="G73" i="22" l="1"/>
  <c r="E73" i="22" s="1"/>
  <c r="I73" i="22"/>
  <c r="E88" i="14"/>
  <c r="F88" i="14" s="1"/>
  <c r="G70" i="11"/>
  <c r="D70" i="11" s="1"/>
  <c r="I70" i="11"/>
  <c r="B206" i="4"/>
  <c r="F206" i="4"/>
  <c r="J206" i="4"/>
  <c r="N206" i="4"/>
  <c r="R206" i="4"/>
  <c r="V206" i="4"/>
  <c r="Z206" i="4"/>
  <c r="AD206" i="4"/>
  <c r="AH206" i="4"/>
  <c r="AL206" i="4"/>
  <c r="AP206" i="4"/>
  <c r="AT206" i="4"/>
  <c r="AX206" i="4"/>
  <c r="BB206" i="4"/>
  <c r="BF206" i="4"/>
  <c r="BJ206" i="4"/>
  <c r="BN206" i="4"/>
  <c r="BR206" i="4"/>
  <c r="BV206" i="4"/>
  <c r="C206" i="4"/>
  <c r="G206" i="4"/>
  <c r="K206" i="4"/>
  <c r="O206" i="4"/>
  <c r="S206" i="4"/>
  <c r="W206" i="4"/>
  <c r="AA206" i="4"/>
  <c r="AE206" i="4"/>
  <c r="AI206" i="4"/>
  <c r="AM206" i="4"/>
  <c r="AQ206" i="4"/>
  <c r="AU206" i="4"/>
  <c r="AY206" i="4"/>
  <c r="BC206" i="4"/>
  <c r="BG206" i="4"/>
  <c r="BK206" i="4"/>
  <c r="BO206" i="4"/>
  <c r="BS206" i="4"/>
  <c r="BW206" i="4"/>
  <c r="D206" i="4"/>
  <c r="H206" i="4"/>
  <c r="L206" i="4"/>
  <c r="P206" i="4"/>
  <c r="T206" i="4"/>
  <c r="X206" i="4"/>
  <c r="AB206" i="4"/>
  <c r="AF206" i="4"/>
  <c r="AJ206" i="4"/>
  <c r="AN206" i="4"/>
  <c r="AR206" i="4"/>
  <c r="AV206" i="4"/>
  <c r="AZ206" i="4"/>
  <c r="BD206" i="4"/>
  <c r="BH206" i="4"/>
  <c r="BL206" i="4"/>
  <c r="BP206" i="4"/>
  <c r="BT206" i="4"/>
  <c r="BX206" i="4"/>
  <c r="E206" i="4"/>
  <c r="I206" i="4"/>
  <c r="M206" i="4"/>
  <c r="Q206" i="4"/>
  <c r="U206" i="4"/>
  <c r="Y206" i="4"/>
  <c r="AC206" i="4"/>
  <c r="AG206" i="4"/>
  <c r="AK206" i="4"/>
  <c r="AO206" i="4"/>
  <c r="AS206" i="4"/>
  <c r="AW206" i="4"/>
  <c r="BA206" i="4"/>
  <c r="BE206" i="4"/>
  <c r="BI206" i="4"/>
  <c r="BM206" i="4"/>
  <c r="BQ206" i="4"/>
  <c r="BU206" i="4"/>
  <c r="BY206" i="4"/>
  <c r="C290" i="2"/>
  <c r="D290" i="2"/>
  <c r="A291" i="2"/>
  <c r="J94" i="13"/>
  <c r="C95" i="13"/>
  <c r="G95" i="13"/>
  <c r="I95" i="13" s="1"/>
  <c r="D88" i="14"/>
  <c r="I88" i="14"/>
  <c r="D73" i="22" l="1"/>
  <c r="F73" i="22"/>
  <c r="H73" i="22"/>
  <c r="C291" i="2"/>
  <c r="D291" i="2"/>
  <c r="A292" i="2"/>
  <c r="E70" i="11"/>
  <c r="E95" i="13"/>
  <c r="F95" i="13" s="1"/>
  <c r="D95" i="13"/>
  <c r="C89" i="14"/>
  <c r="D89" i="14" s="1"/>
  <c r="C74" i="22" l="1"/>
  <c r="J73" i="22"/>
  <c r="F70" i="11"/>
  <c r="H70" i="11"/>
  <c r="C292" i="2"/>
  <c r="D292" i="2"/>
  <c r="A293" i="2"/>
  <c r="J95" i="13"/>
  <c r="E89" i="14"/>
  <c r="G74" i="22" l="1"/>
  <c r="E74" i="22" s="1"/>
  <c r="I74" i="22"/>
  <c r="C71" i="11"/>
  <c r="J70" i="11"/>
  <c r="C293" i="2"/>
  <c r="D293" i="2"/>
  <c r="A294" i="2"/>
  <c r="C96" i="13"/>
  <c r="G96" i="13"/>
  <c r="I96" i="13" s="1"/>
  <c r="F89" i="14"/>
  <c r="I89" i="14"/>
  <c r="F74" i="22" l="1"/>
  <c r="H74" i="22"/>
  <c r="D74" i="22"/>
  <c r="C294" i="2"/>
  <c r="D294" i="2"/>
  <c r="A295" i="2"/>
  <c r="G71" i="11"/>
  <c r="E71" i="11" s="1"/>
  <c r="I71" i="11"/>
  <c r="E96" i="13"/>
  <c r="F96" i="13" s="1"/>
  <c r="D96" i="13"/>
  <c r="H90" i="14"/>
  <c r="G91" i="14" s="1"/>
  <c r="C90" i="14"/>
  <c r="C75" i="22" l="1"/>
  <c r="J74" i="22"/>
  <c r="F71" i="11"/>
  <c r="H71" i="11"/>
  <c r="D71" i="11"/>
  <c r="C295" i="2"/>
  <c r="D295" i="2"/>
  <c r="A296" i="2"/>
  <c r="J96" i="13"/>
  <c r="G90" i="14"/>
  <c r="E90" i="14" s="1"/>
  <c r="G75" i="22" l="1"/>
  <c r="E75" i="22" s="1"/>
  <c r="I75" i="22"/>
  <c r="C296" i="2"/>
  <c r="D296" i="2"/>
  <c r="A297" i="2"/>
  <c r="C72" i="11"/>
  <c r="J71" i="11"/>
  <c r="D90" i="14"/>
  <c r="C97" i="13"/>
  <c r="G97" i="13"/>
  <c r="I97" i="13" s="1"/>
  <c r="F90" i="14"/>
  <c r="I90" i="14"/>
  <c r="F75" i="22" l="1"/>
  <c r="H75" i="22"/>
  <c r="D75" i="22"/>
  <c r="G72" i="11"/>
  <c r="E72" i="11" s="1"/>
  <c r="I72" i="11"/>
  <c r="C297" i="2"/>
  <c r="D297" i="2"/>
  <c r="A298" i="2"/>
  <c r="E97" i="13"/>
  <c r="F97" i="13" s="1"/>
  <c r="D97" i="13"/>
  <c r="C91" i="14"/>
  <c r="D91" i="14" s="1"/>
  <c r="D72" i="11" l="1"/>
  <c r="J75" i="22"/>
  <c r="C76" i="22"/>
  <c r="F72" i="11"/>
  <c r="H72" i="11"/>
  <c r="C298" i="2"/>
  <c r="D298" i="2"/>
  <c r="A299" i="2"/>
  <c r="J97" i="13"/>
  <c r="E91" i="14"/>
  <c r="G76" i="22" l="1"/>
  <c r="E76" i="22" s="1"/>
  <c r="I76" i="22"/>
  <c r="C299" i="2"/>
  <c r="D299" i="2"/>
  <c r="A300" i="2"/>
  <c r="C73" i="11"/>
  <c r="J72" i="11"/>
  <c r="G98" i="13"/>
  <c r="I98" i="13" s="1"/>
  <c r="C98" i="13"/>
  <c r="F91" i="14"/>
  <c r="I91" i="14"/>
  <c r="F76" i="22" l="1"/>
  <c r="H76" i="22"/>
  <c r="D76" i="22"/>
  <c r="C300" i="2"/>
  <c r="D300" i="2"/>
  <c r="A301" i="2"/>
  <c r="D98" i="13"/>
  <c r="G73" i="11"/>
  <c r="D73" i="11" s="1"/>
  <c r="I73" i="11"/>
  <c r="E98" i="13"/>
  <c r="F98" i="13" s="1"/>
  <c r="J98" i="13"/>
  <c r="H92" i="14"/>
  <c r="G92" i="14" s="1"/>
  <c r="E92" i="14" s="1"/>
  <c r="F92" i="14" s="1"/>
  <c r="C92" i="14"/>
  <c r="E73" i="11" l="1"/>
  <c r="F73" i="11" s="1"/>
  <c r="J76" i="22"/>
  <c r="C77" i="22"/>
  <c r="C301" i="2"/>
  <c r="D301" i="2"/>
  <c r="A302" i="2"/>
  <c r="C99" i="13"/>
  <c r="G99" i="13"/>
  <c r="I99" i="13" s="1"/>
  <c r="E99" i="13" s="1"/>
  <c r="F99" i="13" s="1"/>
  <c r="D92" i="14"/>
  <c r="G93" i="14"/>
  <c r="I92" i="14"/>
  <c r="H73" i="11" l="1"/>
  <c r="C74" i="11" s="1"/>
  <c r="G77" i="22"/>
  <c r="E77" i="22" s="1"/>
  <c r="I77" i="22"/>
  <c r="J73" i="11"/>
  <c r="C302" i="2"/>
  <c r="D302" i="2"/>
  <c r="A303" i="2"/>
  <c r="J99" i="13"/>
  <c r="D99" i="13"/>
  <c r="C93" i="14"/>
  <c r="D93" i="14" s="1"/>
  <c r="F77" i="22" l="1"/>
  <c r="H77" i="22"/>
  <c r="D77" i="22"/>
  <c r="C303" i="2"/>
  <c r="D303" i="2"/>
  <c r="A304" i="2"/>
  <c r="G74" i="11"/>
  <c r="D74" i="11" s="1"/>
  <c r="I74" i="11"/>
  <c r="G100" i="13"/>
  <c r="I100" i="13" s="1"/>
  <c r="C100" i="13"/>
  <c r="E93" i="14"/>
  <c r="C78" i="22" l="1"/>
  <c r="J77" i="22"/>
  <c r="C304" i="2"/>
  <c r="D304" i="2"/>
  <c r="A305" i="2"/>
  <c r="E74" i="11"/>
  <c r="D100" i="13"/>
  <c r="E100" i="13"/>
  <c r="F100" i="13" s="1"/>
  <c r="F93" i="14"/>
  <c r="I93" i="14"/>
  <c r="G78" i="22" l="1"/>
  <c r="D78" i="22" s="1"/>
  <c r="E78" i="22"/>
  <c r="I78" i="22"/>
  <c r="J100" i="13"/>
  <c r="F74" i="11"/>
  <c r="H74" i="11"/>
  <c r="C305" i="2"/>
  <c r="D305" i="2"/>
  <c r="A306" i="2"/>
  <c r="C101" i="13"/>
  <c r="G101" i="13"/>
  <c r="I101" i="13" s="1"/>
  <c r="H94" i="14"/>
  <c r="G94" i="14" s="1"/>
  <c r="E94" i="14" s="1"/>
  <c r="F94" i="14" s="1"/>
  <c r="C94" i="14"/>
  <c r="F78" i="22" l="1"/>
  <c r="H78" i="22"/>
  <c r="C75" i="11"/>
  <c r="J74" i="11"/>
  <c r="C306" i="2"/>
  <c r="D306" i="2"/>
  <c r="A307" i="2"/>
  <c r="E101" i="13"/>
  <c r="F101" i="13" s="1"/>
  <c r="D101" i="13"/>
  <c r="D94" i="14"/>
  <c r="G95" i="14"/>
  <c r="I94" i="14"/>
  <c r="C79" i="22" l="1"/>
  <c r="J78" i="22"/>
  <c r="C307" i="2"/>
  <c r="D307" i="2"/>
  <c r="A308" i="2"/>
  <c r="G75" i="11"/>
  <c r="E75" i="11" s="1"/>
  <c r="I75" i="11"/>
  <c r="J101" i="13"/>
  <c r="C95" i="14"/>
  <c r="D95" i="14" s="1"/>
  <c r="D75" i="11" l="1"/>
  <c r="G79" i="22"/>
  <c r="D79" i="22" s="1"/>
  <c r="E79" i="22"/>
  <c r="I79" i="22"/>
  <c r="F75" i="11"/>
  <c r="H75" i="11"/>
  <c r="C308" i="2"/>
  <c r="D308" i="2"/>
  <c r="A309" i="2"/>
  <c r="G102" i="13"/>
  <c r="I102" i="13" s="1"/>
  <c r="C102" i="13"/>
  <c r="E95" i="14"/>
  <c r="F79" i="22" l="1"/>
  <c r="H79" i="22"/>
  <c r="D102" i="13"/>
  <c r="C76" i="11"/>
  <c r="J75" i="11"/>
  <c r="C309" i="2"/>
  <c r="D309" i="2"/>
  <c r="A310" i="2"/>
  <c r="E102" i="13"/>
  <c r="F102" i="13" s="1"/>
  <c r="F95" i="14"/>
  <c r="I95" i="14"/>
  <c r="J79" i="22" l="1"/>
  <c r="C80" i="22"/>
  <c r="C310" i="2"/>
  <c r="D310" i="2"/>
  <c r="A311" i="2"/>
  <c r="G76" i="11"/>
  <c r="D76" i="11" s="1"/>
  <c r="I76" i="11"/>
  <c r="J102" i="13"/>
  <c r="C103" i="13" s="1"/>
  <c r="H96" i="14"/>
  <c r="G97" i="14" s="1"/>
  <c r="C96" i="14"/>
  <c r="E76" i="11" l="1"/>
  <c r="F76" i="11" s="1"/>
  <c r="G80" i="22"/>
  <c r="E80" i="22" s="1"/>
  <c r="I80" i="22"/>
  <c r="C311" i="2"/>
  <c r="D311" i="2"/>
  <c r="A312" i="2"/>
  <c r="G103" i="13"/>
  <c r="I103" i="13" s="1"/>
  <c r="E103" i="13" s="1"/>
  <c r="F103" i="13" s="1"/>
  <c r="G96" i="14"/>
  <c r="E96" i="14" s="1"/>
  <c r="F96" i="14" s="1"/>
  <c r="H76" i="11" l="1"/>
  <c r="J76" i="11" s="1"/>
  <c r="F80" i="22"/>
  <c r="H80" i="22"/>
  <c r="D80" i="22"/>
  <c r="D103" i="13"/>
  <c r="C77" i="11"/>
  <c r="I96" i="14"/>
  <c r="C97" i="14" s="1"/>
  <c r="D97" i="14" s="1"/>
  <c r="C312" i="2"/>
  <c r="D312" i="2"/>
  <c r="A313" i="2"/>
  <c r="D96" i="14"/>
  <c r="J103" i="13"/>
  <c r="J80" i="22" l="1"/>
  <c r="C81" i="22"/>
  <c r="C313" i="2"/>
  <c r="D313" i="2"/>
  <c r="A314" i="2"/>
  <c r="G77" i="11"/>
  <c r="D77" i="11" s="1"/>
  <c r="I77" i="11"/>
  <c r="C104" i="13"/>
  <c r="G104" i="13"/>
  <c r="I104" i="13" s="1"/>
  <c r="E97" i="14"/>
  <c r="G81" i="22" l="1"/>
  <c r="E81" i="22" s="1"/>
  <c r="I81" i="22"/>
  <c r="C314" i="2"/>
  <c r="D314" i="2"/>
  <c r="A315" i="2"/>
  <c r="E77" i="11"/>
  <c r="E104" i="13"/>
  <c r="F104" i="13" s="1"/>
  <c r="D104" i="13"/>
  <c r="F97" i="14"/>
  <c r="I97" i="14"/>
  <c r="F81" i="22" l="1"/>
  <c r="H81" i="22"/>
  <c r="D81" i="22"/>
  <c r="C315" i="2"/>
  <c r="D315" i="2"/>
  <c r="A316" i="2"/>
  <c r="F77" i="11"/>
  <c r="H77" i="11"/>
  <c r="J104" i="13"/>
  <c r="C98" i="14"/>
  <c r="H98" i="14"/>
  <c r="G99" i="14" s="1"/>
  <c r="C82" i="22" l="1"/>
  <c r="J81" i="22"/>
  <c r="C316" i="2"/>
  <c r="D316" i="2"/>
  <c r="A317" i="2"/>
  <c r="C78" i="11"/>
  <c r="J77" i="11"/>
  <c r="G105" i="13"/>
  <c r="I105" i="13" s="1"/>
  <c r="C105" i="13"/>
  <c r="G98" i="14"/>
  <c r="E98" i="14" s="1"/>
  <c r="G82" i="22" l="1"/>
  <c r="D82" i="22" s="1"/>
  <c r="E82" i="22"/>
  <c r="I82" i="22"/>
  <c r="D105" i="13"/>
  <c r="G78" i="11"/>
  <c r="E78" i="11" s="1"/>
  <c r="D78" i="11"/>
  <c r="I78" i="11"/>
  <c r="C317" i="2"/>
  <c r="D317" i="2"/>
  <c r="A318" i="2"/>
  <c r="E105" i="13"/>
  <c r="F105" i="13" s="1"/>
  <c r="F98" i="14"/>
  <c r="I98" i="14"/>
  <c r="D98" i="14"/>
  <c r="F82" i="22" l="1"/>
  <c r="H82" i="22"/>
  <c r="C318" i="2"/>
  <c r="D318" i="2"/>
  <c r="A319" i="2"/>
  <c r="F78" i="11"/>
  <c r="H78" i="11"/>
  <c r="J105" i="13"/>
  <c r="C106" i="13" s="1"/>
  <c r="C99" i="14"/>
  <c r="D99" i="14" s="1"/>
  <c r="J82" i="22" l="1"/>
  <c r="C83" i="22"/>
  <c r="C79" i="11"/>
  <c r="J78" i="11"/>
  <c r="G106" i="13"/>
  <c r="I106" i="13" s="1"/>
  <c r="D106" i="13" s="1"/>
  <c r="C319" i="2"/>
  <c r="D319" i="2"/>
  <c r="A320" i="2"/>
  <c r="E106" i="13"/>
  <c r="F106" i="13" s="1"/>
  <c r="J106" i="13"/>
  <c r="E99" i="14"/>
  <c r="G83" i="22" l="1"/>
  <c r="E83" i="22" s="1"/>
  <c r="I83" i="22"/>
  <c r="C320" i="2"/>
  <c r="D320" i="2"/>
  <c r="A321" i="2"/>
  <c r="G79" i="11"/>
  <c r="E79" i="11" s="1"/>
  <c r="I79" i="11"/>
  <c r="C107" i="13"/>
  <c r="G107" i="13"/>
  <c r="I107" i="13" s="1"/>
  <c r="F99" i="14"/>
  <c r="I99" i="14"/>
  <c r="D83" i="22" l="1"/>
  <c r="F83" i="22"/>
  <c r="H83" i="22"/>
  <c r="F79" i="11"/>
  <c r="H79" i="11"/>
  <c r="C321" i="2"/>
  <c r="D321" i="2"/>
  <c r="A322" i="2"/>
  <c r="D79" i="11"/>
  <c r="E107" i="13"/>
  <c r="F107" i="13" s="1"/>
  <c r="D107" i="13"/>
  <c r="C100" i="14"/>
  <c r="H100" i="14"/>
  <c r="G101" i="14" s="1"/>
  <c r="J83" i="22" l="1"/>
  <c r="C84" i="22"/>
  <c r="C80" i="11"/>
  <c r="J79" i="11"/>
  <c r="G100" i="14"/>
  <c r="E100" i="14" s="1"/>
  <c r="F100" i="14" s="1"/>
  <c r="C322" i="2"/>
  <c r="D322" i="2"/>
  <c r="A323" i="2"/>
  <c r="J107" i="13"/>
  <c r="I100" i="14"/>
  <c r="G84" i="22" l="1"/>
  <c r="E84" i="22" s="1"/>
  <c r="I84" i="22"/>
  <c r="C323" i="2"/>
  <c r="D323" i="2"/>
  <c r="A324" i="2"/>
  <c r="D100" i="14"/>
  <c r="G80" i="11"/>
  <c r="E80" i="11" s="1"/>
  <c r="I80" i="11"/>
  <c r="C108" i="13"/>
  <c r="G108" i="13"/>
  <c r="I108" i="13" s="1"/>
  <c r="C101" i="14"/>
  <c r="D101" i="14" s="1"/>
  <c r="D84" i="22" l="1"/>
  <c r="F84" i="22"/>
  <c r="H84" i="22"/>
  <c r="F80" i="11"/>
  <c r="H80" i="11"/>
  <c r="D80" i="11"/>
  <c r="C324" i="2"/>
  <c r="D324" i="2"/>
  <c r="A325" i="2"/>
  <c r="E108" i="13"/>
  <c r="F108" i="13" s="1"/>
  <c r="D108" i="13"/>
  <c r="E101" i="14"/>
  <c r="C85" i="22" l="1"/>
  <c r="J84" i="22"/>
  <c r="C81" i="11"/>
  <c r="J80" i="11"/>
  <c r="C325" i="2"/>
  <c r="D325" i="2"/>
  <c r="A326" i="2"/>
  <c r="J108" i="13"/>
  <c r="F101" i="14"/>
  <c r="I101" i="14"/>
  <c r="G85" i="22" l="1"/>
  <c r="E85" i="22" s="1"/>
  <c r="I85" i="22"/>
  <c r="C326" i="2"/>
  <c r="D326" i="2"/>
  <c r="A327" i="2"/>
  <c r="G81" i="11"/>
  <c r="D81" i="11" s="1"/>
  <c r="I81" i="11"/>
  <c r="G109" i="13"/>
  <c r="I109" i="13" s="1"/>
  <c r="C109" i="13"/>
  <c r="C102" i="14"/>
  <c r="H102" i="14"/>
  <c r="G102" i="14" s="1"/>
  <c r="F85" i="22" l="1"/>
  <c r="H85" i="22"/>
  <c r="D85" i="22"/>
  <c r="C327" i="2"/>
  <c r="D327" i="2"/>
  <c r="A328" i="2"/>
  <c r="D102" i="14"/>
  <c r="G103" i="14"/>
  <c r="E81" i="11"/>
  <c r="D109" i="13"/>
  <c r="E109" i="13"/>
  <c r="F109" i="13" s="1"/>
  <c r="J109" i="13"/>
  <c r="E102" i="14"/>
  <c r="C86" i="22" l="1"/>
  <c r="J85" i="22"/>
  <c r="C328" i="2"/>
  <c r="D328" i="2"/>
  <c r="A329" i="2"/>
  <c r="F81" i="11"/>
  <c r="H81" i="11"/>
  <c r="G110" i="13"/>
  <c r="I110" i="13" s="1"/>
  <c r="C110" i="13"/>
  <c r="F102" i="14"/>
  <c r="I102" i="14"/>
  <c r="G86" i="22" l="1"/>
  <c r="E86" i="22" s="1"/>
  <c r="I86" i="22"/>
  <c r="D110" i="13"/>
  <c r="C329" i="2"/>
  <c r="D329" i="2"/>
  <c r="A330" i="2"/>
  <c r="C82" i="11"/>
  <c r="J81" i="11"/>
  <c r="E110" i="13"/>
  <c r="F110" i="13" s="1"/>
  <c r="C103" i="14"/>
  <c r="D103" i="14" s="1"/>
  <c r="F86" i="22" l="1"/>
  <c r="H86" i="22"/>
  <c r="D86" i="22"/>
  <c r="C330" i="2"/>
  <c r="D330" i="2"/>
  <c r="A331" i="2"/>
  <c r="J110" i="13"/>
  <c r="C111" i="13" s="1"/>
  <c r="G82" i="11"/>
  <c r="D82" i="11" s="1"/>
  <c r="I82" i="11"/>
  <c r="E103" i="14"/>
  <c r="E82" i="11" l="1"/>
  <c r="J86" i="22"/>
  <c r="C87" i="22"/>
  <c r="F82" i="11"/>
  <c r="H82" i="11"/>
  <c r="C331" i="2"/>
  <c r="D331" i="2"/>
  <c r="A332" i="2"/>
  <c r="G111" i="13"/>
  <c r="I111" i="13" s="1"/>
  <c r="D111" i="13" s="1"/>
  <c r="F103" i="14"/>
  <c r="I103" i="14"/>
  <c r="G87" i="22" l="1"/>
  <c r="E87" i="22" s="1"/>
  <c r="I87" i="22"/>
  <c r="C332" i="2"/>
  <c r="D332" i="2"/>
  <c r="A333" i="2"/>
  <c r="C83" i="11"/>
  <c r="J82" i="11"/>
  <c r="E111" i="13"/>
  <c r="F111" i="13" s="1"/>
  <c r="J111" i="13"/>
  <c r="C104" i="14"/>
  <c r="H104" i="14"/>
  <c r="G105" i="14" s="1"/>
  <c r="D87" i="22" l="1"/>
  <c r="F87" i="22"/>
  <c r="H87" i="22"/>
  <c r="G83" i="11"/>
  <c r="D83" i="11" s="1"/>
  <c r="I83" i="11"/>
  <c r="C333" i="2"/>
  <c r="D333" i="2"/>
  <c r="A334" i="2"/>
  <c r="G112" i="13"/>
  <c r="I112" i="13" s="1"/>
  <c r="C112" i="13"/>
  <c r="G104" i="14"/>
  <c r="E104" i="14" s="1"/>
  <c r="E83" i="11" l="1"/>
  <c r="F83" i="11" s="1"/>
  <c r="J87" i="22"/>
  <c r="C88" i="22"/>
  <c r="C334" i="2"/>
  <c r="D334" i="2"/>
  <c r="A335" i="2"/>
  <c r="D104" i="14"/>
  <c r="D112" i="13"/>
  <c r="E112" i="13"/>
  <c r="F112" i="13" s="1"/>
  <c r="J112" i="13"/>
  <c r="F104" i="14"/>
  <c r="I104" i="14"/>
  <c r="H83" i="11" l="1"/>
  <c r="C84" i="11" s="1"/>
  <c r="G88" i="22"/>
  <c r="E88" i="22" s="1"/>
  <c r="I88" i="22"/>
  <c r="J83" i="11"/>
  <c r="C335" i="2"/>
  <c r="D335" i="2"/>
  <c r="A336" i="2"/>
  <c r="G113" i="13"/>
  <c r="I113" i="13" s="1"/>
  <c r="C113" i="13"/>
  <c r="D113" i="13" s="1"/>
  <c r="C105" i="14"/>
  <c r="D105" i="14" s="1"/>
  <c r="F88" i="22" l="1"/>
  <c r="H88" i="22"/>
  <c r="D88" i="22"/>
  <c r="C336" i="2"/>
  <c r="D336" i="2"/>
  <c r="A337" i="2"/>
  <c r="G84" i="11"/>
  <c r="E84" i="11" s="1"/>
  <c r="I84" i="11"/>
  <c r="E113" i="13"/>
  <c r="F113" i="13" s="1"/>
  <c r="E105" i="14"/>
  <c r="C89" i="22" l="1"/>
  <c r="J88" i="22"/>
  <c r="F84" i="11"/>
  <c r="H84" i="11"/>
  <c r="D84" i="11"/>
  <c r="C337" i="2"/>
  <c r="D337" i="2"/>
  <c r="A338" i="2"/>
  <c r="J113" i="13"/>
  <c r="G114" i="13" s="1"/>
  <c r="I114" i="13" s="1"/>
  <c r="C114" i="13"/>
  <c r="F105" i="14"/>
  <c r="I105" i="14"/>
  <c r="G89" i="22" l="1"/>
  <c r="E89" i="22" s="1"/>
  <c r="I89" i="22"/>
  <c r="C338" i="2"/>
  <c r="D338" i="2"/>
  <c r="A339" i="2"/>
  <c r="D114" i="13"/>
  <c r="C85" i="11"/>
  <c r="J84" i="11"/>
  <c r="E114" i="13"/>
  <c r="F114" i="13" s="1"/>
  <c r="C106" i="14"/>
  <c r="H106" i="14"/>
  <c r="G107" i="14" s="1"/>
  <c r="F89" i="22" l="1"/>
  <c r="H89" i="22"/>
  <c r="D89" i="22"/>
  <c r="C339" i="2"/>
  <c r="D339" i="2"/>
  <c r="A340" i="2"/>
  <c r="J114" i="13"/>
  <c r="C115" i="13" s="1"/>
  <c r="G85" i="11"/>
  <c r="E85" i="11" s="1"/>
  <c r="I85" i="11"/>
  <c r="G115" i="13"/>
  <c r="I115" i="13" s="1"/>
  <c r="D106" i="14"/>
  <c r="G106" i="14"/>
  <c r="E106" i="14" s="1"/>
  <c r="D85" i="11" l="1"/>
  <c r="C90" i="22"/>
  <c r="J89" i="22"/>
  <c r="F85" i="11"/>
  <c r="H85" i="11"/>
  <c r="C340" i="2"/>
  <c r="D340" i="2"/>
  <c r="A341" i="2"/>
  <c r="E115" i="13"/>
  <c r="F115" i="13" s="1"/>
  <c r="D115" i="13"/>
  <c r="F106" i="14"/>
  <c r="I106" i="14"/>
  <c r="G90" i="22" l="1"/>
  <c r="E90" i="22" s="1"/>
  <c r="I90" i="22"/>
  <c r="C86" i="11"/>
  <c r="J85" i="11"/>
  <c r="C341" i="2"/>
  <c r="D341" i="2"/>
  <c r="A342" i="2"/>
  <c r="J115" i="13"/>
  <c r="E107" i="14"/>
  <c r="F107" i="14" s="1"/>
  <c r="C107" i="14"/>
  <c r="D107" i="14" s="1"/>
  <c r="F90" i="22" l="1"/>
  <c r="H90" i="22"/>
  <c r="D90" i="22"/>
  <c r="I107" i="14"/>
  <c r="C342" i="2"/>
  <c r="D342" i="2"/>
  <c r="A343" i="2"/>
  <c r="G86" i="11"/>
  <c r="D86" i="11" s="1"/>
  <c r="I86" i="11"/>
  <c r="C116" i="13"/>
  <c r="G116" i="13"/>
  <c r="I116" i="13" s="1"/>
  <c r="C108" i="14"/>
  <c r="H108" i="14"/>
  <c r="G109" i="14" s="1"/>
  <c r="E86" i="11" l="1"/>
  <c r="F86" i="11" s="1"/>
  <c r="J90" i="22"/>
  <c r="C91" i="22"/>
  <c r="C343" i="2"/>
  <c r="D343" i="2"/>
  <c r="A344" i="2"/>
  <c r="E116" i="13"/>
  <c r="F116" i="13" s="1"/>
  <c r="D116" i="13"/>
  <c r="D108" i="14"/>
  <c r="G108" i="14"/>
  <c r="E108" i="14" s="1"/>
  <c r="H86" i="11" l="1"/>
  <c r="C87" i="11" s="1"/>
  <c r="G91" i="22"/>
  <c r="E91" i="22" s="1"/>
  <c r="I91" i="22"/>
  <c r="C344" i="2"/>
  <c r="D344" i="2"/>
  <c r="A345" i="2"/>
  <c r="J116" i="13"/>
  <c r="F108" i="14"/>
  <c r="I108" i="14"/>
  <c r="J86" i="11" l="1"/>
  <c r="D91" i="22"/>
  <c r="F91" i="22"/>
  <c r="H91" i="22"/>
  <c r="G87" i="11"/>
  <c r="E87" i="11" s="1"/>
  <c r="I87" i="11"/>
  <c r="C345" i="2"/>
  <c r="D345" i="2"/>
  <c r="A346" i="2"/>
  <c r="G117" i="13"/>
  <c r="I117" i="13" s="1"/>
  <c r="C117" i="13"/>
  <c r="C109" i="14"/>
  <c r="D109" i="14" s="1"/>
  <c r="D87" i="11" l="1"/>
  <c r="J91" i="22"/>
  <c r="C92" i="22"/>
  <c r="F87" i="11"/>
  <c r="H87" i="11"/>
  <c r="C346" i="2"/>
  <c r="D346" i="2"/>
  <c r="A347" i="2"/>
  <c r="D117" i="13"/>
  <c r="E117" i="13"/>
  <c r="F117" i="13" s="1"/>
  <c r="E109" i="14"/>
  <c r="G92" i="22" l="1"/>
  <c r="E92" i="22" s="1"/>
  <c r="I92" i="22"/>
  <c r="C347" i="2"/>
  <c r="D347" i="2"/>
  <c r="A348" i="2"/>
  <c r="C88" i="11"/>
  <c r="J87" i="11"/>
  <c r="J117" i="13"/>
  <c r="G118" i="13"/>
  <c r="I118" i="13" s="1"/>
  <c r="C118" i="13"/>
  <c r="F109" i="14"/>
  <c r="I109" i="14"/>
  <c r="D92" i="22" l="1"/>
  <c r="F92" i="22"/>
  <c r="H92" i="22"/>
  <c r="C348" i="2"/>
  <c r="D348" i="2"/>
  <c r="A349" i="2"/>
  <c r="D118" i="13"/>
  <c r="G88" i="11"/>
  <c r="D88" i="11" s="1"/>
  <c r="I88" i="11"/>
  <c r="E118" i="13"/>
  <c r="F118" i="13" s="1"/>
  <c r="J118" i="13"/>
  <c r="H110" i="14"/>
  <c r="G110" i="14" s="1"/>
  <c r="E110" i="14" s="1"/>
  <c r="F110" i="14" s="1"/>
  <c r="C110" i="14"/>
  <c r="C93" i="22" l="1"/>
  <c r="J92" i="22"/>
  <c r="C349" i="2"/>
  <c r="D349" i="2"/>
  <c r="A350" i="2"/>
  <c r="E88" i="11"/>
  <c r="C119" i="13"/>
  <c r="G119" i="13"/>
  <c r="I119" i="13" s="1"/>
  <c r="D110" i="14"/>
  <c r="G111" i="14"/>
  <c r="I110" i="14"/>
  <c r="G93" i="22" l="1"/>
  <c r="D93" i="22" s="1"/>
  <c r="E93" i="22"/>
  <c r="I93" i="22"/>
  <c r="C350" i="2"/>
  <c r="D350" i="2"/>
  <c r="A351" i="2"/>
  <c r="F88" i="11"/>
  <c r="H88" i="11"/>
  <c r="E119" i="13"/>
  <c r="F119" i="13" s="1"/>
  <c r="D119" i="13"/>
  <c r="C111" i="14"/>
  <c r="D111" i="14" s="1"/>
  <c r="F93" i="22" l="1"/>
  <c r="H93" i="22"/>
  <c r="C351" i="2"/>
  <c r="D351" i="2"/>
  <c r="A352" i="2"/>
  <c r="C89" i="11"/>
  <c r="J88" i="11"/>
  <c r="J119" i="13"/>
  <c r="E111" i="14"/>
  <c r="J93" i="22" l="1"/>
  <c r="C94" i="22"/>
  <c r="G89" i="11"/>
  <c r="E89" i="11" s="1"/>
  <c r="I89" i="11"/>
  <c r="C352" i="2"/>
  <c r="D352" i="2"/>
  <c r="A353" i="2"/>
  <c r="C120" i="13"/>
  <c r="G120" i="13"/>
  <c r="I120" i="13" s="1"/>
  <c r="F111" i="14"/>
  <c r="I111" i="14"/>
  <c r="G94" i="22" l="1"/>
  <c r="D94" i="22" s="1"/>
  <c r="I94" i="22"/>
  <c r="F89" i="11"/>
  <c r="H89" i="11"/>
  <c r="C353" i="2"/>
  <c r="D353" i="2"/>
  <c r="A354" i="2"/>
  <c r="D89" i="11"/>
  <c r="E120" i="13"/>
  <c r="F120" i="13" s="1"/>
  <c r="D120" i="13"/>
  <c r="C112" i="14"/>
  <c r="H112" i="14"/>
  <c r="G113" i="14" s="1"/>
  <c r="E94" i="22" l="1"/>
  <c r="C354" i="2"/>
  <c r="D354" i="2"/>
  <c r="A355" i="2"/>
  <c r="C90" i="11"/>
  <c r="J89" i="11"/>
  <c r="J120" i="13"/>
  <c r="D112" i="14"/>
  <c r="G112" i="14"/>
  <c r="E112" i="14" s="1"/>
  <c r="F94" i="22" l="1"/>
  <c r="H94" i="22"/>
  <c r="G90" i="11"/>
  <c r="D90" i="11" s="1"/>
  <c r="E90" i="11"/>
  <c r="I90" i="11"/>
  <c r="C355" i="2"/>
  <c r="D355" i="2"/>
  <c r="A356" i="2"/>
  <c r="C121" i="13"/>
  <c r="G121" i="13"/>
  <c r="I121" i="13" s="1"/>
  <c r="F112" i="14"/>
  <c r="I112" i="14"/>
  <c r="J94" i="22" l="1"/>
  <c r="C95" i="22"/>
  <c r="F90" i="11"/>
  <c r="H90" i="11"/>
  <c r="C356" i="2"/>
  <c r="D356" i="2"/>
  <c r="A357" i="2"/>
  <c r="E121" i="13"/>
  <c r="F121" i="13" s="1"/>
  <c r="D121" i="13"/>
  <c r="C113" i="14"/>
  <c r="D113" i="14" s="1"/>
  <c r="G95" i="22" l="1"/>
  <c r="E95" i="22" s="1"/>
  <c r="I95" i="22"/>
  <c r="C91" i="11"/>
  <c r="J90" i="11"/>
  <c r="C357" i="2"/>
  <c r="D357" i="2"/>
  <c r="A358" i="2"/>
  <c r="J121" i="13"/>
  <c r="E113" i="14"/>
  <c r="F95" i="22" l="1"/>
  <c r="H95" i="22"/>
  <c r="D95" i="22"/>
  <c r="C358" i="2"/>
  <c r="D358" i="2"/>
  <c r="A359" i="2"/>
  <c r="G91" i="11"/>
  <c r="D91" i="11" s="1"/>
  <c r="I91" i="11"/>
  <c r="G122" i="13"/>
  <c r="I122" i="13" s="1"/>
  <c r="C122" i="13"/>
  <c r="F113" i="14"/>
  <c r="I113" i="14"/>
  <c r="C96" i="22" l="1"/>
  <c r="J95" i="22"/>
  <c r="C359" i="2"/>
  <c r="D359" i="2"/>
  <c r="A360" i="2"/>
  <c r="E91" i="11"/>
  <c r="D122" i="13"/>
  <c r="E122" i="13"/>
  <c r="F122" i="13" s="1"/>
  <c r="J122" i="13"/>
  <c r="C114" i="14"/>
  <c r="H114" i="14"/>
  <c r="G115" i="14" s="1"/>
  <c r="G96" i="22" l="1"/>
  <c r="D96" i="22" s="1"/>
  <c r="I96" i="22"/>
  <c r="C360" i="2"/>
  <c r="D360" i="2"/>
  <c r="A361" i="2"/>
  <c r="F91" i="11"/>
  <c r="H91" i="11"/>
  <c r="C123" i="13"/>
  <c r="G123" i="13"/>
  <c r="I123" i="13" s="1"/>
  <c r="D114" i="14"/>
  <c r="G114" i="14"/>
  <c r="E114" i="14" s="1"/>
  <c r="E96" i="22" l="1"/>
  <c r="C361" i="2"/>
  <c r="D361" i="2"/>
  <c r="A362" i="2"/>
  <c r="C92" i="11"/>
  <c r="J91" i="11"/>
  <c r="D123" i="13"/>
  <c r="E123" i="13"/>
  <c r="F123" i="13" s="1"/>
  <c r="F114" i="14"/>
  <c r="I114" i="14"/>
  <c r="F96" i="22" l="1"/>
  <c r="H96" i="22"/>
  <c r="C362" i="2"/>
  <c r="D362" i="2"/>
  <c r="A363" i="2"/>
  <c r="G92" i="11"/>
  <c r="E92" i="11" s="1"/>
  <c r="I92" i="11"/>
  <c r="J123" i="13"/>
  <c r="C115" i="14"/>
  <c r="D115" i="14" s="1"/>
  <c r="D92" i="11" l="1"/>
  <c r="C97" i="22"/>
  <c r="J96" i="22"/>
  <c r="F92" i="11"/>
  <c r="H92" i="11"/>
  <c r="C363" i="2"/>
  <c r="D363" i="2"/>
  <c r="A364" i="2"/>
  <c r="G124" i="13"/>
  <c r="I124" i="13" s="1"/>
  <c r="C124" i="13"/>
  <c r="E115" i="14"/>
  <c r="G97" i="22" l="1"/>
  <c r="D97" i="22" s="1"/>
  <c r="E97" i="22"/>
  <c r="I97" i="22"/>
  <c r="C364" i="2"/>
  <c r="D364" i="2"/>
  <c r="A365" i="2"/>
  <c r="C93" i="11"/>
  <c r="J92" i="11"/>
  <c r="J124" i="13"/>
  <c r="D124" i="13"/>
  <c r="E124" i="13"/>
  <c r="F124" i="13" s="1"/>
  <c r="F115" i="14"/>
  <c r="I115" i="14"/>
  <c r="F97" i="22" l="1"/>
  <c r="H97" i="22"/>
  <c r="G93" i="11"/>
  <c r="E93" i="11" s="1"/>
  <c r="I93" i="11"/>
  <c r="C365" i="2"/>
  <c r="D365" i="2"/>
  <c r="A366" i="2"/>
  <c r="C125" i="13"/>
  <c r="G125" i="13"/>
  <c r="I125" i="13" s="1"/>
  <c r="C116" i="14"/>
  <c r="H116" i="14"/>
  <c r="G117" i="14" s="1"/>
  <c r="J97" i="22" l="1"/>
  <c r="C98" i="22"/>
  <c r="F93" i="11"/>
  <c r="H93" i="11"/>
  <c r="C366" i="2"/>
  <c r="D366" i="2"/>
  <c r="A367" i="2"/>
  <c r="D93" i="11"/>
  <c r="J125" i="13"/>
  <c r="E125" i="13"/>
  <c r="F125" i="13" s="1"/>
  <c r="D125" i="13"/>
  <c r="G116" i="14"/>
  <c r="E116" i="14" s="1"/>
  <c r="G98" i="22" l="1"/>
  <c r="E98" i="22" s="1"/>
  <c r="I98" i="22"/>
  <c r="D116" i="14"/>
  <c r="C367" i="2"/>
  <c r="D367" i="2"/>
  <c r="A368" i="2"/>
  <c r="C94" i="11"/>
  <c r="J93" i="11"/>
  <c r="G126" i="13"/>
  <c r="I126" i="13" s="1"/>
  <c r="C126" i="13"/>
  <c r="F116" i="14"/>
  <c r="I116" i="14"/>
  <c r="F98" i="22" l="1"/>
  <c r="H98" i="22"/>
  <c r="D98" i="22"/>
  <c r="C368" i="2"/>
  <c r="D368" i="2"/>
  <c r="A369" i="2"/>
  <c r="G94" i="11"/>
  <c r="E94" i="11" s="1"/>
  <c r="D94" i="11"/>
  <c r="I94" i="11"/>
  <c r="J126" i="13"/>
  <c r="E126" i="13"/>
  <c r="F126" i="13" s="1"/>
  <c r="D126" i="13"/>
  <c r="C117" i="14"/>
  <c r="D117" i="14" s="1"/>
  <c r="J98" i="22" l="1"/>
  <c r="C99" i="22"/>
  <c r="F94" i="11"/>
  <c r="H94" i="11"/>
  <c r="C369" i="2"/>
  <c r="D369" i="2"/>
  <c r="A370" i="2"/>
  <c r="C127" i="13"/>
  <c r="G127" i="13"/>
  <c r="I127" i="13" s="1"/>
  <c r="E117" i="14"/>
  <c r="G99" i="22" l="1"/>
  <c r="E99" i="22" s="1"/>
  <c r="I99" i="22"/>
  <c r="C370" i="2"/>
  <c r="D370" i="2"/>
  <c r="A371" i="2"/>
  <c r="C95" i="11"/>
  <c r="J94" i="11"/>
  <c r="E127" i="13"/>
  <c r="F127" i="13" s="1"/>
  <c r="D127" i="13"/>
  <c r="F117" i="14"/>
  <c r="I117" i="14"/>
  <c r="F99" i="22" l="1"/>
  <c r="H99" i="22"/>
  <c r="D99" i="22"/>
  <c r="G95" i="11"/>
  <c r="D95" i="11" s="1"/>
  <c r="I95" i="11"/>
  <c r="J127" i="13"/>
  <c r="G128" i="13" s="1"/>
  <c r="I128" i="13" s="1"/>
  <c r="C371" i="2"/>
  <c r="D371" i="2"/>
  <c r="A372" i="2"/>
  <c r="C128" i="13"/>
  <c r="C118" i="14"/>
  <c r="H118" i="14"/>
  <c r="G119" i="14" s="1"/>
  <c r="C100" i="22" l="1"/>
  <c r="J99" i="22"/>
  <c r="C372" i="2"/>
  <c r="D372" i="2"/>
  <c r="A373" i="2"/>
  <c r="E95" i="11"/>
  <c r="E128" i="13"/>
  <c r="F128" i="13" s="1"/>
  <c r="D128" i="13"/>
  <c r="G118" i="14"/>
  <c r="E118" i="14" s="1"/>
  <c r="G100" i="22" l="1"/>
  <c r="D100" i="22" s="1"/>
  <c r="I100" i="22"/>
  <c r="J128" i="13"/>
  <c r="C373" i="2"/>
  <c r="D373" i="2"/>
  <c r="A374" i="2"/>
  <c r="D118" i="14"/>
  <c r="F95" i="11"/>
  <c r="H95" i="11"/>
  <c r="C129" i="13"/>
  <c r="D129" i="13" s="1"/>
  <c r="G129" i="13"/>
  <c r="I129" i="13" s="1"/>
  <c r="F118" i="14"/>
  <c r="I118" i="14"/>
  <c r="E100" i="22" l="1"/>
  <c r="C374" i="2"/>
  <c r="D374" i="2"/>
  <c r="A375" i="2"/>
  <c r="E129" i="13"/>
  <c r="F129" i="13" s="1"/>
  <c r="C96" i="11"/>
  <c r="J95" i="11"/>
  <c r="J129" i="13"/>
  <c r="C119" i="14"/>
  <c r="D119" i="14" s="1"/>
  <c r="F100" i="22" l="1"/>
  <c r="H100" i="22"/>
  <c r="C375" i="2"/>
  <c r="D375" i="2"/>
  <c r="A376" i="2"/>
  <c r="G96" i="11"/>
  <c r="D96" i="11" s="1"/>
  <c r="I96" i="11"/>
  <c r="G130" i="13"/>
  <c r="I130" i="13" s="1"/>
  <c r="C130" i="13"/>
  <c r="E119" i="14"/>
  <c r="C101" i="22" l="1"/>
  <c r="J100" i="22"/>
  <c r="C376" i="2"/>
  <c r="D376" i="2"/>
  <c r="A377" i="2"/>
  <c r="E96" i="11"/>
  <c r="D130" i="13"/>
  <c r="E130" i="13"/>
  <c r="F130" i="13" s="1"/>
  <c r="F119" i="14"/>
  <c r="I119" i="14"/>
  <c r="G101" i="22" l="1"/>
  <c r="E101" i="22" s="1"/>
  <c r="I101" i="22"/>
  <c r="F96" i="11"/>
  <c r="H96" i="11"/>
  <c r="C377" i="2"/>
  <c r="D377" i="2"/>
  <c r="A378" i="2"/>
  <c r="J130" i="13"/>
  <c r="E131" i="13"/>
  <c r="F131" i="13" s="1"/>
  <c r="C131" i="13"/>
  <c r="G131" i="13"/>
  <c r="I131" i="13" s="1"/>
  <c r="H120" i="14"/>
  <c r="G121" i="14" s="1"/>
  <c r="C120" i="14"/>
  <c r="F101" i="22" l="1"/>
  <c r="H101" i="22"/>
  <c r="D101" i="22"/>
  <c r="D131" i="13"/>
  <c r="C97" i="11"/>
  <c r="J96" i="11"/>
  <c r="C378" i="2"/>
  <c r="D378" i="2"/>
  <c r="A379" i="2"/>
  <c r="J131" i="13"/>
  <c r="G120" i="14"/>
  <c r="E120" i="14" s="1"/>
  <c r="J101" i="22" l="1"/>
  <c r="C102" i="22"/>
  <c r="G97" i="11"/>
  <c r="D97" i="11" s="1"/>
  <c r="I97" i="11"/>
  <c r="C379" i="2"/>
  <c r="D379" i="2"/>
  <c r="A380" i="2"/>
  <c r="D120" i="14"/>
  <c r="C132" i="13"/>
  <c r="G132" i="13"/>
  <c r="I132" i="13" s="1"/>
  <c r="F120" i="14"/>
  <c r="I120" i="14"/>
  <c r="G102" i="22" l="1"/>
  <c r="D102" i="22" s="1"/>
  <c r="I102" i="22"/>
  <c r="E97" i="11"/>
  <c r="C380" i="2"/>
  <c r="D380" i="2"/>
  <c r="A381" i="2"/>
  <c r="E132" i="13"/>
  <c r="F132" i="13" s="1"/>
  <c r="D132" i="13"/>
  <c r="C121" i="14"/>
  <c r="D121" i="14" s="1"/>
  <c r="E102" i="22" l="1"/>
  <c r="J132" i="13"/>
  <c r="F97" i="11"/>
  <c r="H97" i="11"/>
  <c r="C381" i="2"/>
  <c r="D381" i="2"/>
  <c r="A382" i="2"/>
  <c r="G133" i="13"/>
  <c r="I133" i="13" s="1"/>
  <c r="C133" i="13"/>
  <c r="E121" i="14"/>
  <c r="F102" i="22" l="1"/>
  <c r="H102" i="22"/>
  <c r="C98" i="11"/>
  <c r="J97" i="11"/>
  <c r="C382" i="2"/>
  <c r="D382" i="2"/>
  <c r="A383" i="2"/>
  <c r="D133" i="13"/>
  <c r="E133" i="13"/>
  <c r="F133" i="13" s="1"/>
  <c r="F121" i="14"/>
  <c r="I121" i="14"/>
  <c r="J102" i="22" l="1"/>
  <c r="C103" i="22"/>
  <c r="J133" i="13"/>
  <c r="C383" i="2"/>
  <c r="D383" i="2"/>
  <c r="A384" i="2"/>
  <c r="G98" i="11"/>
  <c r="E98" i="11" s="1"/>
  <c r="I98" i="11"/>
  <c r="C134" i="13"/>
  <c r="G134" i="13"/>
  <c r="I134" i="13" s="1"/>
  <c r="C122" i="14"/>
  <c r="D122" i="14" s="1"/>
  <c r="H122" i="14"/>
  <c r="G122" i="14" s="1"/>
  <c r="D98" i="11" l="1"/>
  <c r="G103" i="22"/>
  <c r="E103" i="22" s="1"/>
  <c r="I103" i="22"/>
  <c r="F98" i="11"/>
  <c r="H98" i="11"/>
  <c r="C384" i="2"/>
  <c r="D384" i="2"/>
  <c r="A385" i="2"/>
  <c r="G123" i="14"/>
  <c r="E134" i="13"/>
  <c r="F134" i="13" s="1"/>
  <c r="D134" i="13"/>
  <c r="E122" i="14"/>
  <c r="F103" i="22" l="1"/>
  <c r="H103" i="22"/>
  <c r="D103" i="22"/>
  <c r="J134" i="13"/>
  <c r="C385" i="2"/>
  <c r="D385" i="2"/>
  <c r="A386" i="2"/>
  <c r="C99" i="11"/>
  <c r="J98" i="11"/>
  <c r="G135" i="13"/>
  <c r="I135" i="13" s="1"/>
  <c r="E135" i="13" s="1"/>
  <c r="F135" i="13" s="1"/>
  <c r="C135" i="13"/>
  <c r="F122" i="14"/>
  <c r="I122" i="14"/>
  <c r="C104" i="22" l="1"/>
  <c r="J103" i="22"/>
  <c r="C386" i="2"/>
  <c r="D386" i="2"/>
  <c r="A387" i="2"/>
  <c r="G99" i="11"/>
  <c r="D99" i="11" s="1"/>
  <c r="I99" i="11"/>
  <c r="D135" i="13"/>
  <c r="J135" i="13"/>
  <c r="C123" i="14"/>
  <c r="D123" i="14" s="1"/>
  <c r="G104" i="22" l="1"/>
  <c r="E104" i="22" s="1"/>
  <c r="I104" i="22"/>
  <c r="C387" i="2"/>
  <c r="D387" i="2"/>
  <c r="A388" i="2"/>
  <c r="E99" i="11"/>
  <c r="C136" i="13"/>
  <c r="G136" i="13"/>
  <c r="I136" i="13" s="1"/>
  <c r="E123" i="14"/>
  <c r="F104" i="22" l="1"/>
  <c r="H104" i="22"/>
  <c r="D104" i="22"/>
  <c r="C388" i="2"/>
  <c r="D388" i="2"/>
  <c r="A389" i="2"/>
  <c r="D136" i="13"/>
  <c r="F99" i="11"/>
  <c r="H99" i="11"/>
  <c r="E136" i="13"/>
  <c r="F136" i="13" s="1"/>
  <c r="F123" i="14"/>
  <c r="I123" i="14"/>
  <c r="C105" i="22" l="1"/>
  <c r="J104" i="22"/>
  <c r="C389" i="2"/>
  <c r="D389" i="2"/>
  <c r="A390" i="2"/>
  <c r="C100" i="11"/>
  <c r="J99" i="11"/>
  <c r="J136" i="13"/>
  <c r="C124" i="14"/>
  <c r="H124" i="14"/>
  <c r="G125" i="14" s="1"/>
  <c r="G105" i="22" l="1"/>
  <c r="D105" i="22" s="1"/>
  <c r="E105" i="22"/>
  <c r="I105" i="22"/>
  <c r="C390" i="2"/>
  <c r="D390" i="2"/>
  <c r="A391" i="2"/>
  <c r="G100" i="11"/>
  <c r="D100" i="11" s="1"/>
  <c r="I100" i="11"/>
  <c r="G124" i="14"/>
  <c r="E124" i="14" s="1"/>
  <c r="F124" i="14" s="1"/>
  <c r="C137" i="13"/>
  <c r="G137" i="13"/>
  <c r="I137" i="13" s="1"/>
  <c r="D124" i="14"/>
  <c r="I124" i="14"/>
  <c r="F105" i="22" l="1"/>
  <c r="H105" i="22"/>
  <c r="C391" i="2"/>
  <c r="D391" i="2"/>
  <c r="A392" i="2"/>
  <c r="E100" i="11"/>
  <c r="D137" i="13"/>
  <c r="E137" i="13"/>
  <c r="F137" i="13" s="1"/>
  <c r="C125" i="14"/>
  <c r="D125" i="14" s="1"/>
  <c r="J105" i="22" l="1"/>
  <c r="C106" i="22"/>
  <c r="F100" i="11"/>
  <c r="H100" i="11"/>
  <c r="J137" i="13"/>
  <c r="G138" i="13" s="1"/>
  <c r="I138" i="13" s="1"/>
  <c r="C392" i="2"/>
  <c r="D392" i="2"/>
  <c r="A393" i="2"/>
  <c r="C138" i="13"/>
  <c r="E125" i="14"/>
  <c r="G106" i="22" l="1"/>
  <c r="E106" i="22" s="1"/>
  <c r="I106" i="22"/>
  <c r="D138" i="13"/>
  <c r="C393" i="2"/>
  <c r="D393" i="2"/>
  <c r="A394" i="2"/>
  <c r="C101" i="11"/>
  <c r="J100" i="11"/>
  <c r="E138" i="13"/>
  <c r="F138" i="13" s="1"/>
  <c r="F125" i="14"/>
  <c r="I125" i="14"/>
  <c r="F106" i="22" l="1"/>
  <c r="H106" i="22"/>
  <c r="D106" i="22"/>
  <c r="C394" i="2"/>
  <c r="D394" i="2"/>
  <c r="A395" i="2"/>
  <c r="G101" i="11"/>
  <c r="E101" i="11" s="1"/>
  <c r="I101" i="11"/>
  <c r="J138" i="13"/>
  <c r="C126" i="14"/>
  <c r="H126" i="14"/>
  <c r="G127" i="14" s="1"/>
  <c r="C107" i="22" l="1"/>
  <c r="J106" i="22"/>
  <c r="F101" i="11"/>
  <c r="H101" i="11"/>
  <c r="C395" i="2"/>
  <c r="D395" i="2"/>
  <c r="A396" i="2"/>
  <c r="D101" i="11"/>
  <c r="C139" i="13"/>
  <c r="G139" i="13"/>
  <c r="I139" i="13" s="1"/>
  <c r="G126" i="14"/>
  <c r="E126" i="14" s="1"/>
  <c r="G107" i="22" l="1"/>
  <c r="D107" i="22" s="1"/>
  <c r="I107" i="22"/>
  <c r="C102" i="11"/>
  <c r="J101" i="11"/>
  <c r="C396" i="2"/>
  <c r="D396" i="2"/>
  <c r="A397" i="2"/>
  <c r="D139" i="13"/>
  <c r="E139" i="13"/>
  <c r="F139" i="13" s="1"/>
  <c r="F126" i="14"/>
  <c r="I126" i="14"/>
  <c r="D126" i="14"/>
  <c r="E107" i="22" l="1"/>
  <c r="C397" i="2"/>
  <c r="D397" i="2"/>
  <c r="A398" i="2"/>
  <c r="J139" i="13"/>
  <c r="G102" i="11"/>
  <c r="E102" i="11" s="1"/>
  <c r="I102" i="11"/>
  <c r="G140" i="13"/>
  <c r="I140" i="13" s="1"/>
  <c r="E140" i="13" s="1"/>
  <c r="F140" i="13" s="1"/>
  <c r="C140" i="13"/>
  <c r="C127" i="14"/>
  <c r="D127" i="14" s="1"/>
  <c r="D102" i="11" l="1"/>
  <c r="F107" i="22"/>
  <c r="H107" i="22"/>
  <c r="F102" i="11"/>
  <c r="H102" i="11"/>
  <c r="C398" i="2"/>
  <c r="D398" i="2"/>
  <c r="A399" i="2"/>
  <c r="D140" i="13"/>
  <c r="J140" i="13"/>
  <c r="E127" i="14"/>
  <c r="C108" i="22" l="1"/>
  <c r="J107" i="22"/>
  <c r="C399" i="2"/>
  <c r="D399" i="2"/>
  <c r="A400" i="2"/>
  <c r="C103" i="11"/>
  <c r="J102" i="11"/>
  <c r="C141" i="13"/>
  <c r="G141" i="13"/>
  <c r="I141" i="13" s="1"/>
  <c r="F127" i="14"/>
  <c r="I127" i="14"/>
  <c r="G108" i="22" l="1"/>
  <c r="E108" i="22"/>
  <c r="D108" i="22"/>
  <c r="I108" i="22"/>
  <c r="G103" i="11"/>
  <c r="E103" i="11" s="1"/>
  <c r="I103" i="11"/>
  <c r="D141" i="13"/>
  <c r="C400" i="2"/>
  <c r="D400" i="2"/>
  <c r="A401" i="2"/>
  <c r="E141" i="13"/>
  <c r="F141" i="13" s="1"/>
  <c r="H128" i="14"/>
  <c r="G129" i="14" s="1"/>
  <c r="C128" i="14"/>
  <c r="D103" i="11" l="1"/>
  <c r="F108" i="22"/>
  <c r="H108" i="22"/>
  <c r="C401" i="2"/>
  <c r="D401" i="2"/>
  <c r="A402" i="2"/>
  <c r="F103" i="11"/>
  <c r="H103" i="11"/>
  <c r="J141" i="13"/>
  <c r="G128" i="14"/>
  <c r="E128" i="14" s="1"/>
  <c r="J108" i="22" l="1"/>
  <c r="C109" i="22"/>
  <c r="C402" i="2"/>
  <c r="D402" i="2"/>
  <c r="A403" i="2"/>
  <c r="C104" i="11"/>
  <c r="J103" i="11"/>
  <c r="C142" i="13"/>
  <c r="G142" i="13"/>
  <c r="I142" i="13" s="1"/>
  <c r="F128" i="14"/>
  <c r="I128" i="14"/>
  <c r="D128" i="14"/>
  <c r="G109" i="22" l="1"/>
  <c r="D109" i="22" s="1"/>
  <c r="I109" i="22"/>
  <c r="G104" i="11"/>
  <c r="D104" i="11" s="1"/>
  <c r="I104" i="11"/>
  <c r="D142" i="13"/>
  <c r="C403" i="2"/>
  <c r="D403" i="2"/>
  <c r="A404" i="2"/>
  <c r="E142" i="13"/>
  <c r="F142" i="13" s="1"/>
  <c r="C129" i="14"/>
  <c r="D129" i="14" s="1"/>
  <c r="E104" i="11" l="1"/>
  <c r="E109" i="22"/>
  <c r="C404" i="2"/>
  <c r="D404" i="2"/>
  <c r="A405" i="2"/>
  <c r="F104" i="11"/>
  <c r="H104" i="11"/>
  <c r="J142" i="13"/>
  <c r="E129" i="14"/>
  <c r="F109" i="22" l="1"/>
  <c r="H109" i="22"/>
  <c r="C105" i="11"/>
  <c r="J104" i="11"/>
  <c r="C405" i="2"/>
  <c r="D405" i="2"/>
  <c r="A406" i="2"/>
  <c r="C143" i="13"/>
  <c r="G143" i="13"/>
  <c r="I143" i="13" s="1"/>
  <c r="F129" i="14"/>
  <c r="I129" i="14"/>
  <c r="J109" i="22" l="1"/>
  <c r="C110" i="22"/>
  <c r="D143" i="13"/>
  <c r="C406" i="2"/>
  <c r="D406" i="2"/>
  <c r="A407" i="2"/>
  <c r="G105" i="11"/>
  <c r="D105" i="11" s="1"/>
  <c r="I105" i="11"/>
  <c r="E143" i="13"/>
  <c r="F143" i="13" s="1"/>
  <c r="C130" i="14"/>
  <c r="H130" i="14"/>
  <c r="G131" i="14" s="1"/>
  <c r="G110" i="22" l="1"/>
  <c r="E110" i="22" s="1"/>
  <c r="I110" i="22"/>
  <c r="E105" i="11"/>
  <c r="C407" i="2"/>
  <c r="D407" i="2"/>
  <c r="A408" i="2"/>
  <c r="J143" i="13"/>
  <c r="G130" i="14"/>
  <c r="E130" i="14" s="1"/>
  <c r="D110" i="22" l="1"/>
  <c r="F110" i="22"/>
  <c r="H110" i="22"/>
  <c r="D130" i="14"/>
  <c r="C408" i="2"/>
  <c r="D408" i="2"/>
  <c r="A409" i="2"/>
  <c r="F105" i="11"/>
  <c r="H105" i="11"/>
  <c r="C144" i="13"/>
  <c r="G144" i="13"/>
  <c r="I144" i="13" s="1"/>
  <c r="F130" i="14"/>
  <c r="I130" i="14"/>
  <c r="C111" i="22" l="1"/>
  <c r="J110" i="22"/>
  <c r="C409" i="2"/>
  <c r="D409" i="2"/>
  <c r="A410" i="2"/>
  <c r="C106" i="11"/>
  <c r="J105" i="11"/>
  <c r="E144" i="13"/>
  <c r="F144" i="13" s="1"/>
  <c r="D144" i="13"/>
  <c r="C131" i="14"/>
  <c r="D131" i="14" s="1"/>
  <c r="G111" i="22" l="1"/>
  <c r="E111" i="22" s="1"/>
  <c r="I111" i="22"/>
  <c r="J144" i="13"/>
  <c r="C410" i="2"/>
  <c r="D410" i="2"/>
  <c r="A411" i="2"/>
  <c r="G106" i="11"/>
  <c r="D106" i="11" s="1"/>
  <c r="I106" i="11"/>
  <c r="C145" i="13"/>
  <c r="G145" i="13"/>
  <c r="I145" i="13" s="1"/>
  <c r="E131" i="14"/>
  <c r="F111" i="22" l="1"/>
  <c r="H111" i="22"/>
  <c r="D111" i="22"/>
  <c r="C411" i="2"/>
  <c r="D411" i="2"/>
  <c r="A412" i="2"/>
  <c r="E106" i="11"/>
  <c r="D145" i="13"/>
  <c r="E145" i="13"/>
  <c r="F145" i="13" s="1"/>
  <c r="F131" i="14"/>
  <c r="I131" i="14"/>
  <c r="C112" i="22" l="1"/>
  <c r="J111" i="22"/>
  <c r="C412" i="2"/>
  <c r="D412" i="2"/>
  <c r="A413" i="2"/>
  <c r="J145" i="13"/>
  <c r="C146" i="13" s="1"/>
  <c r="D146" i="13" s="1"/>
  <c r="F106" i="11"/>
  <c r="H106" i="11"/>
  <c r="G146" i="13"/>
  <c r="I146" i="13" s="1"/>
  <c r="H132" i="14"/>
  <c r="G133" i="14" s="1"/>
  <c r="C132" i="14"/>
  <c r="G112" i="22" l="1"/>
  <c r="D112" i="22" s="1"/>
  <c r="E112" i="22"/>
  <c r="I112" i="22"/>
  <c r="C413" i="2"/>
  <c r="D413" i="2"/>
  <c r="A414" i="2"/>
  <c r="C107" i="11"/>
  <c r="J106" i="11"/>
  <c r="E146" i="13"/>
  <c r="F146" i="13" s="1"/>
  <c r="G132" i="14"/>
  <c r="E132" i="14" s="1"/>
  <c r="F112" i="22" l="1"/>
  <c r="H112" i="22"/>
  <c r="G107" i="11"/>
  <c r="E107" i="11" s="1"/>
  <c r="I107" i="11"/>
  <c r="J146" i="13"/>
  <c r="C414" i="2"/>
  <c r="D414" i="2"/>
  <c r="A415" i="2"/>
  <c r="D132" i="14"/>
  <c r="G147" i="13"/>
  <c r="I147" i="13" s="1"/>
  <c r="C147" i="13"/>
  <c r="F132" i="14"/>
  <c r="I132" i="14"/>
  <c r="J112" i="22" l="1"/>
  <c r="C113" i="22"/>
  <c r="F107" i="11"/>
  <c r="H107" i="11"/>
  <c r="C415" i="2"/>
  <c r="D415" i="2"/>
  <c r="A416" i="2"/>
  <c r="D107" i="11"/>
  <c r="J147" i="13"/>
  <c r="E147" i="13"/>
  <c r="F147" i="13" s="1"/>
  <c r="D147" i="13"/>
  <c r="C133" i="14"/>
  <c r="D133" i="14" s="1"/>
  <c r="G113" i="22" l="1"/>
  <c r="E113" i="22" s="1"/>
  <c r="I113" i="22"/>
  <c r="C108" i="11"/>
  <c r="J107" i="11"/>
  <c r="C416" i="2"/>
  <c r="D416" i="2"/>
  <c r="A417" i="2"/>
  <c r="G148" i="13"/>
  <c r="I148" i="13" s="1"/>
  <c r="C148" i="13"/>
  <c r="E133" i="14"/>
  <c r="F113" i="22" l="1"/>
  <c r="H113" i="22"/>
  <c r="D113" i="22"/>
  <c r="C417" i="2"/>
  <c r="D417" i="2"/>
  <c r="A418" i="2"/>
  <c r="G108" i="11"/>
  <c r="D108" i="11" s="1"/>
  <c r="I108" i="11"/>
  <c r="E148" i="13"/>
  <c r="F148" i="13" s="1"/>
  <c r="D148" i="13"/>
  <c r="F133" i="14"/>
  <c r="I133" i="14"/>
  <c r="J113" i="22" l="1"/>
  <c r="C114" i="22"/>
  <c r="C418" i="2"/>
  <c r="D418" i="2"/>
  <c r="A419" i="2"/>
  <c r="E108" i="11"/>
  <c r="J148" i="13"/>
  <c r="C134" i="14"/>
  <c r="H134" i="14"/>
  <c r="G135" i="14" s="1"/>
  <c r="G114" i="22" l="1"/>
  <c r="E114" i="22" s="1"/>
  <c r="I114" i="22"/>
  <c r="C419" i="2"/>
  <c r="D419" i="2"/>
  <c r="A420" i="2"/>
  <c r="G134" i="14"/>
  <c r="E134" i="14" s="1"/>
  <c r="F134" i="14" s="1"/>
  <c r="F108" i="11"/>
  <c r="H108" i="11"/>
  <c r="G149" i="13"/>
  <c r="I149" i="13" s="1"/>
  <c r="C149" i="13"/>
  <c r="I134" i="14"/>
  <c r="F114" i="22" l="1"/>
  <c r="H114" i="22"/>
  <c r="D114" i="22"/>
  <c r="C109" i="11"/>
  <c r="J108" i="11"/>
  <c r="C420" i="2"/>
  <c r="D420" i="2"/>
  <c r="A421" i="2"/>
  <c r="D134" i="14"/>
  <c r="D149" i="13"/>
  <c r="E149" i="13"/>
  <c r="F149" i="13" s="1"/>
  <c r="C135" i="14"/>
  <c r="D135" i="14" s="1"/>
  <c r="C115" i="22" l="1"/>
  <c r="J114" i="22"/>
  <c r="J149" i="13"/>
  <c r="C421" i="2"/>
  <c r="D421" i="2"/>
  <c r="A422" i="2"/>
  <c r="G109" i="11"/>
  <c r="D109" i="11" s="1"/>
  <c r="I109" i="11"/>
  <c r="G150" i="13"/>
  <c r="I150" i="13" s="1"/>
  <c r="E150" i="13" s="1"/>
  <c r="F150" i="13" s="1"/>
  <c r="C150" i="13"/>
  <c r="E135" i="14"/>
  <c r="G115" i="22" l="1"/>
  <c r="E115" i="22" s="1"/>
  <c r="I115" i="22"/>
  <c r="E109" i="11"/>
  <c r="C422" i="2"/>
  <c r="D422" i="2"/>
  <c r="A423" i="2"/>
  <c r="D150" i="13"/>
  <c r="J150" i="13"/>
  <c r="F135" i="14"/>
  <c r="I135" i="14"/>
  <c r="F115" i="22" l="1"/>
  <c r="H115" i="22"/>
  <c r="D115" i="22"/>
  <c r="C423" i="2"/>
  <c r="D423" i="2"/>
  <c r="A424" i="2"/>
  <c r="F109" i="11"/>
  <c r="H109" i="11"/>
  <c r="G151" i="13"/>
  <c r="I151" i="13" s="1"/>
  <c r="C151" i="13"/>
  <c r="H136" i="14"/>
  <c r="G137" i="14" s="1"/>
  <c r="C136" i="14"/>
  <c r="J115" i="22" l="1"/>
  <c r="C116" i="22"/>
  <c r="C424" i="2"/>
  <c r="D424" i="2"/>
  <c r="A425" i="2"/>
  <c r="C110" i="11"/>
  <c r="J109" i="11"/>
  <c r="D151" i="13"/>
  <c r="E151" i="13"/>
  <c r="F151" i="13" s="1"/>
  <c r="G136" i="14"/>
  <c r="E136" i="14" s="1"/>
  <c r="G116" i="22" l="1"/>
  <c r="E116" i="22" s="1"/>
  <c r="I116" i="22"/>
  <c r="C425" i="2"/>
  <c r="D425" i="2"/>
  <c r="A426" i="2"/>
  <c r="D136" i="14"/>
  <c r="G110" i="11"/>
  <c r="D110" i="11" s="1"/>
  <c r="I110" i="11"/>
  <c r="J151" i="13"/>
  <c r="F136" i="14"/>
  <c r="I136" i="14"/>
  <c r="F116" i="22" l="1"/>
  <c r="H116" i="22"/>
  <c r="D116" i="22"/>
  <c r="C426" i="2"/>
  <c r="D426" i="2"/>
  <c r="A427" i="2"/>
  <c r="E110" i="11"/>
  <c r="G152" i="13"/>
  <c r="I152" i="13" s="1"/>
  <c r="E152" i="13" s="1"/>
  <c r="F152" i="13" s="1"/>
  <c r="C152" i="13"/>
  <c r="C137" i="14"/>
  <c r="D137" i="14" s="1"/>
  <c r="C117" i="22" l="1"/>
  <c r="J116" i="22"/>
  <c r="F110" i="11"/>
  <c r="H110" i="11"/>
  <c r="C427" i="2"/>
  <c r="D427" i="2"/>
  <c r="A428" i="2"/>
  <c r="D152" i="13"/>
  <c r="J152" i="13"/>
  <c r="E137" i="14"/>
  <c r="G117" i="22" l="1"/>
  <c r="D117" i="22" s="1"/>
  <c r="E117" i="22"/>
  <c r="I117" i="22"/>
  <c r="C111" i="11"/>
  <c r="J110" i="11"/>
  <c r="C428" i="2"/>
  <c r="D428" i="2"/>
  <c r="A429" i="2"/>
  <c r="C153" i="13"/>
  <c r="G153" i="13"/>
  <c r="I153" i="13" s="1"/>
  <c r="F137" i="14"/>
  <c r="I137" i="14"/>
  <c r="F117" i="22" l="1"/>
  <c r="H117" i="22"/>
  <c r="C429" i="2"/>
  <c r="D429" i="2"/>
  <c r="A430" i="2"/>
  <c r="D153" i="13"/>
  <c r="G111" i="11"/>
  <c r="E111" i="11" s="1"/>
  <c r="I111" i="11"/>
  <c r="E153" i="13"/>
  <c r="F153" i="13" s="1"/>
  <c r="C138" i="14"/>
  <c r="H138" i="14"/>
  <c r="G139" i="14" s="1"/>
  <c r="C118" i="22" l="1"/>
  <c r="J117" i="22"/>
  <c r="F111" i="11"/>
  <c r="H111" i="11"/>
  <c r="D111" i="11"/>
  <c r="C430" i="2"/>
  <c r="D430" i="2"/>
  <c r="A431" i="2"/>
  <c r="J153" i="13"/>
  <c r="C154" i="13" s="1"/>
  <c r="G138" i="14"/>
  <c r="E138" i="14" s="1"/>
  <c r="G118" i="22" l="1"/>
  <c r="D118" i="22" s="1"/>
  <c r="I118" i="22"/>
  <c r="D138" i="14"/>
  <c r="G154" i="13"/>
  <c r="I154" i="13" s="1"/>
  <c r="D154" i="13" s="1"/>
  <c r="C112" i="11"/>
  <c r="J111" i="11"/>
  <c r="C431" i="2"/>
  <c r="D431" i="2"/>
  <c r="A432" i="2"/>
  <c r="F138" i="14"/>
  <c r="I138" i="14"/>
  <c r="E118" i="22" l="1"/>
  <c r="E154" i="13"/>
  <c r="F154" i="13" s="1"/>
  <c r="G112" i="11"/>
  <c r="E112" i="11" s="1"/>
  <c r="D112" i="11"/>
  <c r="I112" i="11"/>
  <c r="J154" i="13"/>
  <c r="C432" i="2"/>
  <c r="D432" i="2"/>
  <c r="A433" i="2"/>
  <c r="G155" i="13"/>
  <c r="I155" i="13" s="1"/>
  <c r="C155" i="13"/>
  <c r="C139" i="14"/>
  <c r="D139" i="14" s="1"/>
  <c r="F118" i="22" l="1"/>
  <c r="H118" i="22"/>
  <c r="E155" i="13"/>
  <c r="F155" i="13" s="1"/>
  <c r="F112" i="11"/>
  <c r="H112" i="11"/>
  <c r="C433" i="2"/>
  <c r="D433" i="2"/>
  <c r="A434" i="2"/>
  <c r="D155" i="13"/>
  <c r="J155" i="13"/>
  <c r="E139" i="14"/>
  <c r="J118" i="22" l="1"/>
  <c r="C119" i="22"/>
  <c r="C113" i="11"/>
  <c r="J112" i="11"/>
  <c r="C434" i="2"/>
  <c r="D434" i="2"/>
  <c r="A435" i="2"/>
  <c r="C156" i="13"/>
  <c r="G156" i="13"/>
  <c r="I156" i="13" s="1"/>
  <c r="F139" i="14"/>
  <c r="I139" i="14"/>
  <c r="G119" i="22" l="1"/>
  <c r="E119" i="22" s="1"/>
  <c r="I119" i="22"/>
  <c r="C435" i="2"/>
  <c r="D435" i="2"/>
  <c r="A436" i="2"/>
  <c r="G113" i="11"/>
  <c r="E113" i="11" s="1"/>
  <c r="I113" i="11"/>
  <c r="E156" i="13"/>
  <c r="F156" i="13" s="1"/>
  <c r="D156" i="13"/>
  <c r="C140" i="14"/>
  <c r="G141" i="14"/>
  <c r="H140" i="14"/>
  <c r="G140" i="14" s="1"/>
  <c r="D113" i="11" l="1"/>
  <c r="F119" i="22"/>
  <c r="H119" i="22"/>
  <c r="D119" i="22"/>
  <c r="F113" i="11"/>
  <c r="H113" i="11"/>
  <c r="J156" i="13"/>
  <c r="G157" i="13" s="1"/>
  <c r="I157" i="13" s="1"/>
  <c r="D140" i="14"/>
  <c r="C436" i="2"/>
  <c r="D436" i="2"/>
  <c r="A437" i="2"/>
  <c r="E140" i="14"/>
  <c r="J119" i="22" l="1"/>
  <c r="C120" i="22"/>
  <c r="C437" i="2"/>
  <c r="D437" i="2"/>
  <c r="A438" i="2"/>
  <c r="C157" i="13"/>
  <c r="D157" i="13" s="1"/>
  <c r="C114" i="11"/>
  <c r="J113" i="11"/>
  <c r="E157" i="13"/>
  <c r="F157" i="13" s="1"/>
  <c r="F140" i="14"/>
  <c r="I140" i="14"/>
  <c r="G120" i="22" l="1"/>
  <c r="D120" i="22" s="1"/>
  <c r="E120" i="22"/>
  <c r="I120" i="22"/>
  <c r="J157" i="13"/>
  <c r="C438" i="2"/>
  <c r="D438" i="2"/>
  <c r="A439" i="2"/>
  <c r="G114" i="11"/>
  <c r="D114" i="11" s="1"/>
  <c r="I114" i="11"/>
  <c r="C158" i="13"/>
  <c r="G158" i="13"/>
  <c r="I158" i="13" s="1"/>
  <c r="C141" i="14"/>
  <c r="D141" i="14" s="1"/>
  <c r="F120" i="22" l="1"/>
  <c r="H120" i="22"/>
  <c r="C439" i="2"/>
  <c r="D439" i="2"/>
  <c r="A440" i="2"/>
  <c r="E114" i="11"/>
  <c r="D158" i="13"/>
  <c r="E158" i="13"/>
  <c r="F158" i="13" s="1"/>
  <c r="E141" i="14"/>
  <c r="C121" i="22" l="1"/>
  <c r="J120" i="22"/>
  <c r="C440" i="2"/>
  <c r="D440" i="2"/>
  <c r="A441" i="2"/>
  <c r="F114" i="11"/>
  <c r="H114" i="11"/>
  <c r="J158" i="13"/>
  <c r="F141" i="14"/>
  <c r="I141" i="14"/>
  <c r="G121" i="22" l="1"/>
  <c r="E121" i="22" s="1"/>
  <c r="D121" i="22"/>
  <c r="I121" i="22"/>
  <c r="C441" i="2"/>
  <c r="D441" i="2"/>
  <c r="A442" i="2"/>
  <c r="C115" i="11"/>
  <c r="J114" i="11"/>
  <c r="C159" i="13"/>
  <c r="G159" i="13"/>
  <c r="I159" i="13" s="1"/>
  <c r="E159" i="13" s="1"/>
  <c r="F159" i="13" s="1"/>
  <c r="H142" i="14"/>
  <c r="G142" i="14" s="1"/>
  <c r="C142" i="14"/>
  <c r="F121" i="22" l="1"/>
  <c r="H121" i="22"/>
  <c r="E142" i="14"/>
  <c r="G115" i="11"/>
  <c r="E115" i="11" s="1"/>
  <c r="I115" i="11"/>
  <c r="C442" i="2"/>
  <c r="D442" i="2"/>
  <c r="A443" i="2"/>
  <c r="G143" i="14"/>
  <c r="D159" i="13"/>
  <c r="J159" i="13"/>
  <c r="D142" i="14"/>
  <c r="C122" i="22" l="1"/>
  <c r="J121" i="22"/>
  <c r="F115" i="11"/>
  <c r="H115" i="11"/>
  <c r="C443" i="2"/>
  <c r="D443" i="2"/>
  <c r="A444" i="2"/>
  <c r="D115" i="11"/>
  <c r="F142" i="14"/>
  <c r="I142" i="14"/>
  <c r="C143" i="14" s="1"/>
  <c r="D143" i="14" s="1"/>
  <c r="C160" i="13"/>
  <c r="G160" i="13"/>
  <c r="I160" i="13" s="1"/>
  <c r="E143" i="14"/>
  <c r="G122" i="22" l="1"/>
  <c r="D122" i="22" s="1"/>
  <c r="I122" i="22"/>
  <c r="D160" i="13"/>
  <c r="C116" i="11"/>
  <c r="J115" i="11"/>
  <c r="C444" i="2"/>
  <c r="D444" i="2"/>
  <c r="A445" i="2"/>
  <c r="E160" i="13"/>
  <c r="F160" i="13" s="1"/>
  <c r="F143" i="14"/>
  <c r="I143" i="14"/>
  <c r="E122" i="22" l="1"/>
  <c r="F122" i="22"/>
  <c r="H122" i="22"/>
  <c r="J160" i="13"/>
  <c r="C445" i="2"/>
  <c r="D445" i="2"/>
  <c r="A446" i="2"/>
  <c r="G116" i="11"/>
  <c r="D116" i="11" s="1"/>
  <c r="I116" i="11"/>
  <c r="C161" i="13"/>
  <c r="G161" i="13"/>
  <c r="I161" i="13" s="1"/>
  <c r="H144" i="14"/>
  <c r="G145" i="14" s="1"/>
  <c r="C144" i="14"/>
  <c r="E116" i="11" l="1"/>
  <c r="F116" i="11" s="1"/>
  <c r="J122" i="22"/>
  <c r="C123" i="22"/>
  <c r="C446" i="2"/>
  <c r="D446" i="2"/>
  <c r="A447" i="2"/>
  <c r="D161" i="13"/>
  <c r="E161" i="13"/>
  <c r="F161" i="13" s="1"/>
  <c r="G144" i="14"/>
  <c r="E144" i="14" s="1"/>
  <c r="H116" i="11" l="1"/>
  <c r="J116" i="11" s="1"/>
  <c r="G123" i="22"/>
  <c r="E123" i="22" s="1"/>
  <c r="D123" i="22"/>
  <c r="I123" i="22"/>
  <c r="J161" i="13"/>
  <c r="D144" i="14"/>
  <c r="C447" i="2"/>
  <c r="D447" i="2"/>
  <c r="A448" i="2"/>
  <c r="C117" i="11"/>
  <c r="C162" i="13"/>
  <c r="G162" i="13"/>
  <c r="I162" i="13" s="1"/>
  <c r="E162" i="13" s="1"/>
  <c r="F162" i="13" s="1"/>
  <c r="F144" i="14"/>
  <c r="I144" i="14"/>
  <c r="F123" i="22" l="1"/>
  <c r="H123" i="22"/>
  <c r="G117" i="11"/>
  <c r="D117" i="11" s="1"/>
  <c r="E117" i="11"/>
  <c r="I117" i="11"/>
  <c r="C448" i="2"/>
  <c r="D448" i="2"/>
  <c r="A449" i="2"/>
  <c r="D162" i="13"/>
  <c r="J162" i="13"/>
  <c r="C145" i="14"/>
  <c r="D145" i="14" s="1"/>
  <c r="C124" i="22" l="1"/>
  <c r="J123" i="22"/>
  <c r="C449" i="2"/>
  <c r="D449" i="2"/>
  <c r="A450" i="2"/>
  <c r="F117" i="11"/>
  <c r="H117" i="11"/>
  <c r="G163" i="13"/>
  <c r="I163" i="13" s="1"/>
  <c r="E163" i="13" s="1"/>
  <c r="F163" i="13" s="1"/>
  <c r="C163" i="13"/>
  <c r="E145" i="14"/>
  <c r="G124" i="22" l="1"/>
  <c r="D124" i="22" s="1"/>
  <c r="E124" i="22"/>
  <c r="I124" i="22"/>
  <c r="C450" i="2"/>
  <c r="D450" i="2"/>
  <c r="A451" i="2"/>
  <c r="C118" i="11"/>
  <c r="J117" i="11"/>
  <c r="D163" i="13"/>
  <c r="J163" i="13"/>
  <c r="F145" i="14"/>
  <c r="I145" i="14"/>
  <c r="F124" i="22" l="1"/>
  <c r="H124" i="22"/>
  <c r="G118" i="11"/>
  <c r="D118" i="11" s="1"/>
  <c r="I118" i="11"/>
  <c r="C451" i="2"/>
  <c r="D451" i="2"/>
  <c r="A452" i="2"/>
  <c r="G164" i="13"/>
  <c r="I164" i="13" s="1"/>
  <c r="C164" i="13"/>
  <c r="C146" i="14"/>
  <c r="H146" i="14"/>
  <c r="G147" i="14" s="1"/>
  <c r="C125" i="22" l="1"/>
  <c r="J124" i="22"/>
  <c r="C452" i="2"/>
  <c r="D452" i="2"/>
  <c r="A453" i="2"/>
  <c r="E118" i="11"/>
  <c r="D164" i="13"/>
  <c r="E164" i="13"/>
  <c r="F164" i="13" s="1"/>
  <c r="G146" i="14"/>
  <c r="E146" i="14" s="1"/>
  <c r="G125" i="22" l="1"/>
  <c r="E125" i="22"/>
  <c r="D125" i="22"/>
  <c r="I125" i="22"/>
  <c r="C453" i="2"/>
  <c r="D453" i="2"/>
  <c r="A454" i="2"/>
  <c r="F118" i="11"/>
  <c r="H118" i="11"/>
  <c r="J164" i="13"/>
  <c r="F146" i="14"/>
  <c r="I146" i="14"/>
  <c r="D146" i="14"/>
  <c r="F125" i="22" l="1"/>
  <c r="H125" i="22"/>
  <c r="C454" i="2"/>
  <c r="D454" i="2"/>
  <c r="A455" i="2"/>
  <c r="C119" i="11"/>
  <c r="J118" i="11"/>
  <c r="G165" i="13"/>
  <c r="I165" i="13" s="1"/>
  <c r="C165" i="13"/>
  <c r="C147" i="14"/>
  <c r="D147" i="14" s="1"/>
  <c r="J125" i="22" l="1"/>
  <c r="C126" i="22"/>
  <c r="C455" i="2"/>
  <c r="D455" i="2"/>
  <c r="A456" i="2"/>
  <c r="G119" i="11"/>
  <c r="E119" i="11" s="1"/>
  <c r="I119" i="11"/>
  <c r="D165" i="13"/>
  <c r="E165" i="13"/>
  <c r="F165" i="13" s="1"/>
  <c r="E147" i="14"/>
  <c r="G126" i="22" l="1"/>
  <c r="E126" i="22" s="1"/>
  <c r="I126" i="22"/>
  <c r="F119" i="11"/>
  <c r="H119" i="11"/>
  <c r="D119" i="11"/>
  <c r="C456" i="2"/>
  <c r="D456" i="2"/>
  <c r="A457" i="2"/>
  <c r="J165" i="13"/>
  <c r="F147" i="14"/>
  <c r="I147" i="14"/>
  <c r="F126" i="22" l="1"/>
  <c r="H126" i="22"/>
  <c r="D126" i="22"/>
  <c r="C120" i="11"/>
  <c r="J119" i="11"/>
  <c r="C457" i="2"/>
  <c r="D457" i="2"/>
  <c r="A458" i="2"/>
  <c r="G166" i="13"/>
  <c r="I166" i="13" s="1"/>
  <c r="C166" i="13"/>
  <c r="H148" i="14"/>
  <c r="G149" i="14" s="1"/>
  <c r="C148" i="14"/>
  <c r="J126" i="22" l="1"/>
  <c r="C127" i="22"/>
  <c r="C458" i="2"/>
  <c r="D458" i="2"/>
  <c r="A459" i="2"/>
  <c r="G120" i="11"/>
  <c r="E120" i="11" s="1"/>
  <c r="I120" i="11"/>
  <c r="D166" i="13"/>
  <c r="E166" i="13"/>
  <c r="F166" i="13" s="1"/>
  <c r="D148" i="14"/>
  <c r="G148" i="14"/>
  <c r="E148" i="14" s="1"/>
  <c r="D120" i="11" l="1"/>
  <c r="G127" i="22"/>
  <c r="E127" i="22" s="1"/>
  <c r="D127" i="22"/>
  <c r="I127" i="22"/>
  <c r="F120" i="11"/>
  <c r="H120" i="11"/>
  <c r="C459" i="2"/>
  <c r="D459" i="2"/>
  <c r="A460" i="2"/>
  <c r="J166" i="13"/>
  <c r="F148" i="14"/>
  <c r="I148" i="14"/>
  <c r="F127" i="22" l="1"/>
  <c r="H127" i="22"/>
  <c r="C460" i="2"/>
  <c r="D460" i="2"/>
  <c r="A461" i="2"/>
  <c r="C121" i="11"/>
  <c r="J120" i="11"/>
  <c r="C167" i="13"/>
  <c r="G167" i="13"/>
  <c r="I167" i="13" s="1"/>
  <c r="C149" i="14"/>
  <c r="D149" i="14" s="1"/>
  <c r="C128" i="22" l="1"/>
  <c r="J127" i="22"/>
  <c r="G121" i="11"/>
  <c r="E121" i="11" s="1"/>
  <c r="D121" i="11"/>
  <c r="I121" i="11"/>
  <c r="D167" i="13"/>
  <c r="C461" i="2"/>
  <c r="D461" i="2"/>
  <c r="A462" i="2"/>
  <c r="E167" i="13"/>
  <c r="F167" i="13" s="1"/>
  <c r="E149" i="14"/>
  <c r="G128" i="22" l="1"/>
  <c r="D128" i="22" s="1"/>
  <c r="I128" i="22"/>
  <c r="F121" i="11"/>
  <c r="H121" i="11"/>
  <c r="C462" i="2"/>
  <c r="D462" i="2"/>
  <c r="A463" i="2"/>
  <c r="J167" i="13"/>
  <c r="C168" i="13" s="1"/>
  <c r="F149" i="14"/>
  <c r="I149" i="14"/>
  <c r="E128" i="22" l="1"/>
  <c r="G168" i="13"/>
  <c r="I168" i="13" s="1"/>
  <c r="C122" i="11"/>
  <c r="J121" i="11"/>
  <c r="C463" i="2"/>
  <c r="D463" i="2"/>
  <c r="A464" i="2"/>
  <c r="J168" i="13"/>
  <c r="D168" i="13"/>
  <c r="E168" i="13"/>
  <c r="F168" i="13" s="1"/>
  <c r="H150" i="14"/>
  <c r="G151" i="14" s="1"/>
  <c r="C150" i="14"/>
  <c r="F128" i="22" l="1"/>
  <c r="H128" i="22"/>
  <c r="C464" i="2"/>
  <c r="D464" i="2"/>
  <c r="A465" i="2"/>
  <c r="G122" i="11"/>
  <c r="D122" i="11" s="1"/>
  <c r="I122" i="11"/>
  <c r="G169" i="13"/>
  <c r="I169" i="13" s="1"/>
  <c r="C169" i="13"/>
  <c r="G150" i="14"/>
  <c r="E150" i="14" s="1"/>
  <c r="C129" i="22" l="1"/>
  <c r="J128" i="22"/>
  <c r="C465" i="2"/>
  <c r="D465" i="2"/>
  <c r="A466" i="2"/>
  <c r="D150" i="14"/>
  <c r="E122" i="11"/>
  <c r="D169" i="13"/>
  <c r="E169" i="13"/>
  <c r="F169" i="13" s="1"/>
  <c r="F150" i="14"/>
  <c r="I150" i="14"/>
  <c r="G129" i="22" l="1"/>
  <c r="E129" i="22" s="1"/>
  <c r="I129" i="22"/>
  <c r="F122" i="11"/>
  <c r="H122" i="11"/>
  <c r="C466" i="2"/>
  <c r="D466" i="2"/>
  <c r="A467" i="2"/>
  <c r="J169" i="13"/>
  <c r="G170" i="13" s="1"/>
  <c r="I170" i="13" s="1"/>
  <c r="E170" i="13" s="1"/>
  <c r="F170" i="13" s="1"/>
  <c r="C170" i="13"/>
  <c r="C151" i="14"/>
  <c r="D151" i="14" s="1"/>
  <c r="F129" i="22" l="1"/>
  <c r="H129" i="22"/>
  <c r="D129" i="22"/>
  <c r="C123" i="11"/>
  <c r="J122" i="11"/>
  <c r="C467" i="2"/>
  <c r="D467" i="2"/>
  <c r="A468" i="2"/>
  <c r="D170" i="13"/>
  <c r="J170" i="13"/>
  <c r="E151" i="14"/>
  <c r="J129" i="22" l="1"/>
  <c r="C130" i="22"/>
  <c r="G123" i="11"/>
  <c r="D123" i="11" s="1"/>
  <c r="I123" i="11"/>
  <c r="C468" i="2"/>
  <c r="D468" i="2"/>
  <c r="A469" i="2"/>
  <c r="C171" i="13"/>
  <c r="G171" i="13"/>
  <c r="I171" i="13" s="1"/>
  <c r="F151" i="14"/>
  <c r="I151" i="14"/>
  <c r="E123" i="11" l="1"/>
  <c r="F123" i="11" s="1"/>
  <c r="G130" i="22"/>
  <c r="E130" i="22" s="1"/>
  <c r="D130" i="22"/>
  <c r="I130" i="22"/>
  <c r="C469" i="2"/>
  <c r="D469" i="2"/>
  <c r="A470" i="2"/>
  <c r="E171" i="13"/>
  <c r="F171" i="13" s="1"/>
  <c r="D171" i="13"/>
  <c r="H152" i="14"/>
  <c r="G153" i="14" s="1"/>
  <c r="C152" i="14"/>
  <c r="H123" i="11" l="1"/>
  <c r="C124" i="11" s="1"/>
  <c r="F130" i="22"/>
  <c r="H130" i="22"/>
  <c r="C470" i="2"/>
  <c r="D470" i="2"/>
  <c r="A471" i="2"/>
  <c r="J171" i="13"/>
  <c r="G172" i="13" s="1"/>
  <c r="I172" i="13" s="1"/>
  <c r="C172" i="13"/>
  <c r="G152" i="14"/>
  <c r="E152" i="14" s="1"/>
  <c r="J123" i="11" l="1"/>
  <c r="C131" i="22"/>
  <c r="J130" i="22"/>
  <c r="C471" i="2"/>
  <c r="D471" i="2"/>
  <c r="A472" i="2"/>
  <c r="D172" i="13"/>
  <c r="G124" i="11"/>
  <c r="E124" i="11" s="1"/>
  <c r="I124" i="11"/>
  <c r="D152" i="14"/>
  <c r="E172" i="13"/>
  <c r="F172" i="13" s="1"/>
  <c r="F152" i="14"/>
  <c r="I152" i="14"/>
  <c r="G131" i="22" l="1"/>
  <c r="D131" i="22" s="1"/>
  <c r="E131" i="22"/>
  <c r="I131" i="22"/>
  <c r="F124" i="11"/>
  <c r="H124" i="11"/>
  <c r="D124" i="11"/>
  <c r="C472" i="2"/>
  <c r="D472" i="2"/>
  <c r="A473" i="2"/>
  <c r="J172" i="13"/>
  <c r="C153" i="14"/>
  <c r="D153" i="14" s="1"/>
  <c r="F131" i="22" l="1"/>
  <c r="H131" i="22"/>
  <c r="C473" i="2"/>
  <c r="D473" i="2"/>
  <c r="A474" i="2"/>
  <c r="C125" i="11"/>
  <c r="J124" i="11"/>
  <c r="G173" i="13"/>
  <c r="I173" i="13" s="1"/>
  <c r="C173" i="13"/>
  <c r="E153" i="14"/>
  <c r="C132" i="22" l="1"/>
  <c r="J131" i="22"/>
  <c r="C474" i="2"/>
  <c r="D474" i="2"/>
  <c r="A475" i="2"/>
  <c r="G125" i="11"/>
  <c r="D125" i="11" s="1"/>
  <c r="I125" i="11"/>
  <c r="J173" i="13"/>
  <c r="D173" i="13"/>
  <c r="E173" i="13"/>
  <c r="F173" i="13" s="1"/>
  <c r="F153" i="14"/>
  <c r="I153" i="14"/>
  <c r="G132" i="22" l="1"/>
  <c r="E132" i="22" s="1"/>
  <c r="I132" i="22"/>
  <c r="C475" i="2"/>
  <c r="D475" i="2"/>
  <c r="A476" i="2"/>
  <c r="E125" i="11"/>
  <c r="G174" i="13"/>
  <c r="I174" i="13" s="1"/>
  <c r="C174" i="13"/>
  <c r="H154" i="14"/>
  <c r="G155" i="14" s="1"/>
  <c r="C154" i="14"/>
  <c r="F132" i="22" l="1"/>
  <c r="H132" i="22"/>
  <c r="D132" i="22"/>
  <c r="F125" i="11"/>
  <c r="H125" i="11"/>
  <c r="C476" i="2"/>
  <c r="D476" i="2"/>
  <c r="A477" i="2"/>
  <c r="D174" i="13"/>
  <c r="E174" i="13"/>
  <c r="F174" i="13" s="1"/>
  <c r="G154" i="14"/>
  <c r="E154" i="14" s="1"/>
  <c r="J132" i="22" l="1"/>
  <c r="C133" i="22"/>
  <c r="J174" i="13"/>
  <c r="C126" i="11"/>
  <c r="J125" i="11"/>
  <c r="D154" i="14"/>
  <c r="C477" i="2"/>
  <c r="D477" i="2"/>
  <c r="A478" i="2"/>
  <c r="C175" i="13"/>
  <c r="G175" i="13"/>
  <c r="I175" i="13" s="1"/>
  <c r="E175" i="13" s="1"/>
  <c r="F175" i="13" s="1"/>
  <c r="F154" i="14"/>
  <c r="I154" i="14"/>
  <c r="G133" i="22" l="1"/>
  <c r="E133" i="22" s="1"/>
  <c r="D133" i="22"/>
  <c r="I133" i="22"/>
  <c r="C478" i="2"/>
  <c r="D478" i="2"/>
  <c r="A479" i="2"/>
  <c r="G126" i="11"/>
  <c r="D126" i="11" s="1"/>
  <c r="I126" i="11"/>
  <c r="D175" i="13"/>
  <c r="J175" i="13"/>
  <c r="C155" i="14"/>
  <c r="D155" i="14" s="1"/>
  <c r="F133" i="22" l="1"/>
  <c r="H133" i="22"/>
  <c r="C479" i="2"/>
  <c r="D479" i="2"/>
  <c r="A480" i="2"/>
  <c r="E126" i="11"/>
  <c r="G176" i="13"/>
  <c r="I176" i="13" s="1"/>
  <c r="C176" i="13"/>
  <c r="E155" i="14"/>
  <c r="J133" i="22" l="1"/>
  <c r="C134" i="22"/>
  <c r="C480" i="2"/>
  <c r="D480" i="2"/>
  <c r="A481" i="2"/>
  <c r="F126" i="11"/>
  <c r="H126" i="11"/>
  <c r="D176" i="13"/>
  <c r="E176" i="13"/>
  <c r="F176" i="13" s="1"/>
  <c r="F155" i="14"/>
  <c r="I155" i="14"/>
  <c r="G134" i="22" l="1"/>
  <c r="E134" i="22" s="1"/>
  <c r="D134" i="22"/>
  <c r="I134" i="22"/>
  <c r="C481" i="2"/>
  <c r="D481" i="2"/>
  <c r="A482" i="2"/>
  <c r="C127" i="11"/>
  <c r="J126" i="11"/>
  <c r="J176" i="13"/>
  <c r="H156" i="14"/>
  <c r="G156" i="14" s="1"/>
  <c r="E156" i="14" s="1"/>
  <c r="F156" i="14" s="1"/>
  <c r="C156" i="14"/>
  <c r="F134" i="22" l="1"/>
  <c r="H134" i="22"/>
  <c r="C482" i="2"/>
  <c r="D482" i="2"/>
  <c r="A483" i="2"/>
  <c r="G127" i="11"/>
  <c r="E127" i="11" s="1"/>
  <c r="I127" i="11"/>
  <c r="G177" i="13"/>
  <c r="I177" i="13" s="1"/>
  <c r="J177" i="13" s="1"/>
  <c r="C177" i="13"/>
  <c r="E177" i="13"/>
  <c r="D156" i="14"/>
  <c r="I156" i="14"/>
  <c r="G157" i="14"/>
  <c r="D127" i="11" l="1"/>
  <c r="C135" i="22"/>
  <c r="J134" i="22"/>
  <c r="F127" i="11"/>
  <c r="H127" i="11"/>
  <c r="C483" i="2"/>
  <c r="D483" i="2"/>
  <c r="A484" i="2"/>
  <c r="D177" i="13"/>
  <c r="C178" i="13"/>
  <c r="D178" i="13" s="1"/>
  <c r="E178" i="13"/>
  <c r="G178" i="13"/>
  <c r="I178" i="13" s="1"/>
  <c r="F177" i="13"/>
  <c r="C157" i="14"/>
  <c r="D157" i="14" s="1"/>
  <c r="G135" i="22" l="1"/>
  <c r="D135" i="22" s="1"/>
  <c r="I135" i="22"/>
  <c r="C484" i="2"/>
  <c r="D484" i="2"/>
  <c r="A485" i="2"/>
  <c r="C128" i="11"/>
  <c r="J127" i="11"/>
  <c r="F178" i="13"/>
  <c r="J178" i="13"/>
  <c r="E157" i="14"/>
  <c r="E135" i="22" l="1"/>
  <c r="G128" i="11"/>
  <c r="E128" i="11" s="1"/>
  <c r="I128" i="11"/>
  <c r="C485" i="2"/>
  <c r="D485" i="2"/>
  <c r="A486" i="2"/>
  <c r="E179" i="13"/>
  <c r="F179" i="13" s="1"/>
  <c r="G179" i="13"/>
  <c r="I179" i="13" s="1"/>
  <c r="C179" i="13"/>
  <c r="F157" i="14"/>
  <c r="I157" i="14"/>
  <c r="D128" i="11" l="1"/>
  <c r="F135" i="22"/>
  <c r="H135" i="22"/>
  <c r="F128" i="11"/>
  <c r="H128" i="11"/>
  <c r="D179" i="13"/>
  <c r="C486" i="2"/>
  <c r="D486" i="2"/>
  <c r="A487" i="2"/>
  <c r="J179" i="13"/>
  <c r="C158" i="14"/>
  <c r="H158" i="14"/>
  <c r="G159" i="14" s="1"/>
  <c r="G158" i="14"/>
  <c r="E158" i="14" s="1"/>
  <c r="F158" i="14" s="1"/>
  <c r="C136" i="22" l="1"/>
  <c r="J135" i="22"/>
  <c r="C487" i="2"/>
  <c r="D487" i="2"/>
  <c r="A488" i="2"/>
  <c r="C129" i="11"/>
  <c r="J128" i="11"/>
  <c r="G180" i="13"/>
  <c r="I180" i="13" s="1"/>
  <c r="C180" i="13"/>
  <c r="E180" i="13"/>
  <c r="D158" i="14"/>
  <c r="I158" i="14"/>
  <c r="G136" i="22" l="1"/>
  <c r="E136" i="22" s="1"/>
  <c r="D136" i="22"/>
  <c r="I136" i="22"/>
  <c r="C488" i="2"/>
  <c r="D488" i="2"/>
  <c r="A489" i="2"/>
  <c r="G129" i="11"/>
  <c r="D129" i="11" s="1"/>
  <c r="I129" i="11"/>
  <c r="F180" i="13"/>
  <c r="J180" i="13"/>
  <c r="D180" i="13"/>
  <c r="C159" i="14"/>
  <c r="D159" i="14" s="1"/>
  <c r="F136" i="22" l="1"/>
  <c r="H136" i="22"/>
  <c r="C489" i="2"/>
  <c r="D489" i="2"/>
  <c r="A490" i="2"/>
  <c r="E129" i="11"/>
  <c r="C181" i="13"/>
  <c r="G181" i="13"/>
  <c r="I181" i="13" s="1"/>
  <c r="E181" i="13"/>
  <c r="F181" i="13" s="1"/>
  <c r="E159" i="14"/>
  <c r="C137" i="22" l="1"/>
  <c r="J136" i="22"/>
  <c r="D181" i="13"/>
  <c r="C490" i="2"/>
  <c r="D490" i="2"/>
  <c r="A491" i="2"/>
  <c r="F129" i="11"/>
  <c r="H129" i="11"/>
  <c r="J181" i="13"/>
  <c r="F159" i="14"/>
  <c r="I159" i="14"/>
  <c r="G137" i="22" l="1"/>
  <c r="E137" i="22" s="1"/>
  <c r="I137" i="22"/>
  <c r="C130" i="11"/>
  <c r="J129" i="11"/>
  <c r="C491" i="2"/>
  <c r="D491" i="2"/>
  <c r="A492" i="2"/>
  <c r="C182" i="13"/>
  <c r="G182" i="13"/>
  <c r="I182" i="13" s="1"/>
  <c r="E182" i="13"/>
  <c r="H160" i="14"/>
  <c r="G160" i="14" s="1"/>
  <c r="E160" i="14" s="1"/>
  <c r="F160" i="14" s="1"/>
  <c r="C160" i="14"/>
  <c r="F137" i="22" l="1"/>
  <c r="H137" i="22"/>
  <c r="D137" i="22"/>
  <c r="D182" i="13"/>
  <c r="C492" i="2"/>
  <c r="D492" i="2"/>
  <c r="A493" i="2"/>
  <c r="F182" i="13"/>
  <c r="G130" i="11"/>
  <c r="D130" i="11" s="1"/>
  <c r="E130" i="11"/>
  <c r="I130" i="11"/>
  <c r="J182" i="13"/>
  <c r="D160" i="14"/>
  <c r="I160" i="14"/>
  <c r="G161" i="14"/>
  <c r="J137" i="22" l="1"/>
  <c r="C138" i="22"/>
  <c r="F130" i="11"/>
  <c r="H130" i="11"/>
  <c r="C493" i="2"/>
  <c r="D493" i="2"/>
  <c r="A494" i="2"/>
  <c r="G183" i="13"/>
  <c r="I183" i="13" s="1"/>
  <c r="E183" i="13"/>
  <c r="C183" i="13"/>
  <c r="C161" i="14"/>
  <c r="D161" i="14" s="1"/>
  <c r="G138" i="22" l="1"/>
  <c r="D138" i="22" s="1"/>
  <c r="I138" i="22"/>
  <c r="J183" i="13"/>
  <c r="C131" i="11"/>
  <c r="J130" i="11"/>
  <c r="C494" i="2"/>
  <c r="D494" i="2"/>
  <c r="A495" i="2"/>
  <c r="C184" i="13"/>
  <c r="D184" i="13" s="1"/>
  <c r="G184" i="13"/>
  <c r="I184" i="13" s="1"/>
  <c r="E184" i="13"/>
  <c r="D183" i="13"/>
  <c r="F183" i="13"/>
  <c r="E161" i="14"/>
  <c r="E138" i="22" l="1"/>
  <c r="F138" i="22"/>
  <c r="H138" i="22"/>
  <c r="G131" i="11"/>
  <c r="D131" i="11" s="1"/>
  <c r="I131" i="11"/>
  <c r="C495" i="2"/>
  <c r="D495" i="2"/>
  <c r="A496" i="2"/>
  <c r="J184" i="13"/>
  <c r="G185" i="13" s="1"/>
  <c r="I185" i="13" s="1"/>
  <c r="F184" i="13"/>
  <c r="F161" i="14"/>
  <c r="I161" i="14"/>
  <c r="J138" i="22" l="1"/>
  <c r="C139" i="22"/>
  <c r="C185" i="13"/>
  <c r="D185" i="13" s="1"/>
  <c r="C496" i="2"/>
  <c r="D496" i="2"/>
  <c r="A497" i="2"/>
  <c r="E131" i="11"/>
  <c r="E185" i="13"/>
  <c r="J185" i="13" s="1"/>
  <c r="H162" i="14"/>
  <c r="G163" i="14" s="1"/>
  <c r="C162" i="14"/>
  <c r="G139" i="22" l="1"/>
  <c r="D139" i="22" s="1"/>
  <c r="I139" i="22"/>
  <c r="G186" i="13"/>
  <c r="I186" i="13" s="1"/>
  <c r="C186" i="13"/>
  <c r="E186" i="13"/>
  <c r="F186" i="13" s="1"/>
  <c r="F131" i="11"/>
  <c r="H131" i="11"/>
  <c r="C497" i="2"/>
  <c r="D497" i="2"/>
  <c r="A498" i="2"/>
  <c r="F185" i="13"/>
  <c r="G162" i="14"/>
  <c r="E162" i="14" s="1"/>
  <c r="E139" i="22" l="1"/>
  <c r="C498" i="2"/>
  <c r="D498" i="2"/>
  <c r="A499" i="2"/>
  <c r="D162" i="14"/>
  <c r="D186" i="13"/>
  <c r="C132" i="11"/>
  <c r="J131" i="11"/>
  <c r="J186" i="13"/>
  <c r="F162" i="14"/>
  <c r="I162" i="14"/>
  <c r="F139" i="22" l="1"/>
  <c r="H139" i="22"/>
  <c r="C499" i="2"/>
  <c r="D499" i="2"/>
  <c r="A500" i="2"/>
  <c r="G132" i="11"/>
  <c r="E132" i="11" s="1"/>
  <c r="I132" i="11"/>
  <c r="E187" i="13"/>
  <c r="F187" i="13" s="1"/>
  <c r="C187" i="13"/>
  <c r="G187" i="13"/>
  <c r="I187" i="13" s="1"/>
  <c r="C163" i="14"/>
  <c r="D163" i="14" s="1"/>
  <c r="D132" i="11" l="1"/>
  <c r="C140" i="22"/>
  <c r="J139" i="22"/>
  <c r="F132" i="11"/>
  <c r="H132" i="11"/>
  <c r="C500" i="2"/>
  <c r="D500" i="2"/>
  <c r="A501" i="2"/>
  <c r="J187" i="13"/>
  <c r="D187" i="13"/>
  <c r="E163" i="14"/>
  <c r="G140" i="22" l="1"/>
  <c r="E140" i="22"/>
  <c r="D140" i="22"/>
  <c r="I140" i="22"/>
  <c r="C188" i="13"/>
  <c r="D188" i="13" s="1"/>
  <c r="G188" i="13"/>
  <c r="I188" i="13" s="1"/>
  <c r="J188" i="13" s="1"/>
  <c r="E188" i="13"/>
  <c r="F188" i="13" s="1"/>
  <c r="C501" i="2"/>
  <c r="D501" i="2"/>
  <c r="A502" i="2"/>
  <c r="C133" i="11"/>
  <c r="J132" i="11"/>
  <c r="G189" i="13"/>
  <c r="I189" i="13" s="1"/>
  <c r="J189" i="13" s="1"/>
  <c r="E189" i="13"/>
  <c r="C189" i="13"/>
  <c r="D189" i="13" s="1"/>
  <c r="F163" i="14"/>
  <c r="I163" i="14"/>
  <c r="F140" i="22" l="1"/>
  <c r="H140" i="22"/>
  <c r="G133" i="11"/>
  <c r="E133" i="11" s="1"/>
  <c r="I133" i="11"/>
  <c r="C502" i="2"/>
  <c r="D502" i="2"/>
  <c r="A503" i="2"/>
  <c r="G190" i="13"/>
  <c r="I190" i="13" s="1"/>
  <c r="C190" i="13"/>
  <c r="E190" i="13"/>
  <c r="F189" i="13"/>
  <c r="H164" i="14"/>
  <c r="G164" i="14" s="1"/>
  <c r="E164" i="14" s="1"/>
  <c r="F164" i="14" s="1"/>
  <c r="C164" i="14"/>
  <c r="C141" i="22" l="1"/>
  <c r="J140" i="22"/>
  <c r="F133" i="11"/>
  <c r="H133" i="11"/>
  <c r="F190" i="13"/>
  <c r="D133" i="11"/>
  <c r="C503" i="2"/>
  <c r="D503" i="2"/>
  <c r="A504" i="2"/>
  <c r="J190" i="13"/>
  <c r="D190" i="13"/>
  <c r="D164" i="14"/>
  <c r="I164" i="14"/>
  <c r="G165" i="14"/>
  <c r="G141" i="22" l="1"/>
  <c r="D141" i="22" s="1"/>
  <c r="E141" i="22"/>
  <c r="I141" i="22"/>
  <c r="C504" i="2"/>
  <c r="D504" i="2"/>
  <c r="A505" i="2"/>
  <c r="C134" i="11"/>
  <c r="J133" i="11"/>
  <c r="C191" i="13"/>
  <c r="G191" i="13"/>
  <c r="I191" i="13" s="1"/>
  <c r="E191" i="13"/>
  <c r="C165" i="14"/>
  <c r="D165" i="14" s="1"/>
  <c r="F141" i="22" l="1"/>
  <c r="H141" i="22"/>
  <c r="G134" i="11"/>
  <c r="E134" i="11" s="1"/>
  <c r="D134" i="11"/>
  <c r="I134" i="11"/>
  <c r="D191" i="13"/>
  <c r="C505" i="2"/>
  <c r="D505" i="2"/>
  <c r="A506" i="2"/>
  <c r="F191" i="13"/>
  <c r="J191" i="13"/>
  <c r="E165" i="14"/>
  <c r="J141" i="22" l="1"/>
  <c r="C142" i="22"/>
  <c r="F134" i="11"/>
  <c r="H134" i="11"/>
  <c r="C506" i="2"/>
  <c r="D506" i="2"/>
  <c r="A507" i="2"/>
  <c r="C192" i="13"/>
  <c r="D192" i="13" s="1"/>
  <c r="E192" i="13"/>
  <c r="F192" i="13" s="1"/>
  <c r="G192" i="13"/>
  <c r="I192" i="13" s="1"/>
  <c r="F165" i="14"/>
  <c r="I165" i="14"/>
  <c r="G142" i="22" l="1"/>
  <c r="D142" i="22" s="1"/>
  <c r="I142" i="22"/>
  <c r="C135" i="11"/>
  <c r="J134" i="11"/>
  <c r="C507" i="2"/>
  <c r="D507" i="2"/>
  <c r="A508" i="2"/>
  <c r="J192" i="13"/>
  <c r="C166" i="14"/>
  <c r="H166" i="14"/>
  <c r="G166" i="14" s="1"/>
  <c r="E142" i="22" l="1"/>
  <c r="H142" i="22" s="1"/>
  <c r="F142" i="22"/>
  <c r="D166" i="14"/>
  <c r="G167" i="14"/>
  <c r="C508" i="2"/>
  <c r="D508" i="2"/>
  <c r="A509" i="2"/>
  <c r="G135" i="11"/>
  <c r="E135" i="11" s="1"/>
  <c r="I135" i="11"/>
  <c r="E193" i="13"/>
  <c r="C193" i="13"/>
  <c r="G193" i="13"/>
  <c r="I193" i="13" s="1"/>
  <c r="E166" i="14"/>
  <c r="D135" i="11" l="1"/>
  <c r="C143" i="22"/>
  <c r="J142" i="22"/>
  <c r="D193" i="13"/>
  <c r="F193" i="13"/>
  <c r="F135" i="11"/>
  <c r="H135" i="11"/>
  <c r="C509" i="2"/>
  <c r="D509" i="2"/>
  <c r="A510" i="2"/>
  <c r="J193" i="13"/>
  <c r="F166" i="14"/>
  <c r="I166" i="14"/>
  <c r="G143" i="22" l="1"/>
  <c r="D143" i="22" s="1"/>
  <c r="E143" i="22"/>
  <c r="I143" i="22"/>
  <c r="C510" i="2"/>
  <c r="D510" i="2"/>
  <c r="A511" i="2"/>
  <c r="C136" i="11"/>
  <c r="J135" i="11"/>
  <c r="C194" i="13"/>
  <c r="D194" i="13" s="1"/>
  <c r="E194" i="13"/>
  <c r="G194" i="13"/>
  <c r="I194" i="13" s="1"/>
  <c r="C167" i="14"/>
  <c r="D167" i="14" s="1"/>
  <c r="F143" i="22" l="1"/>
  <c r="H143" i="22"/>
  <c r="F194" i="13"/>
  <c r="C511" i="2"/>
  <c r="D511" i="2"/>
  <c r="A512" i="2"/>
  <c r="G136" i="11"/>
  <c r="E136" i="11" s="1"/>
  <c r="I136" i="11"/>
  <c r="J194" i="13"/>
  <c r="E167" i="14"/>
  <c r="C144" i="22" l="1"/>
  <c r="J143" i="22"/>
  <c r="F136" i="11"/>
  <c r="H136" i="11"/>
  <c r="D136" i="11"/>
  <c r="C512" i="2"/>
  <c r="D512" i="2"/>
  <c r="A513" i="2"/>
  <c r="G195" i="13"/>
  <c r="I195" i="13" s="1"/>
  <c r="C195" i="13"/>
  <c r="E195" i="13"/>
  <c r="F167" i="14"/>
  <c r="I167" i="14"/>
  <c r="G144" i="22" l="1"/>
  <c r="D144" i="22" s="1"/>
  <c r="E144" i="22"/>
  <c r="I144" i="22"/>
  <c r="C513" i="2"/>
  <c r="D513" i="2"/>
  <c r="A514" i="2"/>
  <c r="F195" i="13"/>
  <c r="C137" i="11"/>
  <c r="J136" i="11"/>
  <c r="D195" i="13"/>
  <c r="J195" i="13"/>
  <c r="C168" i="14"/>
  <c r="H168" i="14"/>
  <c r="G169" i="14" s="1"/>
  <c r="G168" i="14"/>
  <c r="E168" i="14" s="1"/>
  <c r="F168" i="14" s="1"/>
  <c r="F144" i="22" l="1"/>
  <c r="H144" i="22"/>
  <c r="C514" i="2"/>
  <c r="D514" i="2"/>
  <c r="A515" i="2"/>
  <c r="G137" i="11"/>
  <c r="E137" i="11" s="1"/>
  <c r="I137" i="11"/>
  <c r="C196" i="13"/>
  <c r="D196" i="13" s="1"/>
  <c r="G196" i="13"/>
  <c r="I196" i="13" s="1"/>
  <c r="E196" i="13"/>
  <c r="F196" i="13" s="1"/>
  <c r="D168" i="14"/>
  <c r="I168" i="14"/>
  <c r="J144" i="22" l="1"/>
  <c r="C145" i="22"/>
  <c r="F137" i="11"/>
  <c r="H137" i="11"/>
  <c r="C515" i="2"/>
  <c r="D515" i="2"/>
  <c r="A516" i="2"/>
  <c r="D137" i="11"/>
  <c r="J196" i="13"/>
  <c r="C169" i="14"/>
  <c r="D169" i="14" s="1"/>
  <c r="G145" i="22" l="1"/>
  <c r="E145" i="22" s="1"/>
  <c r="I145" i="22"/>
  <c r="C516" i="2"/>
  <c r="D516" i="2"/>
  <c r="A517" i="2"/>
  <c r="C138" i="11"/>
  <c r="J137" i="11"/>
  <c r="E197" i="13"/>
  <c r="C197" i="13"/>
  <c r="D197" i="13" s="1"/>
  <c r="G197" i="13"/>
  <c r="I197" i="13" s="1"/>
  <c r="E169" i="14"/>
  <c r="D145" i="22" l="1"/>
  <c r="F145" i="22"/>
  <c r="H145" i="22"/>
  <c r="F197" i="13"/>
  <c r="C517" i="2"/>
  <c r="D517" i="2"/>
  <c r="A518" i="2"/>
  <c r="G138" i="11"/>
  <c r="D138" i="11" s="1"/>
  <c r="I138" i="11"/>
  <c r="J197" i="13"/>
  <c r="F169" i="14"/>
  <c r="I169" i="14"/>
  <c r="E138" i="11" l="1"/>
  <c r="F138" i="11" s="1"/>
  <c r="J145" i="22"/>
  <c r="C146" i="22"/>
  <c r="C518" i="2"/>
  <c r="D518" i="2"/>
  <c r="A519" i="2"/>
  <c r="C198" i="13"/>
  <c r="D198" i="13" s="1"/>
  <c r="E198" i="13"/>
  <c r="F198" i="13" s="1"/>
  <c r="G198" i="13"/>
  <c r="I198" i="13" s="1"/>
  <c r="H170" i="14"/>
  <c r="G170" i="14" s="1"/>
  <c r="E170" i="14" s="1"/>
  <c r="F170" i="14" s="1"/>
  <c r="C170" i="14"/>
  <c r="H138" i="11" l="1"/>
  <c r="C139" i="11" s="1"/>
  <c r="G146" i="22"/>
  <c r="D146" i="22" s="1"/>
  <c r="I146" i="22"/>
  <c r="C519" i="2"/>
  <c r="D519" i="2"/>
  <c r="A520" i="2"/>
  <c r="J198" i="13"/>
  <c r="G171" i="14"/>
  <c r="D170" i="14"/>
  <c r="I170" i="14"/>
  <c r="J138" i="11" l="1"/>
  <c r="E146" i="22"/>
  <c r="H146" i="22" s="1"/>
  <c r="F146" i="22"/>
  <c r="G139" i="11"/>
  <c r="E139" i="11" s="1"/>
  <c r="I139" i="11"/>
  <c r="C520" i="2"/>
  <c r="D520" i="2"/>
  <c r="A521" i="2"/>
  <c r="E199" i="13"/>
  <c r="C199" i="13"/>
  <c r="G199" i="13"/>
  <c r="I199" i="13" s="1"/>
  <c r="J199" i="13" s="1"/>
  <c r="C171" i="14"/>
  <c r="D171" i="14" s="1"/>
  <c r="C147" i="22" l="1"/>
  <c r="J146" i="22"/>
  <c r="F139" i="11"/>
  <c r="H139" i="11"/>
  <c r="E171" i="14"/>
  <c r="C521" i="2"/>
  <c r="D521" i="2"/>
  <c r="A522" i="2"/>
  <c r="D139" i="11"/>
  <c r="C200" i="13"/>
  <c r="E200" i="13"/>
  <c r="F200" i="13" s="1"/>
  <c r="G200" i="13"/>
  <c r="I200" i="13" s="1"/>
  <c r="F199" i="13"/>
  <c r="D199" i="13"/>
  <c r="G147" i="22" l="1"/>
  <c r="D147" i="22" s="1"/>
  <c r="E147" i="22"/>
  <c r="I147" i="22"/>
  <c r="F171" i="14"/>
  <c r="I171" i="14"/>
  <c r="C522" i="2"/>
  <c r="D522" i="2"/>
  <c r="A523" i="2"/>
  <c r="C140" i="11"/>
  <c r="J139" i="11"/>
  <c r="D200" i="13"/>
  <c r="J200" i="13"/>
  <c r="F147" i="22" l="1"/>
  <c r="H147" i="22"/>
  <c r="C523" i="2"/>
  <c r="D523" i="2"/>
  <c r="A524" i="2"/>
  <c r="G140" i="11"/>
  <c r="E140" i="11" s="1"/>
  <c r="I140" i="11"/>
  <c r="H172" i="14"/>
  <c r="G173" i="14" s="1"/>
  <c r="C172" i="14"/>
  <c r="E201" i="13"/>
  <c r="C201" i="13"/>
  <c r="G201" i="13"/>
  <c r="I201" i="13" s="1"/>
  <c r="C148" i="22" l="1"/>
  <c r="J147" i="22"/>
  <c r="F140" i="11"/>
  <c r="H140" i="11"/>
  <c r="G172" i="14"/>
  <c r="E172" i="14" s="1"/>
  <c r="D140" i="11"/>
  <c r="F201" i="13"/>
  <c r="C524" i="2"/>
  <c r="D524" i="2"/>
  <c r="A525" i="2"/>
  <c r="D201" i="13"/>
  <c r="D172" i="14"/>
  <c r="J201" i="13"/>
  <c r="G148" i="22" l="1"/>
  <c r="D148" i="22" s="1"/>
  <c r="I148" i="22"/>
  <c r="F172" i="14"/>
  <c r="I172" i="14"/>
  <c r="C525" i="2"/>
  <c r="D525" i="2"/>
  <c r="A526" i="2"/>
  <c r="C141" i="11"/>
  <c r="J140" i="11"/>
  <c r="G202" i="13"/>
  <c r="I202" i="13" s="1"/>
  <c r="C202" i="13"/>
  <c r="E202" i="13"/>
  <c r="E148" i="22" l="1"/>
  <c r="F202" i="13"/>
  <c r="C526" i="2"/>
  <c r="D526" i="2"/>
  <c r="A527" i="2"/>
  <c r="G141" i="11"/>
  <c r="E141" i="11" s="1"/>
  <c r="I141" i="11"/>
  <c r="E173" i="14"/>
  <c r="F173" i="14" s="1"/>
  <c r="C173" i="14"/>
  <c r="D173" i="14" s="1"/>
  <c r="J202" i="13"/>
  <c r="D202" i="13"/>
  <c r="F148" i="22" l="1"/>
  <c r="H148" i="22"/>
  <c r="F141" i="11"/>
  <c r="H141" i="11"/>
  <c r="C527" i="2"/>
  <c r="D527" i="2"/>
  <c r="A528" i="2"/>
  <c r="I173" i="14"/>
  <c r="D141" i="11"/>
  <c r="G203" i="13"/>
  <c r="I203" i="13" s="1"/>
  <c r="J203" i="13" s="1"/>
  <c r="E203" i="13"/>
  <c r="C203" i="13"/>
  <c r="J148" i="22" l="1"/>
  <c r="C149" i="22"/>
  <c r="D203" i="13"/>
  <c r="H174" i="14"/>
  <c r="G175" i="14" s="1"/>
  <c r="C174" i="14"/>
  <c r="C528" i="2"/>
  <c r="D528" i="2"/>
  <c r="A529" i="2"/>
  <c r="C142" i="11"/>
  <c r="J141" i="11"/>
  <c r="G204" i="13"/>
  <c r="I204" i="13" s="1"/>
  <c r="J204" i="13" s="1"/>
  <c r="E204" i="13"/>
  <c r="C204" i="13"/>
  <c r="F203" i="13"/>
  <c r="G149" i="22" l="1"/>
  <c r="E149" i="22" s="1"/>
  <c r="I149" i="22"/>
  <c r="D204" i="13"/>
  <c r="G174" i="14"/>
  <c r="E174" i="14" s="1"/>
  <c r="C529" i="2"/>
  <c r="D529" i="2"/>
  <c r="A530" i="2"/>
  <c r="G142" i="11"/>
  <c r="D142" i="11" s="1"/>
  <c r="I142" i="11"/>
  <c r="C205" i="13"/>
  <c r="D205" i="13" s="1"/>
  <c r="E205" i="13"/>
  <c r="G205" i="13"/>
  <c r="I205" i="13" s="1"/>
  <c r="F204" i="13"/>
  <c r="E142" i="11" l="1"/>
  <c r="F149" i="22"/>
  <c r="H149" i="22"/>
  <c r="D149" i="22"/>
  <c r="F174" i="14"/>
  <c r="I174" i="14"/>
  <c r="F142" i="11"/>
  <c r="H142" i="11"/>
  <c r="C530" i="2"/>
  <c r="D530" i="2"/>
  <c r="A531" i="2"/>
  <c r="J205" i="13"/>
  <c r="D174" i="14"/>
  <c r="F205" i="13"/>
  <c r="G206" i="13"/>
  <c r="I206" i="13" s="1"/>
  <c r="E206" i="13"/>
  <c r="C206" i="13"/>
  <c r="J149" i="22" l="1"/>
  <c r="C150" i="22"/>
  <c r="C531" i="2"/>
  <c r="D531" i="2"/>
  <c r="A532" i="2"/>
  <c r="C143" i="11"/>
  <c r="J142" i="11"/>
  <c r="D206" i="13"/>
  <c r="E175" i="14"/>
  <c r="F175" i="14" s="1"/>
  <c r="C175" i="14"/>
  <c r="D175" i="14" s="1"/>
  <c r="I175" i="14"/>
  <c r="F206" i="13"/>
  <c r="J206" i="13"/>
  <c r="G150" i="22" l="1"/>
  <c r="D150" i="22" s="1"/>
  <c r="E150" i="22"/>
  <c r="I150" i="22"/>
  <c r="C532" i="2"/>
  <c r="D532" i="2"/>
  <c r="A533" i="2"/>
  <c r="H176" i="14"/>
  <c r="G176" i="14" s="1"/>
  <c r="E176" i="14" s="1"/>
  <c r="F176" i="14" s="1"/>
  <c r="C176" i="14"/>
  <c r="G143" i="11"/>
  <c r="E143" i="11" s="1"/>
  <c r="I143" i="11"/>
  <c r="G207" i="13"/>
  <c r="I207" i="13" s="1"/>
  <c r="C207" i="13"/>
  <c r="E207" i="13"/>
  <c r="D143" i="11" l="1"/>
  <c r="F150" i="22"/>
  <c r="H150" i="22"/>
  <c r="F143" i="11"/>
  <c r="H143" i="11"/>
  <c r="G177" i="14"/>
  <c r="I176" i="14"/>
  <c r="C533" i="2"/>
  <c r="D533" i="2"/>
  <c r="A534" i="2"/>
  <c r="F207" i="13"/>
  <c r="D176" i="14"/>
  <c r="J207" i="13"/>
  <c r="D207" i="13"/>
  <c r="C151" i="22" l="1"/>
  <c r="J150" i="22"/>
  <c r="C534" i="2"/>
  <c r="D534" i="2"/>
  <c r="A535" i="2"/>
  <c r="C177" i="14"/>
  <c r="D177" i="14" s="1"/>
  <c r="C144" i="11"/>
  <c r="J143" i="11"/>
  <c r="C208" i="13"/>
  <c r="E208" i="13"/>
  <c r="G208" i="13"/>
  <c r="I208" i="13" s="1"/>
  <c r="G151" i="22" l="1"/>
  <c r="D151" i="22" s="1"/>
  <c r="I151" i="22"/>
  <c r="F208" i="13"/>
  <c r="G144" i="11"/>
  <c r="D144" i="11" s="1"/>
  <c r="I144" i="11"/>
  <c r="C535" i="2"/>
  <c r="D535" i="2"/>
  <c r="A536" i="2"/>
  <c r="D208" i="13"/>
  <c r="E177" i="14"/>
  <c r="J208" i="13"/>
  <c r="E151" i="22" l="1"/>
  <c r="E144" i="11"/>
  <c r="C536" i="2"/>
  <c r="D536" i="2"/>
  <c r="A537" i="2"/>
  <c r="F177" i="14"/>
  <c r="I177" i="14"/>
  <c r="G209" i="13"/>
  <c r="I209" i="13" s="1"/>
  <c r="J209" i="13" s="1"/>
  <c r="E209" i="13"/>
  <c r="C209" i="13"/>
  <c r="D209" i="13" s="1"/>
  <c r="F151" i="22" l="1"/>
  <c r="H151" i="22"/>
  <c r="C537" i="2"/>
  <c r="D537" i="2"/>
  <c r="A538" i="2"/>
  <c r="C178" i="14"/>
  <c r="H178" i="14"/>
  <c r="G178" i="14" s="1"/>
  <c r="E178" i="14" s="1"/>
  <c r="F144" i="11"/>
  <c r="H144" i="11"/>
  <c r="G210" i="13"/>
  <c r="I210" i="13" s="1"/>
  <c r="J210" i="13" s="1"/>
  <c r="C210" i="13"/>
  <c r="E210" i="13"/>
  <c r="F209" i="13"/>
  <c r="C152" i="22" l="1"/>
  <c r="J151" i="22"/>
  <c r="F178" i="14"/>
  <c r="I178" i="14"/>
  <c r="C179" i="14" s="1"/>
  <c r="D178" i="14"/>
  <c r="C538" i="2"/>
  <c r="D538" i="2"/>
  <c r="A539" i="2"/>
  <c r="C145" i="11"/>
  <c r="J144" i="11"/>
  <c r="G179" i="14"/>
  <c r="E211" i="13"/>
  <c r="C211" i="13"/>
  <c r="G211" i="13"/>
  <c r="I211" i="13" s="1"/>
  <c r="J211" i="13" s="1"/>
  <c r="D210" i="13"/>
  <c r="F210" i="13"/>
  <c r="E179" i="14"/>
  <c r="G152" i="22" l="1"/>
  <c r="E152" i="22" s="1"/>
  <c r="I152" i="22"/>
  <c r="G145" i="11"/>
  <c r="D145" i="11" s="1"/>
  <c r="I145" i="11"/>
  <c r="C539" i="2"/>
  <c r="D539" i="2"/>
  <c r="A540" i="2"/>
  <c r="D179" i="14"/>
  <c r="F211" i="13"/>
  <c r="D211" i="13"/>
  <c r="G212" i="13"/>
  <c r="I212" i="13" s="1"/>
  <c r="J212" i="13" s="1"/>
  <c r="C212" i="13"/>
  <c r="E212" i="13"/>
  <c r="F179" i="14"/>
  <c r="I179" i="14"/>
  <c r="F152" i="22" l="1"/>
  <c r="H152" i="22"/>
  <c r="D152" i="22"/>
  <c r="C540" i="2"/>
  <c r="D540" i="2"/>
  <c r="A541" i="2"/>
  <c r="E145" i="11"/>
  <c r="F212" i="13"/>
  <c r="E213" i="13"/>
  <c r="C213" i="13"/>
  <c r="D213" i="13" s="1"/>
  <c r="G213" i="13"/>
  <c r="I213" i="13" s="1"/>
  <c r="J213" i="13" s="1"/>
  <c r="D212" i="13"/>
  <c r="H180" i="14"/>
  <c r="G181" i="14" s="1"/>
  <c r="C180" i="14"/>
  <c r="J152" i="22" l="1"/>
  <c r="C153" i="22"/>
  <c r="C541" i="2"/>
  <c r="D541" i="2"/>
  <c r="A542" i="2"/>
  <c r="F145" i="11"/>
  <c r="H145" i="11"/>
  <c r="F213" i="13"/>
  <c r="G214" i="13"/>
  <c r="I214" i="13" s="1"/>
  <c r="C214" i="13"/>
  <c r="D214" i="13" s="1"/>
  <c r="E214" i="13"/>
  <c r="G180" i="14"/>
  <c r="E180" i="14" s="1"/>
  <c r="G153" i="22" l="1"/>
  <c r="E153" i="22" s="1"/>
  <c r="D153" i="22"/>
  <c r="I153" i="22"/>
  <c r="C542" i="2"/>
  <c r="D542" i="2"/>
  <c r="A543" i="2"/>
  <c r="D180" i="14"/>
  <c r="F214" i="13"/>
  <c r="C146" i="11"/>
  <c r="J145" i="11"/>
  <c r="J214" i="13"/>
  <c r="F180" i="14"/>
  <c r="I180" i="14"/>
  <c r="F153" i="22" l="1"/>
  <c r="H153" i="22"/>
  <c r="C543" i="2"/>
  <c r="D543" i="2"/>
  <c r="A544" i="2"/>
  <c r="G146" i="11"/>
  <c r="E146" i="11" s="1"/>
  <c r="I146" i="11"/>
  <c r="C215" i="13"/>
  <c r="D215" i="13" s="1"/>
  <c r="G215" i="13"/>
  <c r="I215" i="13" s="1"/>
  <c r="E215" i="13"/>
  <c r="F215" i="13" s="1"/>
  <c r="C181" i="14"/>
  <c r="D181" i="14" s="1"/>
  <c r="C154" i="22" l="1"/>
  <c r="J153" i="22"/>
  <c r="F146" i="11"/>
  <c r="H146" i="11"/>
  <c r="D146" i="11"/>
  <c r="C544" i="2"/>
  <c r="D544" i="2"/>
  <c r="A545" i="2"/>
  <c r="J215" i="13"/>
  <c r="E181" i="14"/>
  <c r="G154" i="22" l="1"/>
  <c r="E154" i="22" s="1"/>
  <c r="I154" i="22"/>
  <c r="C545" i="2"/>
  <c r="D545" i="2"/>
  <c r="A546" i="2"/>
  <c r="C147" i="11"/>
  <c r="J146" i="11"/>
  <c r="C216" i="13"/>
  <c r="E216" i="13"/>
  <c r="G216" i="13"/>
  <c r="I216" i="13" s="1"/>
  <c r="F181" i="14"/>
  <c r="I181" i="14"/>
  <c r="F154" i="22" l="1"/>
  <c r="H154" i="22"/>
  <c r="D154" i="22"/>
  <c r="C546" i="2"/>
  <c r="D546" i="2"/>
  <c r="A547" i="2"/>
  <c r="J216" i="13"/>
  <c r="E217" i="13" s="1"/>
  <c r="F217" i="13" s="1"/>
  <c r="G147" i="11"/>
  <c r="D147" i="11" s="1"/>
  <c r="I147" i="11"/>
  <c r="D216" i="13"/>
  <c r="F216" i="13"/>
  <c r="C217" i="13"/>
  <c r="G217" i="13"/>
  <c r="I217" i="13" s="1"/>
  <c r="C182" i="14"/>
  <c r="H182" i="14"/>
  <c r="G182" i="14" s="1"/>
  <c r="C155" i="22" l="1"/>
  <c r="J154" i="22"/>
  <c r="G183" i="14"/>
  <c r="D217" i="13"/>
  <c r="C547" i="2"/>
  <c r="D547" i="2"/>
  <c r="A548" i="2"/>
  <c r="E147" i="11"/>
  <c r="D182" i="14"/>
  <c r="J217" i="13"/>
  <c r="E182" i="14"/>
  <c r="G155" i="22" l="1"/>
  <c r="D155" i="22" s="1"/>
  <c r="I155" i="22"/>
  <c r="F147" i="11"/>
  <c r="H147" i="11"/>
  <c r="C548" i="2"/>
  <c r="D548" i="2"/>
  <c r="A549" i="2"/>
  <c r="E218" i="13"/>
  <c r="C218" i="13"/>
  <c r="G218" i="13"/>
  <c r="I218" i="13" s="1"/>
  <c r="J218" i="13" s="1"/>
  <c r="F182" i="14"/>
  <c r="I182" i="14"/>
  <c r="E155" i="22" l="1"/>
  <c r="C148" i="11"/>
  <c r="J147" i="11"/>
  <c r="C549" i="2"/>
  <c r="D549" i="2"/>
  <c r="A550" i="2"/>
  <c r="F218" i="13"/>
  <c r="D218" i="13"/>
  <c r="C219" i="13"/>
  <c r="G219" i="13"/>
  <c r="I219" i="13" s="1"/>
  <c r="E219" i="13"/>
  <c r="F219" i="13" s="1"/>
  <c r="C183" i="14"/>
  <c r="D183" i="14" s="1"/>
  <c r="F155" i="22" l="1"/>
  <c r="H155" i="22"/>
  <c r="C550" i="2"/>
  <c r="D550" i="2"/>
  <c r="A551" i="2"/>
  <c r="D219" i="13"/>
  <c r="G148" i="11"/>
  <c r="E148" i="11" s="1"/>
  <c r="D148" i="11"/>
  <c r="I148" i="11"/>
  <c r="J219" i="13"/>
  <c r="E183" i="14"/>
  <c r="J155" i="22" l="1"/>
  <c r="C156" i="22"/>
  <c r="F148" i="11"/>
  <c r="H148" i="11"/>
  <c r="C551" i="2"/>
  <c r="D551" i="2"/>
  <c r="A552" i="2"/>
  <c r="C220" i="13"/>
  <c r="E220" i="13"/>
  <c r="G220" i="13"/>
  <c r="I220" i="13" s="1"/>
  <c r="F183" i="14"/>
  <c r="I183" i="14"/>
  <c r="G156" i="22" l="1"/>
  <c r="D156" i="22" s="1"/>
  <c r="I156" i="22"/>
  <c r="C552" i="2"/>
  <c r="D552" i="2"/>
  <c r="A553" i="2"/>
  <c r="C149" i="11"/>
  <c r="J148" i="11"/>
  <c r="J220" i="13"/>
  <c r="C221" i="13" s="1"/>
  <c r="D220" i="13"/>
  <c r="F220" i="13"/>
  <c r="E221" i="13"/>
  <c r="G221" i="13"/>
  <c r="I221" i="13" s="1"/>
  <c r="J221" i="13" s="1"/>
  <c r="C184" i="14"/>
  <c r="H184" i="14"/>
  <c r="G185" i="14" s="1"/>
  <c r="E156" i="22" l="1"/>
  <c r="H156" i="22" s="1"/>
  <c r="F156" i="22"/>
  <c r="G184" i="14"/>
  <c r="E184" i="14" s="1"/>
  <c r="F184" i="14" s="1"/>
  <c r="C553" i="2"/>
  <c r="D553" i="2"/>
  <c r="A554" i="2"/>
  <c r="G149" i="11"/>
  <c r="E149" i="11" s="1"/>
  <c r="I149" i="11"/>
  <c r="D221" i="13"/>
  <c r="G222" i="13"/>
  <c r="I222" i="13" s="1"/>
  <c r="J222" i="13" s="1"/>
  <c r="E222" i="13"/>
  <c r="C222" i="13"/>
  <c r="F221" i="13"/>
  <c r="D149" i="11" l="1"/>
  <c r="J156" i="22"/>
  <c r="C157" i="22"/>
  <c r="F149" i="11"/>
  <c r="H149" i="11"/>
  <c r="C554" i="2"/>
  <c r="D554" i="2"/>
  <c r="A555" i="2"/>
  <c r="I184" i="14"/>
  <c r="C185" i="14" s="1"/>
  <c r="D184" i="14"/>
  <c r="E223" i="13"/>
  <c r="G223" i="13"/>
  <c r="I223" i="13" s="1"/>
  <c r="C223" i="13"/>
  <c r="F222" i="13"/>
  <c r="D222" i="13"/>
  <c r="G157" i="22" l="1"/>
  <c r="D157" i="22" s="1"/>
  <c r="E157" i="22"/>
  <c r="I157" i="22"/>
  <c r="D185" i="14"/>
  <c r="E185" i="14"/>
  <c r="F185" i="14" s="1"/>
  <c r="C150" i="11"/>
  <c r="J149" i="11"/>
  <c r="F223" i="13"/>
  <c r="C555" i="2"/>
  <c r="D555" i="2"/>
  <c r="A556" i="2"/>
  <c r="J223" i="13"/>
  <c r="D223" i="13"/>
  <c r="I185" i="14"/>
  <c r="F157" i="22" l="1"/>
  <c r="H157" i="22"/>
  <c r="G150" i="11"/>
  <c r="D150" i="11" s="1"/>
  <c r="E150" i="11"/>
  <c r="I150" i="11"/>
  <c r="C556" i="2"/>
  <c r="D556" i="2"/>
  <c r="A557" i="2"/>
  <c r="C224" i="13"/>
  <c r="G224" i="13"/>
  <c r="I224" i="13" s="1"/>
  <c r="E224" i="13"/>
  <c r="F224" i="13" s="1"/>
  <c r="H186" i="14"/>
  <c r="G186" i="14" s="1"/>
  <c r="C186" i="14"/>
  <c r="C158" i="22" l="1"/>
  <c r="J157" i="22"/>
  <c r="F150" i="11"/>
  <c r="H150" i="11"/>
  <c r="D224" i="13"/>
  <c r="E186" i="14"/>
  <c r="F186" i="14" s="1"/>
  <c r="C557" i="2"/>
  <c r="D557" i="2"/>
  <c r="A558" i="2"/>
  <c r="J224" i="13"/>
  <c r="G187" i="14"/>
  <c r="D186" i="14"/>
  <c r="I186" i="14"/>
  <c r="G158" i="22" l="1"/>
  <c r="D158" i="22" s="1"/>
  <c r="E158" i="22"/>
  <c r="I158" i="22"/>
  <c r="C558" i="2"/>
  <c r="D558" i="2"/>
  <c r="A559" i="2"/>
  <c r="C151" i="11"/>
  <c r="J150" i="11"/>
  <c r="G225" i="13"/>
  <c r="I225" i="13" s="1"/>
  <c r="J225" i="13" s="1"/>
  <c r="E225" i="13"/>
  <c r="C225" i="13"/>
  <c r="C187" i="14"/>
  <c r="D187" i="14" s="1"/>
  <c r="F158" i="22" l="1"/>
  <c r="H158" i="22"/>
  <c r="C559" i="2"/>
  <c r="D559" i="2"/>
  <c r="A560" i="2"/>
  <c r="G151" i="11"/>
  <c r="D151" i="11" s="1"/>
  <c r="I151" i="11"/>
  <c r="D225" i="13"/>
  <c r="E226" i="13"/>
  <c r="C226" i="13"/>
  <c r="G226" i="13"/>
  <c r="I226" i="13" s="1"/>
  <c r="F225" i="13"/>
  <c r="E187" i="14"/>
  <c r="E151" i="11" l="1"/>
  <c r="F151" i="11" s="1"/>
  <c r="C159" i="22"/>
  <c r="J158" i="22"/>
  <c r="D226" i="13"/>
  <c r="C560" i="2"/>
  <c r="D560" i="2"/>
  <c r="A561" i="2"/>
  <c r="H151" i="11"/>
  <c r="F226" i="13"/>
  <c r="J226" i="13"/>
  <c r="F187" i="14"/>
  <c r="I187" i="14"/>
  <c r="G159" i="22" l="1"/>
  <c r="E159" i="22" s="1"/>
  <c r="I159" i="22"/>
  <c r="C152" i="11"/>
  <c r="J151" i="11"/>
  <c r="C561" i="2"/>
  <c r="D561" i="2"/>
  <c r="A562" i="2"/>
  <c r="E227" i="13"/>
  <c r="G227" i="13"/>
  <c r="I227" i="13" s="1"/>
  <c r="C227" i="13"/>
  <c r="C188" i="14"/>
  <c r="H188" i="14"/>
  <c r="G189" i="14" s="1"/>
  <c r="F159" i="22" l="1"/>
  <c r="H159" i="22"/>
  <c r="D159" i="22"/>
  <c r="C562" i="2"/>
  <c r="D562" i="2"/>
  <c r="A563" i="2"/>
  <c r="G152" i="11"/>
  <c r="D152" i="11" s="1"/>
  <c r="I152" i="11"/>
  <c r="F227" i="13"/>
  <c r="D227" i="13"/>
  <c r="J227" i="13"/>
  <c r="G188" i="14"/>
  <c r="E188" i="14" s="1"/>
  <c r="E152" i="11" l="1"/>
  <c r="J159" i="22"/>
  <c r="C160" i="22"/>
  <c r="F152" i="11"/>
  <c r="H152" i="11"/>
  <c r="D188" i="14"/>
  <c r="C563" i="2"/>
  <c r="D563" i="2"/>
  <c r="A564" i="2"/>
  <c r="G228" i="13"/>
  <c r="I228" i="13" s="1"/>
  <c r="J228" i="13" s="1"/>
  <c r="C228" i="13"/>
  <c r="E228" i="13"/>
  <c r="F188" i="14"/>
  <c r="I188" i="14"/>
  <c r="G160" i="22" l="1"/>
  <c r="E160" i="22" s="1"/>
  <c r="I160" i="22"/>
  <c r="C564" i="2"/>
  <c r="D564" i="2"/>
  <c r="A565" i="2"/>
  <c r="C153" i="11"/>
  <c r="J152" i="11"/>
  <c r="C229" i="13"/>
  <c r="E229" i="13"/>
  <c r="G229" i="13"/>
  <c r="I229" i="13" s="1"/>
  <c r="F228" i="13"/>
  <c r="D228" i="13"/>
  <c r="C189" i="14"/>
  <c r="D189" i="14" s="1"/>
  <c r="F160" i="22" l="1"/>
  <c r="H160" i="22"/>
  <c r="D160" i="22"/>
  <c r="F229" i="13"/>
  <c r="G153" i="11"/>
  <c r="D153" i="11" s="1"/>
  <c r="I153" i="11"/>
  <c r="D229" i="13"/>
  <c r="C565" i="2"/>
  <c r="D565" i="2"/>
  <c r="A566" i="2"/>
  <c r="J229" i="13"/>
  <c r="E189" i="14"/>
  <c r="C161" i="22" l="1"/>
  <c r="J160" i="22"/>
  <c r="C566" i="2"/>
  <c r="D566" i="2"/>
  <c r="A567" i="2"/>
  <c r="E153" i="11"/>
  <c r="E230" i="13"/>
  <c r="G230" i="13"/>
  <c r="I230" i="13" s="1"/>
  <c r="C230" i="13"/>
  <c r="F189" i="14"/>
  <c r="I189" i="14"/>
  <c r="G161" i="22" l="1"/>
  <c r="D161" i="22" s="1"/>
  <c r="I161" i="22"/>
  <c r="D230" i="13"/>
  <c r="F230" i="13"/>
  <c r="C567" i="2"/>
  <c r="D567" i="2"/>
  <c r="A568" i="2"/>
  <c r="F153" i="11"/>
  <c r="H153" i="11"/>
  <c r="J230" i="13"/>
  <c r="C190" i="14"/>
  <c r="H190" i="14"/>
  <c r="G191" i="14" s="1"/>
  <c r="G190" i="14"/>
  <c r="E190" i="14" s="1"/>
  <c r="F190" i="14" s="1"/>
  <c r="E161" i="22" l="1"/>
  <c r="C568" i="2"/>
  <c r="D568" i="2"/>
  <c r="A569" i="2"/>
  <c r="C154" i="11"/>
  <c r="J153" i="11"/>
  <c r="C231" i="13"/>
  <c r="D231" i="13" s="1"/>
  <c r="G231" i="13"/>
  <c r="I231" i="13" s="1"/>
  <c r="E231" i="13"/>
  <c r="F231" i="13" s="1"/>
  <c r="D190" i="14"/>
  <c r="I190" i="14"/>
  <c r="F161" i="22" l="1"/>
  <c r="H161" i="22"/>
  <c r="G154" i="11"/>
  <c r="E154" i="11" s="1"/>
  <c r="I154" i="11"/>
  <c r="C569" i="2"/>
  <c r="D569" i="2"/>
  <c r="A570" i="2"/>
  <c r="J231" i="13"/>
  <c r="C191" i="14"/>
  <c r="D191" i="14" s="1"/>
  <c r="C162" i="22" l="1"/>
  <c r="J161" i="22"/>
  <c r="F154" i="11"/>
  <c r="H154" i="11"/>
  <c r="D154" i="11"/>
  <c r="C570" i="2"/>
  <c r="D570" i="2"/>
  <c r="A571" i="2"/>
  <c r="E232" i="13"/>
  <c r="C232" i="13"/>
  <c r="D232" i="13" s="1"/>
  <c r="G232" i="13"/>
  <c r="I232" i="13" s="1"/>
  <c r="E191" i="14"/>
  <c r="G162" i="22" l="1"/>
  <c r="D162" i="22" s="1"/>
  <c r="E162" i="22"/>
  <c r="I162" i="22"/>
  <c r="F232" i="13"/>
  <c r="C571" i="2"/>
  <c r="D571" i="2"/>
  <c r="A572" i="2"/>
  <c r="C155" i="11"/>
  <c r="J154" i="11"/>
  <c r="J232" i="13"/>
  <c r="F191" i="14"/>
  <c r="I191" i="14"/>
  <c r="F162" i="22" l="1"/>
  <c r="H162" i="22"/>
  <c r="C572" i="2"/>
  <c r="D572" i="2"/>
  <c r="A573" i="2"/>
  <c r="G155" i="11"/>
  <c r="D155" i="11" s="1"/>
  <c r="I155" i="11"/>
  <c r="E233" i="13"/>
  <c r="G233" i="13"/>
  <c r="I233" i="13" s="1"/>
  <c r="C233" i="13"/>
  <c r="C192" i="14"/>
  <c r="H192" i="14"/>
  <c r="G193" i="14" s="1"/>
  <c r="J162" i="22" l="1"/>
  <c r="C163" i="22"/>
  <c r="F233" i="13"/>
  <c r="E155" i="11"/>
  <c r="C573" i="2"/>
  <c r="D573" i="2"/>
  <c r="A574" i="2"/>
  <c r="D233" i="13"/>
  <c r="J233" i="13"/>
  <c r="G192" i="14"/>
  <c r="E192" i="14" s="1"/>
  <c r="G163" i="22" l="1"/>
  <c r="E163" i="22" s="1"/>
  <c r="I163" i="22"/>
  <c r="C574" i="2"/>
  <c r="D574" i="2"/>
  <c r="A575" i="2"/>
  <c r="F155" i="11"/>
  <c r="H155" i="11"/>
  <c r="D192" i="14"/>
  <c r="E234" i="13"/>
  <c r="G234" i="13"/>
  <c r="I234" i="13" s="1"/>
  <c r="C234" i="13"/>
  <c r="F192" i="14"/>
  <c r="I192" i="14"/>
  <c r="F163" i="22" l="1"/>
  <c r="H163" i="22"/>
  <c r="D163" i="22"/>
  <c r="F234" i="13"/>
  <c r="C575" i="2"/>
  <c r="D575" i="2"/>
  <c r="A576" i="2"/>
  <c r="C156" i="11"/>
  <c r="J155" i="11"/>
  <c r="J234" i="13"/>
  <c r="D234" i="13"/>
  <c r="C193" i="14"/>
  <c r="D193" i="14" s="1"/>
  <c r="J163" i="22" l="1"/>
  <c r="C164" i="22"/>
  <c r="C576" i="2"/>
  <c r="D576" i="2"/>
  <c r="A577" i="2"/>
  <c r="G156" i="11"/>
  <c r="E156" i="11" s="1"/>
  <c r="I156" i="11"/>
  <c r="C235" i="13"/>
  <c r="D235" i="13" s="1"/>
  <c r="G235" i="13"/>
  <c r="I235" i="13" s="1"/>
  <c r="E235" i="13"/>
  <c r="E193" i="14"/>
  <c r="D156" i="11" l="1"/>
  <c r="G164" i="22"/>
  <c r="E164" i="22" s="1"/>
  <c r="D164" i="22"/>
  <c r="I164" i="22"/>
  <c r="F156" i="11"/>
  <c r="H156" i="11"/>
  <c r="C577" i="2"/>
  <c r="D577" i="2"/>
  <c r="A578" i="2"/>
  <c r="J235" i="13"/>
  <c r="C236" i="13" s="1"/>
  <c r="D236" i="13" s="1"/>
  <c r="F235" i="13"/>
  <c r="E236" i="13"/>
  <c r="F236" i="13" s="1"/>
  <c r="G236" i="13"/>
  <c r="I236" i="13" s="1"/>
  <c r="J236" i="13" s="1"/>
  <c r="F193" i="14"/>
  <c r="I193" i="14"/>
  <c r="F164" i="22" l="1"/>
  <c r="H164" i="22"/>
  <c r="C157" i="11"/>
  <c r="J156" i="11"/>
  <c r="C578" i="2"/>
  <c r="D578" i="2"/>
  <c r="A579" i="2"/>
  <c r="G237" i="13"/>
  <c r="I237" i="13" s="1"/>
  <c r="J237" i="13" s="1"/>
  <c r="E237" i="13"/>
  <c r="C237" i="13"/>
  <c r="H194" i="14"/>
  <c r="G195" i="14" s="1"/>
  <c r="C194" i="14"/>
  <c r="C165" i="22" l="1"/>
  <c r="J164" i="22"/>
  <c r="C579" i="2"/>
  <c r="D579" i="2"/>
  <c r="A580" i="2"/>
  <c r="D237" i="13"/>
  <c r="G157" i="11"/>
  <c r="D157" i="11" s="1"/>
  <c r="E157" i="11"/>
  <c r="I157" i="11"/>
  <c r="E238" i="13"/>
  <c r="F238" i="13" s="1"/>
  <c r="G238" i="13"/>
  <c r="I238" i="13" s="1"/>
  <c r="C238" i="13"/>
  <c r="D238" i="13" s="1"/>
  <c r="F237" i="13"/>
  <c r="G194" i="14"/>
  <c r="E194" i="14" s="1"/>
  <c r="G165" i="22" l="1"/>
  <c r="D165" i="22" s="1"/>
  <c r="I165" i="22"/>
  <c r="F157" i="11"/>
  <c r="H157" i="11"/>
  <c r="C580" i="2"/>
  <c r="D580" i="2"/>
  <c r="A581" i="2"/>
  <c r="D194" i="14"/>
  <c r="J238" i="13"/>
  <c r="F194" i="14"/>
  <c r="I194" i="14"/>
  <c r="E165" i="22" l="1"/>
  <c r="C158" i="11"/>
  <c r="J157" i="11"/>
  <c r="C581" i="2"/>
  <c r="D581" i="2"/>
  <c r="A582" i="2"/>
  <c r="G239" i="13"/>
  <c r="I239" i="13" s="1"/>
  <c r="E239" i="13"/>
  <c r="C239" i="13"/>
  <c r="C195" i="14"/>
  <c r="D195" i="14" s="1"/>
  <c r="F165" i="22" l="1"/>
  <c r="H165" i="22"/>
  <c r="J239" i="13"/>
  <c r="G158" i="11"/>
  <c r="D158" i="11" s="1"/>
  <c r="I158" i="11"/>
  <c r="C582" i="2"/>
  <c r="D582" i="2"/>
  <c r="A583" i="2"/>
  <c r="D239" i="13"/>
  <c r="C240" i="13"/>
  <c r="G240" i="13"/>
  <c r="I240" i="13" s="1"/>
  <c r="J240" i="13" s="1"/>
  <c r="E240" i="13"/>
  <c r="F239" i="13"/>
  <c r="E195" i="14"/>
  <c r="J165" i="22" l="1"/>
  <c r="C166" i="22"/>
  <c r="C583" i="2"/>
  <c r="D583" i="2"/>
  <c r="A584" i="2"/>
  <c r="E158" i="11"/>
  <c r="D240" i="13"/>
  <c r="E241" i="13"/>
  <c r="G241" i="13"/>
  <c r="I241" i="13" s="1"/>
  <c r="C241" i="13"/>
  <c r="F240" i="13"/>
  <c r="F195" i="14"/>
  <c r="I195" i="14"/>
  <c r="G166" i="22" l="1"/>
  <c r="E166" i="22" s="1"/>
  <c r="I166" i="22"/>
  <c r="F158" i="11"/>
  <c r="H158" i="11"/>
  <c r="F241" i="13"/>
  <c r="C584" i="2"/>
  <c r="D584" i="2"/>
  <c r="A585" i="2"/>
  <c r="D241" i="13"/>
  <c r="J241" i="13"/>
  <c r="H196" i="14"/>
  <c r="G196" i="14" s="1"/>
  <c r="E196" i="14" s="1"/>
  <c r="C196" i="14"/>
  <c r="F166" i="22" l="1"/>
  <c r="H166" i="22"/>
  <c r="D166" i="22"/>
  <c r="C585" i="2"/>
  <c r="D585" i="2"/>
  <c r="A586" i="2"/>
  <c r="C159" i="11"/>
  <c r="J158" i="11"/>
  <c r="G197" i="14"/>
  <c r="G242" i="13"/>
  <c r="I242" i="13" s="1"/>
  <c r="C242" i="13"/>
  <c r="E242" i="13"/>
  <c r="F196" i="14"/>
  <c r="I196" i="14"/>
  <c r="D196" i="14"/>
  <c r="J166" i="22" l="1"/>
  <c r="C167" i="22"/>
  <c r="G159" i="11"/>
  <c r="E159" i="11" s="1"/>
  <c r="D159" i="11"/>
  <c r="I159" i="11"/>
  <c r="C586" i="2"/>
  <c r="D586" i="2"/>
  <c r="A587" i="2"/>
  <c r="F242" i="13"/>
  <c r="J242" i="13"/>
  <c r="D242" i="13"/>
  <c r="C197" i="14"/>
  <c r="D197" i="14" s="1"/>
  <c r="G167" i="22" l="1"/>
  <c r="E167" i="22" s="1"/>
  <c r="D167" i="22"/>
  <c r="I167" i="22"/>
  <c r="F159" i="11"/>
  <c r="H159" i="11"/>
  <c r="C587" i="2"/>
  <c r="D587" i="2"/>
  <c r="A588" i="2"/>
  <c r="E197" i="14"/>
  <c r="C243" i="13"/>
  <c r="D243" i="13" s="1"/>
  <c r="G243" i="13"/>
  <c r="I243" i="13" s="1"/>
  <c r="E243" i="13"/>
  <c r="F243" i="13" s="1"/>
  <c r="F167" i="22" l="1"/>
  <c r="H167" i="22"/>
  <c r="F197" i="14"/>
  <c r="I197" i="14"/>
  <c r="C588" i="2"/>
  <c r="D588" i="2"/>
  <c r="A589" i="2"/>
  <c r="C160" i="11"/>
  <c r="J159" i="11"/>
  <c r="J243" i="13"/>
  <c r="C168" i="22" l="1"/>
  <c r="J167" i="22"/>
  <c r="G160" i="11"/>
  <c r="D160" i="11" s="1"/>
  <c r="E160" i="11"/>
  <c r="I160" i="11"/>
  <c r="C198" i="14"/>
  <c r="H198" i="14"/>
  <c r="C589" i="2"/>
  <c r="D589" i="2"/>
  <c r="A590" i="2"/>
  <c r="E244" i="13"/>
  <c r="C244" i="13"/>
  <c r="D244" i="13" s="1"/>
  <c r="G244" i="13"/>
  <c r="I244" i="13" s="1"/>
  <c r="G168" i="22" l="1"/>
  <c r="D168" i="22" s="1"/>
  <c r="E168" i="22"/>
  <c r="I168" i="22"/>
  <c r="G198" i="14"/>
  <c r="E198" i="14" s="1"/>
  <c r="G199" i="14"/>
  <c r="F160" i="11"/>
  <c r="H160" i="11"/>
  <c r="F244" i="13"/>
  <c r="C590" i="2"/>
  <c r="D590" i="2"/>
  <c r="A591" i="2"/>
  <c r="D198" i="14"/>
  <c r="J244" i="13"/>
  <c r="F168" i="22" l="1"/>
  <c r="H168" i="22"/>
  <c r="F198" i="14"/>
  <c r="I198" i="14"/>
  <c r="C199" i="14" s="1"/>
  <c r="D199" i="14" s="1"/>
  <c r="C591" i="2"/>
  <c r="D591" i="2"/>
  <c r="A592" i="2"/>
  <c r="C161" i="11"/>
  <c r="J160" i="11"/>
  <c r="C245" i="13"/>
  <c r="G245" i="13"/>
  <c r="I245" i="13" s="1"/>
  <c r="E245" i="13"/>
  <c r="F245" i="13" s="1"/>
  <c r="C169" i="22" l="1"/>
  <c r="J168" i="22"/>
  <c r="J245" i="13"/>
  <c r="G161" i="11"/>
  <c r="D161" i="11" s="1"/>
  <c r="I161" i="11"/>
  <c r="E199" i="14"/>
  <c r="D245" i="13"/>
  <c r="C592" i="2"/>
  <c r="D592" i="2"/>
  <c r="A593" i="2"/>
  <c r="E246" i="13"/>
  <c r="F246" i="13" s="1"/>
  <c r="C246" i="13"/>
  <c r="G246" i="13"/>
  <c r="I246" i="13" s="1"/>
  <c r="F199" i="14"/>
  <c r="I199" i="14"/>
  <c r="E161" i="11" l="1"/>
  <c r="F161" i="11" s="1"/>
  <c r="G169" i="22"/>
  <c r="E169" i="22" s="1"/>
  <c r="I169" i="22"/>
  <c r="C593" i="2"/>
  <c r="D593" i="2"/>
  <c r="A594" i="2"/>
  <c r="J246" i="13"/>
  <c r="D246" i="13"/>
  <c r="C200" i="14"/>
  <c r="H200" i="14"/>
  <c r="G200" i="14" s="1"/>
  <c r="H161" i="11" l="1"/>
  <c r="C162" i="11" s="1"/>
  <c r="F169" i="22"/>
  <c r="H169" i="22"/>
  <c r="D169" i="22"/>
  <c r="C594" i="2"/>
  <c r="D594" i="2"/>
  <c r="A595" i="2"/>
  <c r="D200" i="14"/>
  <c r="G201" i="14"/>
  <c r="E247" i="13"/>
  <c r="C247" i="13"/>
  <c r="G247" i="13"/>
  <c r="I247" i="13" s="1"/>
  <c r="E200" i="14"/>
  <c r="J161" i="11" l="1"/>
  <c r="J169" i="22"/>
  <c r="C170" i="22"/>
  <c r="G162" i="11"/>
  <c r="D162" i="11" s="1"/>
  <c r="E162" i="11"/>
  <c r="I162" i="11"/>
  <c r="C595" i="2"/>
  <c r="D595" i="2"/>
  <c r="A596" i="2"/>
  <c r="D247" i="13"/>
  <c r="F247" i="13"/>
  <c r="J247" i="13"/>
  <c r="F200" i="14"/>
  <c r="I200" i="14"/>
  <c r="G170" i="22" l="1"/>
  <c r="D170" i="22" s="1"/>
  <c r="E170" i="22"/>
  <c r="I170" i="22"/>
  <c r="F162" i="11"/>
  <c r="H162" i="11"/>
  <c r="C596" i="2"/>
  <c r="D596" i="2"/>
  <c r="A597" i="2"/>
  <c r="C248" i="13"/>
  <c r="D248" i="13" s="1"/>
  <c r="E248" i="13"/>
  <c r="G248" i="13"/>
  <c r="I248" i="13" s="1"/>
  <c r="C201" i="14"/>
  <c r="D201" i="14" s="1"/>
  <c r="F170" i="22" l="1"/>
  <c r="H170" i="22"/>
  <c r="F248" i="13"/>
  <c r="C163" i="11"/>
  <c r="J162" i="11"/>
  <c r="E201" i="14"/>
  <c r="C597" i="2"/>
  <c r="D597" i="2"/>
  <c r="A598" i="2"/>
  <c r="J248" i="13"/>
  <c r="J170" i="22" l="1"/>
  <c r="C171" i="22"/>
  <c r="C598" i="2"/>
  <c r="D598" i="2"/>
  <c r="A599" i="2"/>
  <c r="G163" i="11"/>
  <c r="D163" i="11" s="1"/>
  <c r="I163" i="11"/>
  <c r="F201" i="14"/>
  <c r="I201" i="14"/>
  <c r="C249" i="13"/>
  <c r="G249" i="13"/>
  <c r="I249" i="13" s="1"/>
  <c r="E249" i="13"/>
  <c r="F249" i="13" s="1"/>
  <c r="E163" i="11" l="1"/>
  <c r="H163" i="11" s="1"/>
  <c r="G171" i="22"/>
  <c r="E171" i="22" s="1"/>
  <c r="D171" i="22"/>
  <c r="I171" i="22"/>
  <c r="F163" i="11"/>
  <c r="C599" i="2"/>
  <c r="D599" i="2"/>
  <c r="A600" i="2"/>
  <c r="D249" i="13"/>
  <c r="H202" i="14"/>
  <c r="C202" i="14"/>
  <c r="J249" i="13"/>
  <c r="F171" i="22" l="1"/>
  <c r="H171" i="22"/>
  <c r="C164" i="11"/>
  <c r="J163" i="11"/>
  <c r="G202" i="14"/>
  <c r="E202" i="14" s="1"/>
  <c r="G203" i="14"/>
  <c r="C600" i="2"/>
  <c r="D600" i="2"/>
  <c r="A601" i="2"/>
  <c r="G250" i="13"/>
  <c r="I250" i="13" s="1"/>
  <c r="J250" i="13" s="1"/>
  <c r="C250" i="13"/>
  <c r="D250" i="13" s="1"/>
  <c r="E250" i="13"/>
  <c r="C172" i="22" l="1"/>
  <c r="J171" i="22"/>
  <c r="C601" i="2"/>
  <c r="D601" i="2"/>
  <c r="A602" i="2"/>
  <c r="F202" i="14"/>
  <c r="I202" i="14"/>
  <c r="D202" i="14"/>
  <c r="G164" i="11"/>
  <c r="D164" i="11" s="1"/>
  <c r="I164" i="11"/>
  <c r="E251" i="13"/>
  <c r="F251" i="13" s="1"/>
  <c r="C251" i="13"/>
  <c r="G251" i="13"/>
  <c r="I251" i="13" s="1"/>
  <c r="F250" i="13"/>
  <c r="E164" i="11" l="1"/>
  <c r="F164" i="11" s="1"/>
  <c r="G172" i="22"/>
  <c r="E172" i="22" s="1"/>
  <c r="I172" i="22"/>
  <c r="D251" i="13"/>
  <c r="C602" i="2"/>
  <c r="D602" i="2"/>
  <c r="A603" i="2"/>
  <c r="C203" i="14"/>
  <c r="D203" i="14" s="1"/>
  <c r="J251" i="13"/>
  <c r="H164" i="11" l="1"/>
  <c r="J164" i="11" s="1"/>
  <c r="D172" i="22"/>
  <c r="F172" i="22"/>
  <c r="H172" i="22"/>
  <c r="C165" i="11"/>
  <c r="C603" i="2"/>
  <c r="D603" i="2"/>
  <c r="A604" i="2"/>
  <c r="E203" i="14"/>
  <c r="C252" i="13"/>
  <c r="E252" i="13"/>
  <c r="G252" i="13"/>
  <c r="I252" i="13" s="1"/>
  <c r="J252" i="13" s="1"/>
  <c r="C173" i="22" l="1"/>
  <c r="J172" i="22"/>
  <c r="I203" i="14"/>
  <c r="F203" i="14"/>
  <c r="C604" i="2"/>
  <c r="D604" i="2"/>
  <c r="A605" i="2"/>
  <c r="G165" i="11"/>
  <c r="D165" i="11" s="1"/>
  <c r="I165" i="11"/>
  <c r="D252" i="13"/>
  <c r="F252" i="13"/>
  <c r="C253" i="13"/>
  <c r="G253" i="13"/>
  <c r="I253" i="13" s="1"/>
  <c r="E253" i="13"/>
  <c r="F253" i="13" s="1"/>
  <c r="E165" i="11" l="1"/>
  <c r="H165" i="11" s="1"/>
  <c r="G173" i="22"/>
  <c r="E173" i="22" s="1"/>
  <c r="D173" i="22"/>
  <c r="I173" i="22"/>
  <c r="F165" i="11"/>
  <c r="C605" i="2"/>
  <c r="D605" i="2"/>
  <c r="A606" i="2"/>
  <c r="H204" i="14"/>
  <c r="G204" i="14" s="1"/>
  <c r="E204" i="14" s="1"/>
  <c r="F204" i="14" s="1"/>
  <c r="C204" i="14"/>
  <c r="D253" i="13"/>
  <c r="J253" i="13"/>
  <c r="F173" i="22" l="1"/>
  <c r="H173" i="22"/>
  <c r="D204" i="14"/>
  <c r="I204" i="14"/>
  <c r="C606" i="2"/>
  <c r="D606" i="2"/>
  <c r="A607" i="2"/>
  <c r="C166" i="11"/>
  <c r="J165" i="11"/>
  <c r="G205" i="14"/>
  <c r="E254" i="13"/>
  <c r="C254" i="13"/>
  <c r="G254" i="13"/>
  <c r="I254" i="13" s="1"/>
  <c r="C174" i="22" l="1"/>
  <c r="J173" i="22"/>
  <c r="D254" i="13"/>
  <c r="F254" i="13"/>
  <c r="G166" i="11"/>
  <c r="E166" i="11" s="1"/>
  <c r="I166" i="11"/>
  <c r="C205" i="14"/>
  <c r="D205" i="14" s="1"/>
  <c r="C607" i="2"/>
  <c r="D607" i="2"/>
  <c r="A608" i="2"/>
  <c r="J254" i="13"/>
  <c r="G174" i="22" l="1"/>
  <c r="E174" i="22"/>
  <c r="D174" i="22"/>
  <c r="I174" i="22"/>
  <c r="F166" i="11"/>
  <c r="H166" i="11"/>
  <c r="E205" i="14"/>
  <c r="D166" i="11"/>
  <c r="C608" i="2"/>
  <c r="D608" i="2"/>
  <c r="A609" i="2"/>
  <c r="G255" i="13"/>
  <c r="I255" i="13" s="1"/>
  <c r="E255" i="13"/>
  <c r="C255" i="13"/>
  <c r="F174" i="22" l="1"/>
  <c r="H174" i="22"/>
  <c r="C609" i="2"/>
  <c r="D609" i="2"/>
  <c r="A610" i="2"/>
  <c r="F205" i="14"/>
  <c r="I205" i="14"/>
  <c r="C167" i="11"/>
  <c r="J166" i="11"/>
  <c r="J255" i="13"/>
  <c r="C256" i="13"/>
  <c r="E256" i="13"/>
  <c r="G256" i="13"/>
  <c r="I256" i="13" s="1"/>
  <c r="J256" i="13" s="1"/>
  <c r="F255" i="13"/>
  <c r="D255" i="13"/>
  <c r="J174" i="22" l="1"/>
  <c r="C175" i="22"/>
  <c r="G167" i="11"/>
  <c r="D167" i="11" s="1"/>
  <c r="I167" i="11"/>
  <c r="C610" i="2"/>
  <c r="D610" i="2"/>
  <c r="A611" i="2"/>
  <c r="C206" i="14"/>
  <c r="D206" i="14" s="1"/>
  <c r="H206" i="14"/>
  <c r="G206" i="14" s="1"/>
  <c r="E206" i="14" s="1"/>
  <c r="D256" i="13"/>
  <c r="F256" i="13"/>
  <c r="E257" i="13"/>
  <c r="G257" i="13"/>
  <c r="I257" i="13" s="1"/>
  <c r="J257" i="13" s="1"/>
  <c r="C257" i="13"/>
  <c r="G175" i="22" l="1"/>
  <c r="E175" i="22" s="1"/>
  <c r="I175" i="22"/>
  <c r="F206" i="14"/>
  <c r="I206" i="14"/>
  <c r="C207" i="14" s="1"/>
  <c r="C611" i="2"/>
  <c r="D611" i="2"/>
  <c r="A612" i="2"/>
  <c r="E167" i="11"/>
  <c r="G207" i="14"/>
  <c r="E207" i="14" s="1"/>
  <c r="F257" i="13"/>
  <c r="D257" i="13"/>
  <c r="G258" i="13"/>
  <c r="I258" i="13" s="1"/>
  <c r="E258" i="13"/>
  <c r="F258" i="13" s="1"/>
  <c r="C258" i="13"/>
  <c r="F175" i="22" l="1"/>
  <c r="H175" i="22"/>
  <c r="D175" i="22"/>
  <c r="F167" i="11"/>
  <c r="H167" i="11"/>
  <c r="D207" i="14"/>
  <c r="D258" i="13"/>
  <c r="C612" i="2"/>
  <c r="D612" i="2"/>
  <c r="A613" i="2"/>
  <c r="J258" i="13"/>
  <c r="F207" i="14"/>
  <c r="I207" i="14"/>
  <c r="J175" i="22" l="1"/>
  <c r="C176" i="22"/>
  <c r="C613" i="2"/>
  <c r="D613" i="2"/>
  <c r="A614" i="2"/>
  <c r="C168" i="11"/>
  <c r="J167" i="11"/>
  <c r="G259" i="13"/>
  <c r="I259" i="13" s="1"/>
  <c r="J259" i="13" s="1"/>
  <c r="C259" i="13"/>
  <c r="E259" i="13"/>
  <c r="C208" i="14"/>
  <c r="H208" i="14"/>
  <c r="G208" i="14" s="1"/>
  <c r="E208" i="14" s="1"/>
  <c r="F208" i="14" s="1"/>
  <c r="G176" i="22" l="1"/>
  <c r="D176" i="22" s="1"/>
  <c r="I176" i="22"/>
  <c r="D259" i="13"/>
  <c r="G168" i="11"/>
  <c r="E168" i="11" s="1"/>
  <c r="I168" i="11"/>
  <c r="C614" i="2"/>
  <c r="D614" i="2"/>
  <c r="A615" i="2"/>
  <c r="E260" i="13"/>
  <c r="C260" i="13"/>
  <c r="G260" i="13"/>
  <c r="I260" i="13" s="1"/>
  <c r="F259" i="13"/>
  <c r="G209" i="14"/>
  <c r="D208" i="14"/>
  <c r="I208" i="14"/>
  <c r="E176" i="22" l="1"/>
  <c r="F168" i="11"/>
  <c r="H168" i="11"/>
  <c r="D168" i="11"/>
  <c r="D260" i="13"/>
  <c r="C615" i="2"/>
  <c r="D615" i="2"/>
  <c r="A616" i="2"/>
  <c r="F260" i="13"/>
  <c r="J260" i="13"/>
  <c r="C209" i="14"/>
  <c r="D209" i="14" s="1"/>
  <c r="F176" i="22" l="1"/>
  <c r="H176" i="22"/>
  <c r="E209" i="14"/>
  <c r="C616" i="2"/>
  <c r="D616" i="2"/>
  <c r="A617" i="2"/>
  <c r="C169" i="11"/>
  <c r="J168" i="11"/>
  <c r="G261" i="13"/>
  <c r="I261" i="13" s="1"/>
  <c r="J261" i="13" s="1"/>
  <c r="E261" i="13"/>
  <c r="C261" i="13"/>
  <c r="C177" i="22" l="1"/>
  <c r="J176" i="22"/>
  <c r="C617" i="2"/>
  <c r="D617" i="2"/>
  <c r="A618" i="2"/>
  <c r="G169" i="11"/>
  <c r="D169" i="11" s="1"/>
  <c r="I169" i="11"/>
  <c r="F209" i="14"/>
  <c r="I209" i="14"/>
  <c r="G262" i="13"/>
  <c r="I262" i="13" s="1"/>
  <c r="C262" i="13"/>
  <c r="E262" i="13"/>
  <c r="F262" i="13" s="1"/>
  <c r="F261" i="13"/>
  <c r="D261" i="13"/>
  <c r="E169" i="11" l="1"/>
  <c r="H169" i="11" s="1"/>
  <c r="G177" i="22"/>
  <c r="E177" i="22"/>
  <c r="D177" i="22"/>
  <c r="I177" i="22"/>
  <c r="C618" i="2"/>
  <c r="D618" i="2"/>
  <c r="A619" i="2"/>
  <c r="F169" i="11"/>
  <c r="C210" i="14"/>
  <c r="H210" i="14"/>
  <c r="J262" i="13"/>
  <c r="D262" i="13"/>
  <c r="F177" i="22" l="1"/>
  <c r="H177" i="22"/>
  <c r="G210" i="14"/>
  <c r="E210" i="14" s="1"/>
  <c r="G211" i="14"/>
  <c r="C170" i="11"/>
  <c r="J169" i="11"/>
  <c r="C619" i="2"/>
  <c r="D619" i="2"/>
  <c r="A620" i="2"/>
  <c r="C263" i="13"/>
  <c r="E263" i="13"/>
  <c r="G263" i="13"/>
  <c r="I263" i="13" s="1"/>
  <c r="J263" i="13" s="1"/>
  <c r="C178" i="22" l="1"/>
  <c r="J177" i="22"/>
  <c r="F210" i="14"/>
  <c r="I210" i="14"/>
  <c r="G170" i="11"/>
  <c r="D170" i="11" s="1"/>
  <c r="I170" i="11"/>
  <c r="C620" i="2"/>
  <c r="D620" i="2"/>
  <c r="A621" i="2"/>
  <c r="D210" i="14"/>
  <c r="D263" i="13"/>
  <c r="F263" i="13"/>
  <c r="C264" i="13"/>
  <c r="E264" i="13"/>
  <c r="G264" i="13"/>
  <c r="I264" i="13" s="1"/>
  <c r="E170" i="11" l="1"/>
  <c r="H170" i="11" s="1"/>
  <c r="G178" i="22"/>
  <c r="E178" i="22" s="1"/>
  <c r="D178" i="22"/>
  <c r="I178" i="22"/>
  <c r="F170" i="11"/>
  <c r="F264" i="13"/>
  <c r="C211" i="14"/>
  <c r="D211" i="14" s="1"/>
  <c r="E211" i="14"/>
  <c r="F211" i="14" s="1"/>
  <c r="I211" i="14"/>
  <c r="H212" i="14" s="1"/>
  <c r="G212" i="14" s="1"/>
  <c r="D264" i="13"/>
  <c r="C621" i="2"/>
  <c r="D621" i="2"/>
  <c r="A622" i="2"/>
  <c r="J264" i="13"/>
  <c r="F178" i="22" l="1"/>
  <c r="H178" i="22"/>
  <c r="C212" i="14"/>
  <c r="E212" i="14" s="1"/>
  <c r="C171" i="11"/>
  <c r="J170" i="11"/>
  <c r="C622" i="2"/>
  <c r="D622" i="2"/>
  <c r="A623" i="2"/>
  <c r="C265" i="13"/>
  <c r="G265" i="13"/>
  <c r="I265" i="13" s="1"/>
  <c r="E265" i="13"/>
  <c r="D212" i="14"/>
  <c r="G213" i="14"/>
  <c r="C179" i="22" l="1"/>
  <c r="J178" i="22"/>
  <c r="F212" i="14"/>
  <c r="I212" i="14"/>
  <c r="C623" i="2"/>
  <c r="D623" i="2"/>
  <c r="A624" i="2"/>
  <c r="G171" i="11"/>
  <c r="D171" i="11" s="1"/>
  <c r="I171" i="11"/>
  <c r="J265" i="13"/>
  <c r="G266" i="13" s="1"/>
  <c r="I266" i="13" s="1"/>
  <c r="J266" i="13" s="1"/>
  <c r="D265" i="13"/>
  <c r="F265" i="13"/>
  <c r="E266" i="13"/>
  <c r="C266" i="13"/>
  <c r="C213" i="14"/>
  <c r="D213" i="14" s="1"/>
  <c r="G179" i="22" l="1"/>
  <c r="D179" i="22" s="1"/>
  <c r="I179" i="22"/>
  <c r="E171" i="11"/>
  <c r="C624" i="2"/>
  <c r="D624" i="2"/>
  <c r="A625" i="2"/>
  <c r="G267" i="13"/>
  <c r="I267" i="13" s="1"/>
  <c r="J267" i="13" s="1"/>
  <c r="C267" i="13"/>
  <c r="E267" i="13"/>
  <c r="F266" i="13"/>
  <c r="D266" i="13"/>
  <c r="E213" i="14"/>
  <c r="E179" i="22" l="1"/>
  <c r="C625" i="2"/>
  <c r="D625" i="2"/>
  <c r="A626" i="2"/>
  <c r="F171" i="11"/>
  <c r="H171" i="11"/>
  <c r="D267" i="13"/>
  <c r="F267" i="13"/>
  <c r="C268" i="13"/>
  <c r="G268" i="13"/>
  <c r="I268" i="13" s="1"/>
  <c r="J268" i="13" s="1"/>
  <c r="E268" i="13"/>
  <c r="F213" i="14"/>
  <c r="I213" i="14"/>
  <c r="F179" i="22" l="1"/>
  <c r="H179" i="22"/>
  <c r="C626" i="2"/>
  <c r="D626" i="2"/>
  <c r="A627" i="2"/>
  <c r="C172" i="11"/>
  <c r="J171" i="11"/>
  <c r="D268" i="13"/>
  <c r="F268" i="13"/>
  <c r="G269" i="13"/>
  <c r="I269" i="13" s="1"/>
  <c r="J269" i="13" s="1"/>
  <c r="E269" i="13"/>
  <c r="C269" i="13"/>
  <c r="D269" i="13" s="1"/>
  <c r="H214" i="14"/>
  <c r="G214" i="14" s="1"/>
  <c r="E214" i="14" s="1"/>
  <c r="F214" i="14" s="1"/>
  <c r="C214" i="14"/>
  <c r="C180" i="22" l="1"/>
  <c r="J179" i="22"/>
  <c r="G172" i="11"/>
  <c r="E172" i="11" s="1"/>
  <c r="I172" i="11"/>
  <c r="C627" i="2"/>
  <c r="D627" i="2"/>
  <c r="A628" i="2"/>
  <c r="C270" i="13"/>
  <c r="D270" i="13" s="1"/>
  <c r="E270" i="13"/>
  <c r="G270" i="13"/>
  <c r="I270" i="13" s="1"/>
  <c r="F269" i="13"/>
  <c r="D214" i="14"/>
  <c r="G215" i="14"/>
  <c r="I214" i="14"/>
  <c r="G180" i="22" l="1"/>
  <c r="E180" i="22"/>
  <c r="D180" i="22"/>
  <c r="I180" i="22"/>
  <c r="F172" i="11"/>
  <c r="H172" i="11"/>
  <c r="C628" i="2"/>
  <c r="D628" i="2"/>
  <c r="A629" i="2"/>
  <c r="D172" i="11"/>
  <c r="F270" i="13"/>
  <c r="J270" i="13"/>
  <c r="C215" i="14"/>
  <c r="D215" i="14" s="1"/>
  <c r="F180" i="22" l="1"/>
  <c r="H180" i="22"/>
  <c r="C173" i="11"/>
  <c r="J172" i="11"/>
  <c r="C629" i="2"/>
  <c r="D629" i="2"/>
  <c r="A630" i="2"/>
  <c r="G271" i="13"/>
  <c r="I271" i="13" s="1"/>
  <c r="J271" i="13" s="1"/>
  <c r="C271" i="13"/>
  <c r="E271" i="13"/>
  <c r="E215" i="14"/>
  <c r="C181" i="22" l="1"/>
  <c r="J180" i="22"/>
  <c r="C630" i="2"/>
  <c r="D630" i="2"/>
  <c r="A631" i="2"/>
  <c r="G173" i="11"/>
  <c r="D173" i="11" s="1"/>
  <c r="I173" i="11"/>
  <c r="D271" i="13"/>
  <c r="F271" i="13"/>
  <c r="E272" i="13"/>
  <c r="G272" i="13"/>
  <c r="I272" i="13" s="1"/>
  <c r="C272" i="13"/>
  <c r="D272" i="13" s="1"/>
  <c r="F215" i="14"/>
  <c r="I215" i="14"/>
  <c r="E173" i="11" l="1"/>
  <c r="H173" i="11" s="1"/>
  <c r="G181" i="22"/>
  <c r="E181" i="22"/>
  <c r="D181" i="22"/>
  <c r="I181" i="22"/>
  <c r="F272" i="13"/>
  <c r="C631" i="2"/>
  <c r="D631" i="2"/>
  <c r="A632" i="2"/>
  <c r="J272" i="13"/>
  <c r="H216" i="14"/>
  <c r="G216" i="14" s="1"/>
  <c r="E216" i="14" s="1"/>
  <c r="F216" i="14" s="1"/>
  <c r="C216" i="14"/>
  <c r="F173" i="11" l="1"/>
  <c r="F181" i="22"/>
  <c r="H181" i="22"/>
  <c r="C174" i="11"/>
  <c r="J173" i="11"/>
  <c r="C632" i="2"/>
  <c r="D632" i="2"/>
  <c r="A633" i="2"/>
  <c r="E273" i="13"/>
  <c r="C273" i="13"/>
  <c r="G273" i="13"/>
  <c r="I273" i="13" s="1"/>
  <c r="D216" i="14"/>
  <c r="G217" i="14"/>
  <c r="I216" i="14"/>
  <c r="J181" i="22" l="1"/>
  <c r="C182" i="22"/>
  <c r="C633" i="2"/>
  <c r="D633" i="2"/>
  <c r="A634" i="2"/>
  <c r="J273" i="13"/>
  <c r="G174" i="11"/>
  <c r="E174" i="11" s="1"/>
  <c r="D174" i="11"/>
  <c r="I174" i="11"/>
  <c r="F273" i="13"/>
  <c r="D273" i="13"/>
  <c r="G274" i="13"/>
  <c r="I274" i="13" s="1"/>
  <c r="C274" i="13"/>
  <c r="E274" i="13"/>
  <c r="C217" i="14"/>
  <c r="D217" i="14" s="1"/>
  <c r="G182" i="22" l="1"/>
  <c r="E182" i="22" s="1"/>
  <c r="I182" i="22"/>
  <c r="D274" i="13"/>
  <c r="F174" i="11"/>
  <c r="H174" i="11"/>
  <c r="C634" i="2"/>
  <c r="D634" i="2"/>
  <c r="A635" i="2"/>
  <c r="F274" i="13"/>
  <c r="J274" i="13"/>
  <c r="E217" i="14"/>
  <c r="F182" i="22" l="1"/>
  <c r="H182" i="22"/>
  <c r="D182" i="22"/>
  <c r="C175" i="11"/>
  <c r="J174" i="11"/>
  <c r="C635" i="2"/>
  <c r="D635" i="2"/>
  <c r="A636" i="2"/>
  <c r="C275" i="13"/>
  <c r="D275" i="13" s="1"/>
  <c r="E275" i="13"/>
  <c r="F275" i="13" s="1"/>
  <c r="G275" i="13"/>
  <c r="I275" i="13" s="1"/>
  <c r="F217" i="14"/>
  <c r="I217" i="14"/>
  <c r="J182" i="22" l="1"/>
  <c r="C183" i="22"/>
  <c r="G175" i="11"/>
  <c r="D175" i="11" s="1"/>
  <c r="I175" i="11"/>
  <c r="C636" i="2"/>
  <c r="D636" i="2"/>
  <c r="A637" i="2"/>
  <c r="J275" i="13"/>
  <c r="C218" i="14"/>
  <c r="H218" i="14"/>
  <c r="G218" i="14" s="1"/>
  <c r="G219" i="14"/>
  <c r="G183" i="22" l="1"/>
  <c r="D183" i="22" s="1"/>
  <c r="I183" i="22"/>
  <c r="C637" i="2"/>
  <c r="D637" i="2"/>
  <c r="A638" i="2"/>
  <c r="E175" i="11"/>
  <c r="D218" i="14"/>
  <c r="E276" i="13"/>
  <c r="C276" i="13"/>
  <c r="G276" i="13"/>
  <c r="I276" i="13" s="1"/>
  <c r="J276" i="13" s="1"/>
  <c r="E218" i="14"/>
  <c r="E183" i="22" l="1"/>
  <c r="F175" i="11"/>
  <c r="H175" i="11"/>
  <c r="C638" i="2"/>
  <c r="D638" i="2"/>
  <c r="A639" i="2"/>
  <c r="F276" i="13"/>
  <c r="D276" i="13"/>
  <c r="C277" i="13"/>
  <c r="E277" i="13"/>
  <c r="G277" i="13"/>
  <c r="I277" i="13" s="1"/>
  <c r="J277" i="13" s="1"/>
  <c r="F218" i="14"/>
  <c r="I218" i="14"/>
  <c r="F183" i="22" l="1"/>
  <c r="H183" i="22"/>
  <c r="C176" i="11"/>
  <c r="J175" i="11"/>
  <c r="F277" i="13"/>
  <c r="C639" i="2"/>
  <c r="D639" i="2"/>
  <c r="A640" i="2"/>
  <c r="C278" i="13"/>
  <c r="D278" i="13" s="1"/>
  <c r="E278" i="13"/>
  <c r="F278" i="13" s="1"/>
  <c r="G278" i="13"/>
  <c r="I278" i="13" s="1"/>
  <c r="D277" i="13"/>
  <c r="C219" i="14"/>
  <c r="D219" i="14" s="1"/>
  <c r="C184" i="22" l="1"/>
  <c r="J183" i="22"/>
  <c r="G176" i="11"/>
  <c r="E176" i="11" s="1"/>
  <c r="I176" i="11"/>
  <c r="C640" i="2"/>
  <c r="D640" i="2"/>
  <c r="A641" i="2"/>
  <c r="J278" i="13"/>
  <c r="E219" i="14"/>
  <c r="G184" i="22" l="1"/>
  <c r="D184" i="22" s="1"/>
  <c r="E184" i="22"/>
  <c r="I184" i="22"/>
  <c r="F176" i="11"/>
  <c r="H176" i="11"/>
  <c r="C641" i="2"/>
  <c r="D641" i="2"/>
  <c r="A642" i="2"/>
  <c r="D176" i="11"/>
  <c r="C279" i="13"/>
  <c r="G279" i="13"/>
  <c r="I279" i="13" s="1"/>
  <c r="E279" i="13"/>
  <c r="F219" i="14"/>
  <c r="I219" i="14"/>
  <c r="F184" i="22" l="1"/>
  <c r="H184" i="22"/>
  <c r="C177" i="11"/>
  <c r="J176" i="11"/>
  <c r="J279" i="13"/>
  <c r="C280" i="13" s="1"/>
  <c r="C642" i="2"/>
  <c r="D642" i="2"/>
  <c r="A643" i="2"/>
  <c r="D279" i="13"/>
  <c r="F279" i="13"/>
  <c r="E280" i="13"/>
  <c r="C220" i="14"/>
  <c r="H220" i="14"/>
  <c r="G221" i="14" s="1"/>
  <c r="C185" i="22" l="1"/>
  <c r="J184" i="22"/>
  <c r="G220" i="14"/>
  <c r="E220" i="14" s="1"/>
  <c r="F220" i="14" s="1"/>
  <c r="G280" i="13"/>
  <c r="I280" i="13" s="1"/>
  <c r="J280" i="13" s="1"/>
  <c r="C643" i="2"/>
  <c r="D643" i="2"/>
  <c r="A644" i="2"/>
  <c r="G177" i="11"/>
  <c r="E177" i="11" s="1"/>
  <c r="I177" i="11"/>
  <c r="F280" i="13"/>
  <c r="D280" i="13"/>
  <c r="D220" i="14"/>
  <c r="I220" i="14"/>
  <c r="D177" i="11" l="1"/>
  <c r="G185" i="22"/>
  <c r="D185" i="22" s="1"/>
  <c r="E185" i="22"/>
  <c r="I185" i="22"/>
  <c r="F177" i="11"/>
  <c r="H177" i="11"/>
  <c r="C644" i="2"/>
  <c r="D644" i="2"/>
  <c r="A645" i="2"/>
  <c r="G281" i="13"/>
  <c r="I281" i="13" s="1"/>
  <c r="J281" i="13" s="1"/>
  <c r="E281" i="13"/>
  <c r="C281" i="13"/>
  <c r="C221" i="14"/>
  <c r="D221" i="14" s="1"/>
  <c r="F185" i="22" l="1"/>
  <c r="H185" i="22"/>
  <c r="C645" i="2"/>
  <c r="D645" i="2"/>
  <c r="A646" i="2"/>
  <c r="C178" i="11"/>
  <c r="J177" i="11"/>
  <c r="F281" i="13"/>
  <c r="G282" i="13"/>
  <c r="I282" i="13" s="1"/>
  <c r="C282" i="13"/>
  <c r="D282" i="13" s="1"/>
  <c r="E282" i="13"/>
  <c r="D281" i="13"/>
  <c r="E221" i="14"/>
  <c r="J185" i="22" l="1"/>
  <c r="C186" i="22"/>
  <c r="G178" i="11"/>
  <c r="D178" i="11" s="1"/>
  <c r="E178" i="11"/>
  <c r="I178" i="11"/>
  <c r="C646" i="2"/>
  <c r="D646" i="2"/>
  <c r="A647" i="2"/>
  <c r="F282" i="13"/>
  <c r="J282" i="13"/>
  <c r="F221" i="14"/>
  <c r="I221" i="14"/>
  <c r="G186" i="22" l="1"/>
  <c r="E186" i="22" s="1"/>
  <c r="I186" i="22"/>
  <c r="C647" i="2"/>
  <c r="D647" i="2"/>
  <c r="A648" i="2"/>
  <c r="F178" i="11"/>
  <c r="H178" i="11"/>
  <c r="E283" i="13"/>
  <c r="F283" i="13" s="1"/>
  <c r="C283" i="13"/>
  <c r="D283" i="13" s="1"/>
  <c r="G283" i="13"/>
  <c r="I283" i="13" s="1"/>
  <c r="C222" i="14"/>
  <c r="H222" i="14"/>
  <c r="G222" i="14" s="1"/>
  <c r="E222" i="14" s="1"/>
  <c r="D186" i="22" l="1"/>
  <c r="F186" i="22"/>
  <c r="H186" i="22"/>
  <c r="C648" i="2"/>
  <c r="D648" i="2"/>
  <c r="A649" i="2"/>
  <c r="C179" i="11"/>
  <c r="J178" i="11"/>
  <c r="J283" i="13"/>
  <c r="F222" i="14"/>
  <c r="I222" i="14"/>
  <c r="G223" i="14"/>
  <c r="D222" i="14"/>
  <c r="J186" i="22" l="1"/>
  <c r="C187" i="22"/>
  <c r="G179" i="11"/>
  <c r="E179" i="11" s="1"/>
  <c r="D179" i="11"/>
  <c r="I179" i="11"/>
  <c r="C649" i="2"/>
  <c r="D649" i="2"/>
  <c r="A650" i="2"/>
  <c r="E284" i="13"/>
  <c r="F284" i="13" s="1"/>
  <c r="G284" i="13"/>
  <c r="I284" i="13" s="1"/>
  <c r="C284" i="13"/>
  <c r="C223" i="14"/>
  <c r="D223" i="14" s="1"/>
  <c r="G187" i="22" l="1"/>
  <c r="D187" i="22" s="1"/>
  <c r="I187" i="22"/>
  <c r="F179" i="11"/>
  <c r="H179" i="11"/>
  <c r="C650" i="2"/>
  <c r="D650" i="2"/>
  <c r="A651" i="2"/>
  <c r="D284" i="13"/>
  <c r="J284" i="13"/>
  <c r="E223" i="14"/>
  <c r="E187" i="22" l="1"/>
  <c r="H187" i="22" s="1"/>
  <c r="F187" i="22"/>
  <c r="C651" i="2"/>
  <c r="D651" i="2"/>
  <c r="A652" i="2"/>
  <c r="C180" i="11"/>
  <c r="J179" i="11"/>
  <c r="G285" i="13"/>
  <c r="I285" i="13" s="1"/>
  <c r="E285" i="13"/>
  <c r="F285" i="13" s="1"/>
  <c r="C285" i="13"/>
  <c r="F223" i="14"/>
  <c r="I223" i="14"/>
  <c r="C188" i="22" l="1"/>
  <c r="J187" i="22"/>
  <c r="C652" i="2"/>
  <c r="D652" i="2"/>
  <c r="A653" i="2"/>
  <c r="G180" i="11"/>
  <c r="D180" i="11" s="1"/>
  <c r="E180" i="11"/>
  <c r="I180" i="11"/>
  <c r="J285" i="13"/>
  <c r="D285" i="13"/>
  <c r="H224" i="14"/>
  <c r="G224" i="14" s="1"/>
  <c r="C224" i="14"/>
  <c r="G188" i="22" l="1"/>
  <c r="D188" i="22" s="1"/>
  <c r="E188" i="22"/>
  <c r="I188" i="22"/>
  <c r="C653" i="2"/>
  <c r="D653" i="2"/>
  <c r="A654" i="2"/>
  <c r="F180" i="11"/>
  <c r="H180" i="11"/>
  <c r="D224" i="14"/>
  <c r="E286" i="13"/>
  <c r="F286" i="13" s="1"/>
  <c r="C286" i="13"/>
  <c r="G286" i="13"/>
  <c r="I286" i="13" s="1"/>
  <c r="E224" i="14"/>
  <c r="G225" i="14"/>
  <c r="F188" i="22" l="1"/>
  <c r="H188" i="22"/>
  <c r="C654" i="2"/>
  <c r="D654" i="2"/>
  <c r="A655" i="2"/>
  <c r="C181" i="11"/>
  <c r="J180" i="11"/>
  <c r="D286" i="13"/>
  <c r="J286" i="13"/>
  <c r="F224" i="14"/>
  <c r="I224" i="14"/>
  <c r="C189" i="22" l="1"/>
  <c r="J188" i="22"/>
  <c r="G181" i="11"/>
  <c r="E181" i="11" s="1"/>
  <c r="I181" i="11"/>
  <c r="C655" i="2"/>
  <c r="D655" i="2"/>
  <c r="A656" i="2"/>
  <c r="C287" i="13"/>
  <c r="D287" i="13" s="1"/>
  <c r="E287" i="13"/>
  <c r="F287" i="13" s="1"/>
  <c r="G287" i="13"/>
  <c r="I287" i="13" s="1"/>
  <c r="E225" i="14"/>
  <c r="F225" i="14" s="1"/>
  <c r="C225" i="14"/>
  <c r="D225" i="14" s="1"/>
  <c r="G189" i="22" l="1"/>
  <c r="D189" i="22" s="1"/>
  <c r="I189" i="22"/>
  <c r="F181" i="11"/>
  <c r="H181" i="11"/>
  <c r="I225" i="14"/>
  <c r="C226" i="14" s="1"/>
  <c r="C656" i="2"/>
  <c r="D656" i="2"/>
  <c r="A657" i="2"/>
  <c r="D181" i="11"/>
  <c r="J287" i="13"/>
  <c r="E189" i="22" l="1"/>
  <c r="F189" i="22" s="1"/>
  <c r="H189" i="22"/>
  <c r="C657" i="2"/>
  <c r="D657" i="2"/>
  <c r="A658" i="2"/>
  <c r="H226" i="14"/>
  <c r="G226" i="14" s="1"/>
  <c r="E226" i="14" s="1"/>
  <c r="F226" i="14" s="1"/>
  <c r="C182" i="11"/>
  <c r="J181" i="11"/>
  <c r="C288" i="13"/>
  <c r="D288" i="13" s="1"/>
  <c r="G288" i="13"/>
  <c r="I288" i="13" s="1"/>
  <c r="E288" i="13"/>
  <c r="J189" i="22" l="1"/>
  <c r="C190" i="22"/>
  <c r="G227" i="14"/>
  <c r="D226" i="14"/>
  <c r="C658" i="2"/>
  <c r="D658" i="2"/>
  <c r="A659" i="2"/>
  <c r="F288" i="13"/>
  <c r="I226" i="14"/>
  <c r="C227" i="14" s="1"/>
  <c r="D227" i="14" s="1"/>
  <c r="G182" i="11"/>
  <c r="D182" i="11" s="1"/>
  <c r="I182" i="11"/>
  <c r="J288" i="13"/>
  <c r="G190" i="22" l="1"/>
  <c r="D190" i="22" s="1"/>
  <c r="I190" i="22"/>
  <c r="E182" i="11"/>
  <c r="C659" i="2"/>
  <c r="D659" i="2"/>
  <c r="A660" i="2"/>
  <c r="E289" i="13"/>
  <c r="C289" i="13"/>
  <c r="G289" i="13"/>
  <c r="I289" i="13" s="1"/>
  <c r="J289" i="13" s="1"/>
  <c r="E227" i="14"/>
  <c r="E190" i="22" l="1"/>
  <c r="F190" i="22" s="1"/>
  <c r="H190" i="22"/>
  <c r="C660" i="2"/>
  <c r="D660" i="2"/>
  <c r="A661" i="2"/>
  <c r="F182" i="11"/>
  <c r="H182" i="11"/>
  <c r="F289" i="13"/>
  <c r="D289" i="13"/>
  <c r="G290" i="13"/>
  <c r="I290" i="13" s="1"/>
  <c r="J290" i="13" s="1"/>
  <c r="E290" i="13"/>
  <c r="C290" i="13"/>
  <c r="F227" i="14"/>
  <c r="I227" i="14"/>
  <c r="C191" i="22" l="1"/>
  <c r="J190" i="22"/>
  <c r="C661" i="2"/>
  <c r="D661" i="2"/>
  <c r="A662" i="2"/>
  <c r="C183" i="11"/>
  <c r="J182" i="11"/>
  <c r="G291" i="13"/>
  <c r="I291" i="13" s="1"/>
  <c r="C291" i="13"/>
  <c r="E291" i="13"/>
  <c r="D290" i="13"/>
  <c r="F290" i="13"/>
  <c r="C228" i="14"/>
  <c r="H228" i="14"/>
  <c r="G228" i="14" s="1"/>
  <c r="E228" i="14" s="1"/>
  <c r="G191" i="22" l="1"/>
  <c r="D191" i="22" s="1"/>
  <c r="I191" i="22"/>
  <c r="G183" i="11"/>
  <c r="E183" i="11" s="1"/>
  <c r="D183" i="11"/>
  <c r="I183" i="11"/>
  <c r="C662" i="2"/>
  <c r="D662" i="2"/>
  <c r="A663" i="2"/>
  <c r="F291" i="13"/>
  <c r="J291" i="13"/>
  <c r="D291" i="13"/>
  <c r="F228" i="14"/>
  <c r="I228" i="14"/>
  <c r="D228" i="14"/>
  <c r="G229" i="14"/>
  <c r="E191" i="22" l="1"/>
  <c r="F191" i="22" s="1"/>
  <c r="F183" i="11"/>
  <c r="H183" i="11"/>
  <c r="C663" i="2"/>
  <c r="D663" i="2"/>
  <c r="A664" i="2"/>
  <c r="G292" i="13"/>
  <c r="I292" i="13" s="1"/>
  <c r="C292" i="13"/>
  <c r="E292" i="13"/>
  <c r="C229" i="14"/>
  <c r="D229" i="14" s="1"/>
  <c r="H191" i="22" l="1"/>
  <c r="C192" i="22"/>
  <c r="J191" i="22"/>
  <c r="C184" i="11"/>
  <c r="J183" i="11"/>
  <c r="C664" i="2"/>
  <c r="D664" i="2"/>
  <c r="A665" i="2"/>
  <c r="F292" i="13"/>
  <c r="J292" i="13"/>
  <c r="D292" i="13"/>
  <c r="E229" i="14"/>
  <c r="G192" i="22" l="1"/>
  <c r="D192" i="22" s="1"/>
  <c r="I192" i="22"/>
  <c r="G184" i="11"/>
  <c r="D184" i="11" s="1"/>
  <c r="I184" i="11"/>
  <c r="C665" i="2"/>
  <c r="D665" i="2"/>
  <c r="A666" i="2"/>
  <c r="C293" i="13"/>
  <c r="D293" i="13" s="1"/>
  <c r="G293" i="13"/>
  <c r="I293" i="13" s="1"/>
  <c r="J293" i="13" s="1"/>
  <c r="E293" i="13"/>
  <c r="F229" i="14"/>
  <c r="I229" i="14"/>
  <c r="E192" i="22" l="1"/>
  <c r="E184" i="11"/>
  <c r="C666" i="2"/>
  <c r="D666" i="2"/>
  <c r="A667" i="2"/>
  <c r="G294" i="13"/>
  <c r="I294" i="13" s="1"/>
  <c r="E294" i="13"/>
  <c r="C294" i="13"/>
  <c r="F293" i="13"/>
  <c r="H230" i="14"/>
  <c r="G230" i="14" s="1"/>
  <c r="E230" i="14" s="1"/>
  <c r="F230" i="14" s="1"/>
  <c r="C230" i="14"/>
  <c r="F192" i="22" l="1"/>
  <c r="H192" i="22"/>
  <c r="J294" i="13"/>
  <c r="F184" i="11"/>
  <c r="H184" i="11"/>
  <c r="C667" i="2"/>
  <c r="D667" i="2"/>
  <c r="A668" i="2"/>
  <c r="F294" i="13"/>
  <c r="D294" i="13"/>
  <c r="E295" i="13"/>
  <c r="C295" i="13"/>
  <c r="G295" i="13"/>
  <c r="I295" i="13" s="1"/>
  <c r="D230" i="14"/>
  <c r="G231" i="14"/>
  <c r="I230" i="14"/>
  <c r="J192" i="22" l="1"/>
  <c r="C193" i="22"/>
  <c r="C185" i="11"/>
  <c r="J184" i="11"/>
  <c r="C668" i="2"/>
  <c r="D668" i="2"/>
  <c r="A669" i="2"/>
  <c r="F295" i="13"/>
  <c r="J295" i="13"/>
  <c r="D295" i="13"/>
  <c r="C231" i="14"/>
  <c r="D231" i="14" s="1"/>
  <c r="G193" i="22" l="1"/>
  <c r="E193" i="22" s="1"/>
  <c r="I193" i="22"/>
  <c r="C669" i="2"/>
  <c r="D669" i="2"/>
  <c r="A670" i="2"/>
  <c r="G185" i="11"/>
  <c r="D185" i="11" s="1"/>
  <c r="I185" i="11"/>
  <c r="C296" i="13"/>
  <c r="D296" i="13" s="1"/>
  <c r="G296" i="13"/>
  <c r="I296" i="13" s="1"/>
  <c r="E296" i="13"/>
  <c r="F296" i="13" s="1"/>
  <c r="E231" i="14"/>
  <c r="F193" i="22" l="1"/>
  <c r="H193" i="22"/>
  <c r="D193" i="22"/>
  <c r="E185" i="11"/>
  <c r="C670" i="2"/>
  <c r="D670" i="2"/>
  <c r="A671" i="2"/>
  <c r="J296" i="13"/>
  <c r="F231" i="14"/>
  <c r="I231" i="14"/>
  <c r="J193" i="22" l="1"/>
  <c r="C194" i="22"/>
  <c r="C671" i="2"/>
  <c r="D671" i="2"/>
  <c r="A672" i="2"/>
  <c r="F185" i="11"/>
  <c r="H185" i="11"/>
  <c r="C297" i="13"/>
  <c r="G297" i="13"/>
  <c r="I297" i="13" s="1"/>
  <c r="J297" i="13" s="1"/>
  <c r="E297" i="13"/>
  <c r="H232" i="14"/>
  <c r="G233" i="14" s="1"/>
  <c r="C232" i="14"/>
  <c r="G194" i="22" l="1"/>
  <c r="D194" i="22" s="1"/>
  <c r="E194" i="22"/>
  <c r="I194" i="22"/>
  <c r="C186" i="11"/>
  <c r="J185" i="11"/>
  <c r="C672" i="2"/>
  <c r="D672" i="2"/>
  <c r="A673" i="2"/>
  <c r="D297" i="13"/>
  <c r="F297" i="13"/>
  <c r="G298" i="13"/>
  <c r="I298" i="13" s="1"/>
  <c r="E298" i="13"/>
  <c r="C298" i="13"/>
  <c r="D298" i="13" s="1"/>
  <c r="D232" i="14"/>
  <c r="G232" i="14"/>
  <c r="E232" i="14" s="1"/>
  <c r="F194" i="22" l="1"/>
  <c r="H194" i="22"/>
  <c r="C673" i="2"/>
  <c r="D673" i="2"/>
  <c r="A674" i="2"/>
  <c r="G186" i="11"/>
  <c r="D186" i="11"/>
  <c r="E186" i="11"/>
  <c r="I186" i="11"/>
  <c r="J298" i="13"/>
  <c r="G299" i="13"/>
  <c r="I299" i="13" s="1"/>
  <c r="C299" i="13"/>
  <c r="E299" i="13"/>
  <c r="F299" i="13" s="1"/>
  <c r="F298" i="13"/>
  <c r="F232" i="14"/>
  <c r="I232" i="14"/>
  <c r="C195" i="22" l="1"/>
  <c r="J194" i="22"/>
  <c r="F186" i="11"/>
  <c r="H186" i="11"/>
  <c r="C674" i="2"/>
  <c r="D674" i="2"/>
  <c r="A675" i="2"/>
  <c r="J299" i="13"/>
  <c r="D299" i="13"/>
  <c r="C233" i="14"/>
  <c r="D233" i="14" s="1"/>
  <c r="G195" i="22" l="1"/>
  <c r="D195" i="22" s="1"/>
  <c r="E195" i="22"/>
  <c r="I195" i="22"/>
  <c r="C187" i="11"/>
  <c r="J186" i="11"/>
  <c r="C675" i="2"/>
  <c r="D675" i="2"/>
  <c r="A676" i="2"/>
  <c r="E300" i="13"/>
  <c r="C300" i="13"/>
  <c r="G300" i="13"/>
  <c r="I300" i="13" s="1"/>
  <c r="E233" i="14"/>
  <c r="F195" i="22" l="1"/>
  <c r="H195" i="22"/>
  <c r="C676" i="2"/>
  <c r="D676" i="2"/>
  <c r="A677" i="2"/>
  <c r="J300" i="13"/>
  <c r="E301" i="13" s="1"/>
  <c r="G187" i="11"/>
  <c r="D187" i="11" s="1"/>
  <c r="E187" i="11"/>
  <c r="I187" i="11"/>
  <c r="F300" i="13"/>
  <c r="D300" i="13"/>
  <c r="C301" i="13"/>
  <c r="G301" i="13"/>
  <c r="I301" i="13" s="1"/>
  <c r="F233" i="14"/>
  <c r="I233" i="14"/>
  <c r="C196" i="22" l="1"/>
  <c r="J195" i="22"/>
  <c r="F187" i="11"/>
  <c r="H187" i="11"/>
  <c r="C677" i="2"/>
  <c r="D677" i="2"/>
  <c r="A678" i="2"/>
  <c r="J301" i="13"/>
  <c r="C302" i="13" s="1"/>
  <c r="F301" i="13"/>
  <c r="E302" i="13"/>
  <c r="F302" i="13" s="1"/>
  <c r="G302" i="13"/>
  <c r="I302" i="13" s="1"/>
  <c r="D301" i="13"/>
  <c r="H234" i="14"/>
  <c r="G235" i="14" s="1"/>
  <c r="C234" i="14"/>
  <c r="G196" i="22" l="1"/>
  <c r="E196" i="22" s="1"/>
  <c r="I196" i="22"/>
  <c r="C188" i="11"/>
  <c r="J187" i="11"/>
  <c r="C678" i="2"/>
  <c r="D678" i="2"/>
  <c r="A679" i="2"/>
  <c r="D302" i="13"/>
  <c r="J302" i="13"/>
  <c r="G234" i="14"/>
  <c r="E234" i="14" s="1"/>
  <c r="F196" i="22" l="1"/>
  <c r="H196" i="22"/>
  <c r="D196" i="22"/>
  <c r="C679" i="2"/>
  <c r="D679" i="2"/>
  <c r="A680" i="2"/>
  <c r="G188" i="11"/>
  <c r="E188" i="11" s="1"/>
  <c r="I188" i="11"/>
  <c r="D234" i="14"/>
  <c r="G303" i="13"/>
  <c r="I303" i="13" s="1"/>
  <c r="C303" i="13"/>
  <c r="E303" i="13"/>
  <c r="F303" i="13" s="1"/>
  <c r="F234" i="14"/>
  <c r="I234" i="14"/>
  <c r="J196" i="22" l="1"/>
  <c r="C197" i="22"/>
  <c r="F188" i="11"/>
  <c r="H188" i="11"/>
  <c r="D188" i="11"/>
  <c r="C680" i="2"/>
  <c r="D680" i="2"/>
  <c r="A681" i="2"/>
  <c r="J303" i="13"/>
  <c r="D303" i="13"/>
  <c r="C235" i="14"/>
  <c r="D235" i="14" s="1"/>
  <c r="G197" i="22" l="1"/>
  <c r="E197" i="22" s="1"/>
  <c r="D197" i="22"/>
  <c r="I197" i="22"/>
  <c r="C189" i="11"/>
  <c r="J188" i="11"/>
  <c r="C681" i="2"/>
  <c r="D681" i="2"/>
  <c r="A682" i="2"/>
  <c r="G304" i="13"/>
  <c r="I304" i="13" s="1"/>
  <c r="J304" i="13" s="1"/>
  <c r="E304" i="13"/>
  <c r="C304" i="13"/>
  <c r="E235" i="14"/>
  <c r="F197" i="22" l="1"/>
  <c r="H197" i="22"/>
  <c r="G189" i="11"/>
  <c r="E189" i="11" s="1"/>
  <c r="I189" i="11"/>
  <c r="C682" i="2"/>
  <c r="D682" i="2"/>
  <c r="A683" i="2"/>
  <c r="D304" i="13"/>
  <c r="C305" i="13"/>
  <c r="G305" i="13"/>
  <c r="I305" i="13" s="1"/>
  <c r="E305" i="13"/>
  <c r="F305" i="13" s="1"/>
  <c r="F304" i="13"/>
  <c r="F235" i="14"/>
  <c r="I235" i="14"/>
  <c r="D189" i="11" l="1"/>
  <c r="C198" i="22"/>
  <c r="J197" i="22"/>
  <c r="F189" i="11"/>
  <c r="H189" i="11"/>
  <c r="C683" i="2"/>
  <c r="D683" i="2"/>
  <c r="A684" i="2"/>
  <c r="D305" i="13"/>
  <c r="J305" i="13"/>
  <c r="H236" i="14"/>
  <c r="G237" i="14" s="1"/>
  <c r="C236" i="14"/>
  <c r="G198" i="22" l="1"/>
  <c r="D198" i="22" s="1"/>
  <c r="E198" i="22"/>
  <c r="I198" i="22"/>
  <c r="C684" i="2"/>
  <c r="D684" i="2"/>
  <c r="A685" i="2"/>
  <c r="C190" i="11"/>
  <c r="J189" i="11"/>
  <c r="C306" i="13"/>
  <c r="D306" i="13" s="1"/>
  <c r="G306" i="13"/>
  <c r="I306" i="13" s="1"/>
  <c r="E306" i="13"/>
  <c r="G236" i="14"/>
  <c r="E236" i="14" s="1"/>
  <c r="F198" i="22" l="1"/>
  <c r="H198" i="22"/>
  <c r="G190" i="11"/>
  <c r="E190" i="11" s="1"/>
  <c r="I190" i="11"/>
  <c r="C685" i="2"/>
  <c r="D685" i="2"/>
  <c r="A686" i="2"/>
  <c r="D236" i="14"/>
  <c r="F306" i="13"/>
  <c r="J306" i="13"/>
  <c r="F236" i="14"/>
  <c r="I236" i="14"/>
  <c r="C199" i="22" l="1"/>
  <c r="J198" i="22"/>
  <c r="F190" i="11"/>
  <c r="H190" i="11"/>
  <c r="C686" i="2"/>
  <c r="D686" i="2"/>
  <c r="A687" i="2"/>
  <c r="D190" i="11"/>
  <c r="G307" i="13"/>
  <c r="I307" i="13" s="1"/>
  <c r="C307" i="13"/>
  <c r="E307" i="13"/>
  <c r="C237" i="14"/>
  <c r="D237" i="14" s="1"/>
  <c r="G199" i="22" l="1"/>
  <c r="E199" i="22" s="1"/>
  <c r="I199" i="22"/>
  <c r="F307" i="13"/>
  <c r="C191" i="11"/>
  <c r="J190" i="11"/>
  <c r="C687" i="2"/>
  <c r="D687" i="2"/>
  <c r="A688" i="2"/>
  <c r="J307" i="13"/>
  <c r="D307" i="13"/>
  <c r="E237" i="14"/>
  <c r="F199" i="22" l="1"/>
  <c r="H199" i="22"/>
  <c r="D199" i="22"/>
  <c r="C688" i="2"/>
  <c r="D688" i="2"/>
  <c r="A689" i="2"/>
  <c r="G191" i="11"/>
  <c r="D191" i="11" s="1"/>
  <c r="I191" i="11"/>
  <c r="E308" i="13"/>
  <c r="C308" i="13"/>
  <c r="G308" i="13"/>
  <c r="I308" i="13" s="1"/>
  <c r="J308" i="13" s="1"/>
  <c r="F237" i="14"/>
  <c r="I237" i="14"/>
  <c r="J199" i="22" l="1"/>
  <c r="C200" i="22"/>
  <c r="E191" i="11"/>
  <c r="C689" i="2"/>
  <c r="D689" i="2"/>
  <c r="A690" i="2"/>
  <c r="F308" i="13"/>
  <c r="D308" i="13"/>
  <c r="G309" i="13"/>
  <c r="I309" i="13" s="1"/>
  <c r="E309" i="13"/>
  <c r="C309" i="13"/>
  <c r="D309" i="13" s="1"/>
  <c r="C238" i="14"/>
  <c r="H238" i="14"/>
  <c r="G239" i="14" s="1"/>
  <c r="G200" i="22" l="1"/>
  <c r="E200" i="22" s="1"/>
  <c r="I200" i="22"/>
  <c r="G238" i="14"/>
  <c r="E238" i="14" s="1"/>
  <c r="F238" i="14" s="1"/>
  <c r="F309" i="13"/>
  <c r="C690" i="2"/>
  <c r="D690" i="2"/>
  <c r="A691" i="2"/>
  <c r="F191" i="11"/>
  <c r="H191" i="11"/>
  <c r="J309" i="13"/>
  <c r="D238" i="14"/>
  <c r="I238" i="14"/>
  <c r="F200" i="22" l="1"/>
  <c r="H200" i="22"/>
  <c r="D200" i="22"/>
  <c r="C691" i="2"/>
  <c r="D691" i="2"/>
  <c r="A692" i="2"/>
  <c r="C192" i="11"/>
  <c r="J191" i="11"/>
  <c r="C310" i="13"/>
  <c r="G310" i="13"/>
  <c r="I310" i="13" s="1"/>
  <c r="E310" i="13"/>
  <c r="C239" i="14"/>
  <c r="D239" i="14" s="1"/>
  <c r="J200" i="22" l="1"/>
  <c r="C201" i="22"/>
  <c r="G192" i="11"/>
  <c r="E192" i="11" s="1"/>
  <c r="I192" i="11"/>
  <c r="D310" i="13"/>
  <c r="C692" i="2"/>
  <c r="D692" i="2"/>
  <c r="A693" i="2"/>
  <c r="F310" i="13"/>
  <c r="J310" i="13"/>
  <c r="E239" i="14"/>
  <c r="D192" i="11" l="1"/>
  <c r="G201" i="22"/>
  <c r="E201" i="22" s="1"/>
  <c r="D201" i="22"/>
  <c r="I201" i="22"/>
  <c r="F192" i="11"/>
  <c r="H192" i="11"/>
  <c r="C693" i="2"/>
  <c r="D693" i="2"/>
  <c r="A694" i="2"/>
  <c r="G311" i="13"/>
  <c r="I311" i="13" s="1"/>
  <c r="J311" i="13" s="1"/>
  <c r="E311" i="13"/>
  <c r="C311" i="13"/>
  <c r="F239" i="14"/>
  <c r="I239" i="14"/>
  <c r="F201" i="22" l="1"/>
  <c r="H201" i="22"/>
  <c r="C193" i="11"/>
  <c r="J192" i="11"/>
  <c r="D311" i="13"/>
  <c r="C694" i="2"/>
  <c r="D694" i="2"/>
  <c r="A695" i="2"/>
  <c r="C312" i="13"/>
  <c r="E312" i="13"/>
  <c r="G312" i="13"/>
  <c r="I312" i="13" s="1"/>
  <c r="J312" i="13" s="1"/>
  <c r="F311" i="13"/>
  <c r="C240" i="14"/>
  <c r="H240" i="14"/>
  <c r="G241" i="14" s="1"/>
  <c r="C202" i="22" l="1"/>
  <c r="J201" i="22"/>
  <c r="C695" i="2"/>
  <c r="D695" i="2"/>
  <c r="A696" i="2"/>
  <c r="G193" i="11"/>
  <c r="E193" i="11" s="1"/>
  <c r="I193" i="11"/>
  <c r="C313" i="13"/>
  <c r="D313" i="13" s="1"/>
  <c r="G313" i="13"/>
  <c r="I313" i="13" s="1"/>
  <c r="E313" i="13"/>
  <c r="D312" i="13"/>
  <c r="F312" i="13"/>
  <c r="G240" i="14"/>
  <c r="E240" i="14" s="1"/>
  <c r="G202" i="22" l="1"/>
  <c r="D202" i="22" s="1"/>
  <c r="E202" i="22"/>
  <c r="I202" i="22"/>
  <c r="F193" i="11"/>
  <c r="H193" i="11"/>
  <c r="D193" i="11"/>
  <c r="C696" i="2"/>
  <c r="D696" i="2"/>
  <c r="A697" i="2"/>
  <c r="D240" i="14"/>
  <c r="J313" i="13"/>
  <c r="G314" i="13"/>
  <c r="I314" i="13" s="1"/>
  <c r="E314" i="13"/>
  <c r="C314" i="13"/>
  <c r="D314" i="13" s="1"/>
  <c r="F313" i="13"/>
  <c r="F240" i="14"/>
  <c r="I240" i="14"/>
  <c r="F202" i="22" l="1"/>
  <c r="H202" i="22"/>
  <c r="F314" i="13"/>
  <c r="C697" i="2"/>
  <c r="D697" i="2"/>
  <c r="A698" i="2"/>
  <c r="C194" i="11"/>
  <c r="J193" i="11"/>
  <c r="J314" i="13"/>
  <c r="C241" i="14"/>
  <c r="D241" i="14" s="1"/>
  <c r="C203" i="22" l="1"/>
  <c r="J202" i="22"/>
  <c r="C698" i="2"/>
  <c r="D698" i="2"/>
  <c r="A699" i="2"/>
  <c r="G194" i="11"/>
  <c r="D194" i="11" s="1"/>
  <c r="I194" i="11"/>
  <c r="C315" i="13"/>
  <c r="D315" i="13" s="1"/>
  <c r="G315" i="13"/>
  <c r="I315" i="13" s="1"/>
  <c r="E315" i="13"/>
  <c r="F315" i="13" s="1"/>
  <c r="E241" i="14"/>
  <c r="E194" i="11" l="1"/>
  <c r="G203" i="22"/>
  <c r="E203" i="22" s="1"/>
  <c r="I203" i="22"/>
  <c r="F194" i="11"/>
  <c r="H194" i="11"/>
  <c r="C699" i="2"/>
  <c r="D699" i="2"/>
  <c r="A700" i="2"/>
  <c r="J315" i="13"/>
  <c r="F241" i="14"/>
  <c r="I241" i="14"/>
  <c r="F203" i="22" l="1"/>
  <c r="H203" i="22"/>
  <c r="D203" i="22"/>
  <c r="C700" i="2"/>
  <c r="D700" i="2"/>
  <c r="A701" i="2"/>
  <c r="C195" i="11"/>
  <c r="J194" i="11"/>
  <c r="G316" i="13"/>
  <c r="I316" i="13" s="1"/>
  <c r="E316" i="13"/>
  <c r="C316" i="13"/>
  <c r="H242" i="14"/>
  <c r="G243" i="14" s="1"/>
  <c r="C242" i="14"/>
  <c r="J203" i="22" l="1"/>
  <c r="C204" i="22"/>
  <c r="C701" i="2"/>
  <c r="D701" i="2"/>
  <c r="A702" i="2"/>
  <c r="G195" i="11"/>
  <c r="D195" i="11" s="1"/>
  <c r="I195" i="11"/>
  <c r="F316" i="13"/>
  <c r="J316" i="13"/>
  <c r="D316" i="13"/>
  <c r="G242" i="14"/>
  <c r="E242" i="14" s="1"/>
  <c r="G204" i="22" l="1"/>
  <c r="E204" i="22" s="1"/>
  <c r="I204" i="22"/>
  <c r="E195" i="11"/>
  <c r="D242" i="14"/>
  <c r="C702" i="2"/>
  <c r="D702" i="2"/>
  <c r="A703" i="2"/>
  <c r="E317" i="13"/>
  <c r="G317" i="13"/>
  <c r="I317" i="13" s="1"/>
  <c r="C317" i="13"/>
  <c r="F242" i="14"/>
  <c r="I242" i="14"/>
  <c r="F204" i="22" l="1"/>
  <c r="H204" i="22"/>
  <c r="D204" i="22"/>
  <c r="F317" i="13"/>
  <c r="C703" i="2"/>
  <c r="D703" i="2"/>
  <c r="A704" i="2"/>
  <c r="F195" i="11"/>
  <c r="H195" i="11"/>
  <c r="D317" i="13"/>
  <c r="J317" i="13"/>
  <c r="C243" i="14"/>
  <c r="D243" i="14" s="1"/>
  <c r="C205" i="22" l="1"/>
  <c r="J204" i="22"/>
  <c r="C704" i="2"/>
  <c r="D704" i="2"/>
  <c r="A705" i="2"/>
  <c r="C196" i="11"/>
  <c r="J195" i="11"/>
  <c r="C318" i="13"/>
  <c r="D318" i="13" s="1"/>
  <c r="E318" i="13"/>
  <c r="F318" i="13" s="1"/>
  <c r="G318" i="13"/>
  <c r="I318" i="13" s="1"/>
  <c r="E243" i="14"/>
  <c r="G205" i="22" l="1"/>
  <c r="D205" i="22" s="1"/>
  <c r="I205" i="22"/>
  <c r="G196" i="11"/>
  <c r="E196" i="11" s="1"/>
  <c r="I196" i="11"/>
  <c r="C705" i="2"/>
  <c r="D705" i="2"/>
  <c r="A706" i="2"/>
  <c r="J318" i="13"/>
  <c r="F243" i="14"/>
  <c r="I243" i="14"/>
  <c r="E205" i="22" l="1"/>
  <c r="F196" i="11"/>
  <c r="H196" i="11"/>
  <c r="C706" i="2"/>
  <c r="D706" i="2"/>
  <c r="A707" i="2"/>
  <c r="D196" i="11"/>
  <c r="C319" i="13"/>
  <c r="D319" i="13" s="1"/>
  <c r="G319" i="13"/>
  <c r="I319" i="13" s="1"/>
  <c r="E319" i="13"/>
  <c r="H244" i="14"/>
  <c r="G245" i="14" s="1"/>
  <c r="C244" i="14"/>
  <c r="F205" i="22" l="1"/>
  <c r="H205" i="22"/>
  <c r="F319" i="13"/>
  <c r="C707" i="2"/>
  <c r="D707" i="2"/>
  <c r="A708" i="2"/>
  <c r="C197" i="11"/>
  <c r="J196" i="11"/>
  <c r="J319" i="13"/>
  <c r="D244" i="14"/>
  <c r="G244" i="14"/>
  <c r="E244" i="14" s="1"/>
  <c r="C206" i="22" l="1"/>
  <c r="J205" i="22"/>
  <c r="C708" i="2"/>
  <c r="D708" i="2"/>
  <c r="A709" i="2"/>
  <c r="G197" i="11"/>
  <c r="E197" i="11" s="1"/>
  <c r="I197" i="11"/>
  <c r="E320" i="13"/>
  <c r="C320" i="13"/>
  <c r="G320" i="13"/>
  <c r="I320" i="13" s="1"/>
  <c r="J320" i="13" s="1"/>
  <c r="F244" i="14"/>
  <c r="I244" i="14"/>
  <c r="G206" i="22" l="1"/>
  <c r="E206" i="22" s="1"/>
  <c r="I206" i="22"/>
  <c r="F197" i="11"/>
  <c r="H197" i="11"/>
  <c r="D197" i="11"/>
  <c r="C709" i="2"/>
  <c r="D709" i="2"/>
  <c r="A710" i="2"/>
  <c r="F320" i="13"/>
  <c r="D320" i="13"/>
  <c r="G321" i="13"/>
  <c r="I321" i="13" s="1"/>
  <c r="E321" i="13"/>
  <c r="C321" i="13"/>
  <c r="C245" i="14"/>
  <c r="D245" i="14" s="1"/>
  <c r="F206" i="22" l="1"/>
  <c r="H206" i="22"/>
  <c r="D206" i="22"/>
  <c r="J321" i="13"/>
  <c r="C710" i="2"/>
  <c r="D710" i="2"/>
  <c r="A711" i="2"/>
  <c r="C198" i="11"/>
  <c r="J197" i="11"/>
  <c r="E322" i="13"/>
  <c r="G322" i="13"/>
  <c r="I322" i="13" s="1"/>
  <c r="C322" i="13"/>
  <c r="D321" i="13"/>
  <c r="F321" i="13"/>
  <c r="E245" i="14"/>
  <c r="J206" i="22" l="1"/>
  <c r="C207" i="22"/>
  <c r="F322" i="13"/>
  <c r="C711" i="2"/>
  <c r="D711" i="2"/>
  <c r="A712" i="2"/>
  <c r="D322" i="13"/>
  <c r="G198" i="11"/>
  <c r="E198" i="11" s="1"/>
  <c r="I198" i="11"/>
  <c r="J322" i="13"/>
  <c r="F245" i="14"/>
  <c r="I245" i="14"/>
  <c r="G207" i="22" l="1"/>
  <c r="E207" i="22" s="1"/>
  <c r="I207" i="22"/>
  <c r="F198" i="11"/>
  <c r="H198" i="11"/>
  <c r="D198" i="11"/>
  <c r="C712" i="2"/>
  <c r="D712" i="2"/>
  <c r="A713" i="2"/>
  <c r="C323" i="13"/>
  <c r="D323" i="13" s="1"/>
  <c r="G323" i="13"/>
  <c r="I323" i="13" s="1"/>
  <c r="E323" i="13"/>
  <c r="H246" i="14"/>
  <c r="G246" i="14" s="1"/>
  <c r="E246" i="14" s="1"/>
  <c r="F246" i="14" s="1"/>
  <c r="C246" i="14"/>
  <c r="D207" i="22" l="1"/>
  <c r="F207" i="22"/>
  <c r="H207" i="22"/>
  <c r="F323" i="13"/>
  <c r="C713" i="2"/>
  <c r="D713" i="2"/>
  <c r="A714" i="2"/>
  <c r="C199" i="11"/>
  <c r="J198" i="11"/>
  <c r="I246" i="14"/>
  <c r="C247" i="14" s="1"/>
  <c r="J323" i="13"/>
  <c r="D246" i="14"/>
  <c r="G247" i="14"/>
  <c r="J207" i="22" l="1"/>
  <c r="C208" i="22"/>
  <c r="E247" i="14"/>
  <c r="C714" i="2"/>
  <c r="D714" i="2"/>
  <c r="A715" i="2"/>
  <c r="G199" i="11"/>
  <c r="E199" i="11" s="1"/>
  <c r="I199" i="11"/>
  <c r="E324" i="13"/>
  <c r="C324" i="13"/>
  <c r="G324" i="13"/>
  <c r="I324" i="13" s="1"/>
  <c r="J324" i="13" s="1"/>
  <c r="F247" i="14"/>
  <c r="I247" i="14"/>
  <c r="D247" i="14"/>
  <c r="G208" i="22" l="1"/>
  <c r="E208" i="22" s="1"/>
  <c r="I208" i="22"/>
  <c r="F199" i="11"/>
  <c r="H199" i="11"/>
  <c r="C715" i="2"/>
  <c r="D715" i="2"/>
  <c r="A716" i="2"/>
  <c r="D199" i="11"/>
  <c r="F324" i="13"/>
  <c r="D324" i="13"/>
  <c r="C325" i="13"/>
  <c r="E325" i="13"/>
  <c r="G325" i="13"/>
  <c r="I325" i="13" s="1"/>
  <c r="J325" i="13" s="1"/>
  <c r="H248" i="14"/>
  <c r="G248" i="14" s="1"/>
  <c r="E248" i="14" s="1"/>
  <c r="F248" i="14" s="1"/>
  <c r="C248" i="14"/>
  <c r="I248" i="14"/>
  <c r="D208" i="22" l="1"/>
  <c r="F208" i="22"/>
  <c r="H208" i="22"/>
  <c r="C716" i="2"/>
  <c r="D716" i="2"/>
  <c r="A717" i="2"/>
  <c r="C200" i="11"/>
  <c r="J199" i="11"/>
  <c r="D325" i="13"/>
  <c r="C326" i="13"/>
  <c r="E326" i="13"/>
  <c r="G326" i="13"/>
  <c r="I326" i="13" s="1"/>
  <c r="J326" i="13" s="1"/>
  <c r="F325" i="13"/>
  <c r="C249" i="14"/>
  <c r="D248" i="14"/>
  <c r="G249" i="14"/>
  <c r="E249" i="14" s="1"/>
  <c r="C209" i="22" l="1"/>
  <c r="J208" i="22"/>
  <c r="D326" i="13"/>
  <c r="G200" i="11"/>
  <c r="D200" i="11" s="1"/>
  <c r="I200" i="11"/>
  <c r="C717" i="2"/>
  <c r="D717" i="2"/>
  <c r="A718" i="2"/>
  <c r="F326" i="13"/>
  <c r="C327" i="13"/>
  <c r="G327" i="13"/>
  <c r="I327" i="13" s="1"/>
  <c r="E327" i="13"/>
  <c r="F327" i="13" s="1"/>
  <c r="F249" i="14"/>
  <c r="I249" i="14"/>
  <c r="D249" i="14"/>
  <c r="E200" i="11" l="1"/>
  <c r="F200" i="11" s="1"/>
  <c r="G209" i="22"/>
  <c r="D209" i="22" s="1"/>
  <c r="I209" i="22"/>
  <c r="H200" i="11"/>
  <c r="D327" i="13"/>
  <c r="C718" i="2"/>
  <c r="D718" i="2"/>
  <c r="A719" i="2"/>
  <c r="J327" i="13"/>
  <c r="C250" i="14"/>
  <c r="H250" i="14"/>
  <c r="G250" i="14" s="1"/>
  <c r="E209" i="22" l="1"/>
  <c r="C719" i="2"/>
  <c r="D719" i="2"/>
  <c r="A720" i="2"/>
  <c r="C201" i="11"/>
  <c r="J200" i="11"/>
  <c r="D250" i="14"/>
  <c r="C328" i="13"/>
  <c r="G328" i="13"/>
  <c r="I328" i="13" s="1"/>
  <c r="J328" i="13" s="1"/>
  <c r="E328" i="13"/>
  <c r="E250" i="14"/>
  <c r="G251" i="14"/>
  <c r="F209" i="22" l="1"/>
  <c r="H209" i="22"/>
  <c r="C720" i="2"/>
  <c r="D720" i="2"/>
  <c r="A721" i="2"/>
  <c r="G201" i="11"/>
  <c r="E201" i="11" s="1"/>
  <c r="I201" i="11"/>
  <c r="D328" i="13"/>
  <c r="F328" i="13"/>
  <c r="G329" i="13"/>
  <c r="I329" i="13" s="1"/>
  <c r="C329" i="13"/>
  <c r="D329" i="13" s="1"/>
  <c r="E329" i="13"/>
  <c r="F329" i="13" s="1"/>
  <c r="F250" i="14"/>
  <c r="I250" i="14"/>
  <c r="D201" i="11" l="1"/>
  <c r="C210" i="22"/>
  <c r="J209" i="22"/>
  <c r="F201" i="11"/>
  <c r="H201" i="11"/>
  <c r="C721" i="2"/>
  <c r="D721" i="2"/>
  <c r="A722" i="2"/>
  <c r="J329" i="13"/>
  <c r="E251" i="14"/>
  <c r="F251" i="14" s="1"/>
  <c r="C251" i="14"/>
  <c r="D251" i="14" s="1"/>
  <c r="G210" i="22" l="1"/>
  <c r="E210" i="22" s="1"/>
  <c r="I210" i="22"/>
  <c r="C722" i="2"/>
  <c r="D722" i="2"/>
  <c r="A723" i="2"/>
  <c r="C202" i="11"/>
  <c r="J201" i="11"/>
  <c r="C330" i="13"/>
  <c r="G330" i="13"/>
  <c r="I330" i="13" s="1"/>
  <c r="E330" i="13"/>
  <c r="I251" i="14"/>
  <c r="F210" i="22" l="1"/>
  <c r="H210" i="22"/>
  <c r="D210" i="22"/>
  <c r="D330" i="13"/>
  <c r="C723" i="2"/>
  <c r="D723" i="2"/>
  <c r="A724" i="2"/>
  <c r="F330" i="13"/>
  <c r="G202" i="11"/>
  <c r="D202" i="11" s="1"/>
  <c r="I202" i="11"/>
  <c r="J330" i="13"/>
  <c r="C252" i="14"/>
  <c r="H252" i="14"/>
  <c r="G253" i="14" s="1"/>
  <c r="E202" i="11" l="1"/>
  <c r="C211" i="22"/>
  <c r="J210" i="22"/>
  <c r="C724" i="2"/>
  <c r="D724" i="2"/>
  <c r="A725" i="2"/>
  <c r="F202" i="11"/>
  <c r="H202" i="11"/>
  <c r="C331" i="13"/>
  <c r="D331" i="13" s="1"/>
  <c r="G331" i="13"/>
  <c r="I331" i="13" s="1"/>
  <c r="E331" i="13"/>
  <c r="G252" i="14"/>
  <c r="E252" i="14" s="1"/>
  <c r="G211" i="22" l="1"/>
  <c r="E211" i="22" s="1"/>
  <c r="I211" i="22"/>
  <c r="D252" i="14"/>
  <c r="C725" i="2"/>
  <c r="D725" i="2"/>
  <c r="A726" i="2"/>
  <c r="C203" i="11"/>
  <c r="J202" i="11"/>
  <c r="F331" i="13"/>
  <c r="J331" i="13"/>
  <c r="F252" i="14"/>
  <c r="I252" i="14"/>
  <c r="D211" i="22" l="1"/>
  <c r="F211" i="22"/>
  <c r="H211" i="22"/>
  <c r="C726" i="2"/>
  <c r="D726" i="2"/>
  <c r="A727" i="2"/>
  <c r="G203" i="11"/>
  <c r="D203" i="11" s="1"/>
  <c r="I203" i="11"/>
  <c r="C332" i="13"/>
  <c r="E332" i="13"/>
  <c r="G332" i="13"/>
  <c r="I332" i="13" s="1"/>
  <c r="J332" i="13" s="1"/>
  <c r="C253" i="14"/>
  <c r="D253" i="14" s="1"/>
  <c r="E203" i="11" l="1"/>
  <c r="F203" i="11" s="1"/>
  <c r="J211" i="22"/>
  <c r="C212" i="22"/>
  <c r="C727" i="2"/>
  <c r="D727" i="2"/>
  <c r="A728" i="2"/>
  <c r="D332" i="13"/>
  <c r="F332" i="13"/>
  <c r="C333" i="13"/>
  <c r="G333" i="13"/>
  <c r="I333" i="13" s="1"/>
  <c r="E333" i="13"/>
  <c r="F333" i="13" s="1"/>
  <c r="E253" i="14"/>
  <c r="H203" i="11" l="1"/>
  <c r="C204" i="11" s="1"/>
  <c r="G212" i="22"/>
  <c r="D212" i="22" s="1"/>
  <c r="I212" i="22"/>
  <c r="C728" i="2"/>
  <c r="D728" i="2"/>
  <c r="A729" i="2"/>
  <c r="J333" i="13"/>
  <c r="G334" i="13" s="1"/>
  <c r="I334" i="13" s="1"/>
  <c r="J334" i="13" s="1"/>
  <c r="D333" i="13"/>
  <c r="E334" i="13"/>
  <c r="C334" i="13"/>
  <c r="F253" i="14"/>
  <c r="I253" i="14"/>
  <c r="J203" i="11" l="1"/>
  <c r="E212" i="22"/>
  <c r="F212" i="22" s="1"/>
  <c r="H212" i="22"/>
  <c r="C729" i="2"/>
  <c r="D729" i="2"/>
  <c r="A730" i="2"/>
  <c r="G204" i="11"/>
  <c r="E204" i="11" s="1"/>
  <c r="I204" i="11"/>
  <c r="C335" i="13"/>
  <c r="G335" i="13"/>
  <c r="I335" i="13" s="1"/>
  <c r="J335" i="13" s="1"/>
  <c r="E335" i="13"/>
  <c r="F334" i="13"/>
  <c r="D334" i="13"/>
  <c r="C254" i="14"/>
  <c r="H254" i="14"/>
  <c r="G255" i="14" s="1"/>
  <c r="D204" i="11" l="1"/>
  <c r="J212" i="22"/>
  <c r="C213" i="22"/>
  <c r="F204" i="11"/>
  <c r="H204" i="11"/>
  <c r="C730" i="2"/>
  <c r="D730" i="2"/>
  <c r="A731" i="2"/>
  <c r="C336" i="13"/>
  <c r="G336" i="13"/>
  <c r="I336" i="13" s="1"/>
  <c r="J336" i="13" s="1"/>
  <c r="E336" i="13"/>
  <c r="F335" i="13"/>
  <c r="D335" i="13"/>
  <c r="D254" i="14"/>
  <c r="G254" i="14"/>
  <c r="E254" i="14" s="1"/>
  <c r="G213" i="22" l="1"/>
  <c r="D213" i="22" s="1"/>
  <c r="I213" i="22"/>
  <c r="C731" i="2"/>
  <c r="D731" i="2"/>
  <c r="A732" i="2"/>
  <c r="C205" i="11"/>
  <c r="J204" i="11"/>
  <c r="G337" i="13"/>
  <c r="I337" i="13" s="1"/>
  <c r="E337" i="13"/>
  <c r="F337" i="13" s="1"/>
  <c r="C337" i="13"/>
  <c r="F336" i="13"/>
  <c r="D336" i="13"/>
  <c r="F254" i="14"/>
  <c r="I254" i="14"/>
  <c r="E213" i="22" l="1"/>
  <c r="G205" i="11"/>
  <c r="E205" i="11"/>
  <c r="D205" i="11"/>
  <c r="I205" i="11"/>
  <c r="C732" i="2"/>
  <c r="D732" i="2"/>
  <c r="A733" i="2"/>
  <c r="D337" i="13"/>
  <c r="J337" i="13"/>
  <c r="C255" i="14"/>
  <c r="D255" i="14" s="1"/>
  <c r="F213" i="22" l="1"/>
  <c r="H213" i="22"/>
  <c r="C733" i="2"/>
  <c r="D733" i="2"/>
  <c r="A734" i="2"/>
  <c r="F205" i="11"/>
  <c r="H205" i="11"/>
  <c r="G338" i="13"/>
  <c r="I338" i="13" s="1"/>
  <c r="E338" i="13"/>
  <c r="C338" i="13"/>
  <c r="E255" i="14"/>
  <c r="J213" i="22" l="1"/>
  <c r="C214" i="22"/>
  <c r="C734" i="2"/>
  <c r="D734" i="2"/>
  <c r="A735" i="2"/>
  <c r="D338" i="13"/>
  <c r="C206" i="11"/>
  <c r="J205" i="11"/>
  <c r="F338" i="13"/>
  <c r="J338" i="13"/>
  <c r="F255" i="14"/>
  <c r="I255" i="14"/>
  <c r="G214" i="22" l="1"/>
  <c r="E214" i="22" s="1"/>
  <c r="I214" i="22"/>
  <c r="C735" i="2"/>
  <c r="D735" i="2"/>
  <c r="A736" i="2"/>
  <c r="G206" i="11"/>
  <c r="E206" i="11" s="1"/>
  <c r="I206" i="11"/>
  <c r="G339" i="13"/>
  <c r="I339" i="13" s="1"/>
  <c r="E339" i="13"/>
  <c r="C339" i="13"/>
  <c r="H256" i="14"/>
  <c r="G257" i="14" s="1"/>
  <c r="C256" i="14"/>
  <c r="D206" i="11" l="1"/>
  <c r="F214" i="22"/>
  <c r="H214" i="22"/>
  <c r="D214" i="22"/>
  <c r="F206" i="11"/>
  <c r="H206" i="11"/>
  <c r="C736" i="2"/>
  <c r="D736" i="2"/>
  <c r="A737" i="2"/>
  <c r="D339" i="13"/>
  <c r="F339" i="13"/>
  <c r="J339" i="13"/>
  <c r="G256" i="14"/>
  <c r="E256" i="14" s="1"/>
  <c r="J214" i="22" l="1"/>
  <c r="C215" i="22"/>
  <c r="C737" i="2"/>
  <c r="D737" i="2"/>
  <c r="A738" i="2"/>
  <c r="C207" i="11"/>
  <c r="J206" i="11"/>
  <c r="D256" i="14"/>
  <c r="E340" i="13"/>
  <c r="C340" i="13"/>
  <c r="D340" i="13" s="1"/>
  <c r="G340" i="13"/>
  <c r="I340" i="13" s="1"/>
  <c r="J340" i="13" s="1"/>
  <c r="F256" i="14"/>
  <c r="I256" i="14"/>
  <c r="G215" i="22" l="1"/>
  <c r="E215" i="22" s="1"/>
  <c r="I215" i="22"/>
  <c r="C738" i="2"/>
  <c r="D738" i="2"/>
  <c r="A739" i="2"/>
  <c r="G207" i="11"/>
  <c r="D207" i="11" s="1"/>
  <c r="I207" i="11"/>
  <c r="E341" i="13"/>
  <c r="C341" i="13"/>
  <c r="D341" i="13" s="1"/>
  <c r="G341" i="13"/>
  <c r="I341" i="13" s="1"/>
  <c r="F340" i="13"/>
  <c r="C257" i="14"/>
  <c r="D257" i="14" s="1"/>
  <c r="F215" i="22" l="1"/>
  <c r="H215" i="22"/>
  <c r="D215" i="22"/>
  <c r="E207" i="11"/>
  <c r="C739" i="2"/>
  <c r="D739" i="2"/>
  <c r="A740" i="2"/>
  <c r="J341" i="13"/>
  <c r="E342" i="13" s="1"/>
  <c r="F342" i="13" s="1"/>
  <c r="G342" i="13"/>
  <c r="I342" i="13" s="1"/>
  <c r="F341" i="13"/>
  <c r="E257" i="14"/>
  <c r="C216" i="22" l="1"/>
  <c r="J215" i="22"/>
  <c r="C342" i="13"/>
  <c r="D342" i="13" s="1"/>
  <c r="C740" i="2"/>
  <c r="D740" i="2"/>
  <c r="A741" i="2"/>
  <c r="F207" i="11"/>
  <c r="H207" i="11"/>
  <c r="J342" i="13"/>
  <c r="F257" i="14"/>
  <c r="I257" i="14"/>
  <c r="G216" i="22" l="1"/>
  <c r="D216" i="22" s="1"/>
  <c r="I216" i="22"/>
  <c r="C741" i="2"/>
  <c r="D741" i="2"/>
  <c r="A742" i="2"/>
  <c r="C208" i="11"/>
  <c r="J207" i="11"/>
  <c r="C343" i="13"/>
  <c r="G343" i="13"/>
  <c r="I343" i="13" s="1"/>
  <c r="E343" i="13"/>
  <c r="H258" i="14"/>
  <c r="G259" i="14" s="1"/>
  <c r="C258" i="14"/>
  <c r="E216" i="22" l="1"/>
  <c r="J343" i="13"/>
  <c r="G208" i="11"/>
  <c r="E208" i="11" s="1"/>
  <c r="I208" i="11"/>
  <c r="C742" i="2"/>
  <c r="D742" i="2"/>
  <c r="A743" i="2"/>
  <c r="G344" i="13"/>
  <c r="I344" i="13" s="1"/>
  <c r="C344" i="13"/>
  <c r="D344" i="13" s="1"/>
  <c r="E344" i="13"/>
  <c r="F344" i="13" s="1"/>
  <c r="F343" i="13"/>
  <c r="D343" i="13"/>
  <c r="G258" i="14"/>
  <c r="E258" i="14" s="1"/>
  <c r="D208" i="11" l="1"/>
  <c r="F216" i="22"/>
  <c r="H216" i="22"/>
  <c r="C743" i="2"/>
  <c r="D743" i="2"/>
  <c r="A744" i="2"/>
  <c r="F208" i="11"/>
  <c r="H208" i="11"/>
  <c r="J344" i="13"/>
  <c r="F258" i="14"/>
  <c r="I258" i="14"/>
  <c r="D258" i="14"/>
  <c r="C217" i="22" l="1"/>
  <c r="J216" i="22"/>
  <c r="C209" i="11"/>
  <c r="J208" i="11"/>
  <c r="C744" i="2"/>
  <c r="D744" i="2"/>
  <c r="A745" i="2"/>
  <c r="G345" i="13"/>
  <c r="I345" i="13" s="1"/>
  <c r="E345" i="13"/>
  <c r="F345" i="13" s="1"/>
  <c r="C345" i="13"/>
  <c r="E259" i="14"/>
  <c r="F259" i="14" s="1"/>
  <c r="C259" i="14"/>
  <c r="D259" i="14" s="1"/>
  <c r="G217" i="22" l="1"/>
  <c r="E217" i="22" s="1"/>
  <c r="I217" i="22"/>
  <c r="C745" i="2"/>
  <c r="D745" i="2"/>
  <c r="A746" i="2"/>
  <c r="D345" i="13"/>
  <c r="G209" i="11"/>
  <c r="E209" i="11" s="1"/>
  <c r="I209" i="11"/>
  <c r="J345" i="13"/>
  <c r="I259" i="14"/>
  <c r="D209" i="11" l="1"/>
  <c r="D217" i="22"/>
  <c r="F217" i="22"/>
  <c r="H217" i="22"/>
  <c r="F209" i="11"/>
  <c r="H209" i="11"/>
  <c r="C746" i="2"/>
  <c r="D746" i="2"/>
  <c r="A747" i="2"/>
  <c r="G346" i="13"/>
  <c r="I346" i="13" s="1"/>
  <c r="C346" i="13"/>
  <c r="E346" i="13"/>
  <c r="C260" i="14"/>
  <c r="H260" i="14"/>
  <c r="G261" i="14" s="1"/>
  <c r="C218" i="22" l="1"/>
  <c r="J217" i="22"/>
  <c r="C210" i="11"/>
  <c r="J209" i="11"/>
  <c r="F346" i="13"/>
  <c r="C747" i="2"/>
  <c r="D747" i="2"/>
  <c r="A748" i="2"/>
  <c r="D346" i="13"/>
  <c r="J346" i="13"/>
  <c r="G260" i="14"/>
  <c r="E260" i="14" s="1"/>
  <c r="G218" i="22" l="1"/>
  <c r="E218" i="22" s="1"/>
  <c r="I218" i="22"/>
  <c r="D260" i="14"/>
  <c r="G210" i="11"/>
  <c r="D210" i="11" s="1"/>
  <c r="I210" i="11"/>
  <c r="C748" i="2"/>
  <c r="D748" i="2"/>
  <c r="A749" i="2"/>
  <c r="C347" i="13"/>
  <c r="E347" i="13"/>
  <c r="G347" i="13"/>
  <c r="I347" i="13" s="1"/>
  <c r="F260" i="14"/>
  <c r="I260" i="14"/>
  <c r="F218" i="22" l="1"/>
  <c r="H218" i="22"/>
  <c r="D218" i="22"/>
  <c r="C749" i="2"/>
  <c r="D749" i="2"/>
  <c r="A750" i="2"/>
  <c r="E210" i="11"/>
  <c r="F347" i="13"/>
  <c r="D347" i="13"/>
  <c r="J347" i="13"/>
  <c r="C261" i="14"/>
  <c r="D261" i="14" s="1"/>
  <c r="J218" i="22" l="1"/>
  <c r="C219" i="22"/>
  <c r="F210" i="11"/>
  <c r="H210" i="11"/>
  <c r="C750" i="2"/>
  <c r="D750" i="2"/>
  <c r="A751" i="2"/>
  <c r="C348" i="13"/>
  <c r="E348" i="13"/>
  <c r="G348" i="13"/>
  <c r="I348" i="13" s="1"/>
  <c r="J348" i="13" s="1"/>
  <c r="E261" i="14"/>
  <c r="G219" i="22" l="1"/>
  <c r="E219" i="22" s="1"/>
  <c r="I219" i="22"/>
  <c r="C211" i="11"/>
  <c r="J210" i="11"/>
  <c r="C751" i="2"/>
  <c r="D751" i="2"/>
  <c r="A752" i="2"/>
  <c r="D348" i="13"/>
  <c r="F348" i="13"/>
  <c r="E349" i="13"/>
  <c r="C349" i="13"/>
  <c r="G349" i="13"/>
  <c r="I349" i="13" s="1"/>
  <c r="F261" i="14"/>
  <c r="I261" i="14"/>
  <c r="F219" i="22" l="1"/>
  <c r="H219" i="22"/>
  <c r="D219" i="22"/>
  <c r="C752" i="2"/>
  <c r="D752" i="2"/>
  <c r="A753" i="2"/>
  <c r="F349" i="13"/>
  <c r="G211" i="11"/>
  <c r="E211" i="11" s="1"/>
  <c r="I211" i="11"/>
  <c r="J349" i="13"/>
  <c r="D349" i="13"/>
  <c r="H262" i="14"/>
  <c r="G263" i="14" s="1"/>
  <c r="C262" i="14"/>
  <c r="J219" i="22" l="1"/>
  <c r="C220" i="22"/>
  <c r="F211" i="11"/>
  <c r="H211" i="11"/>
  <c r="C753" i="2"/>
  <c r="D753" i="2"/>
  <c r="A754" i="2"/>
  <c r="D211" i="11"/>
  <c r="C350" i="13"/>
  <c r="D350" i="13" s="1"/>
  <c r="G350" i="13"/>
  <c r="I350" i="13" s="1"/>
  <c r="J350" i="13" s="1"/>
  <c r="E350" i="13"/>
  <c r="G262" i="14"/>
  <c r="E262" i="14" s="1"/>
  <c r="G220" i="22" l="1"/>
  <c r="D220" i="22" s="1"/>
  <c r="I220" i="22"/>
  <c r="C754" i="2"/>
  <c r="D754" i="2"/>
  <c r="A755" i="2"/>
  <c r="C212" i="11"/>
  <c r="J211" i="11"/>
  <c r="D262" i="14"/>
  <c r="E351" i="13"/>
  <c r="G351" i="13"/>
  <c r="I351" i="13" s="1"/>
  <c r="C351" i="13"/>
  <c r="F350" i="13"/>
  <c r="F262" i="14"/>
  <c r="I262" i="14"/>
  <c r="E220" i="22" l="1"/>
  <c r="F351" i="13"/>
  <c r="C755" i="2"/>
  <c r="D755" i="2"/>
  <c r="A756" i="2"/>
  <c r="G212" i="11"/>
  <c r="D212" i="11" s="1"/>
  <c r="I212" i="11"/>
  <c r="J351" i="13"/>
  <c r="D351" i="13"/>
  <c r="C263" i="14"/>
  <c r="D263" i="14" s="1"/>
  <c r="F220" i="22" l="1"/>
  <c r="H220" i="22"/>
  <c r="E212" i="11"/>
  <c r="C756" i="2"/>
  <c r="D756" i="2"/>
  <c r="A757" i="2"/>
  <c r="G352" i="13"/>
  <c r="I352" i="13" s="1"/>
  <c r="C352" i="13"/>
  <c r="E352" i="13"/>
  <c r="F352" i="13" s="1"/>
  <c r="E263" i="14"/>
  <c r="C221" i="22" l="1"/>
  <c r="J220" i="22"/>
  <c r="C757" i="2"/>
  <c r="D757" i="2"/>
  <c r="A758" i="2"/>
  <c r="F212" i="11"/>
  <c r="H212" i="11"/>
  <c r="J352" i="13"/>
  <c r="D352" i="13"/>
  <c r="F263" i="14"/>
  <c r="I263" i="14"/>
  <c r="G221" i="22" l="1"/>
  <c r="E221" i="22" s="1"/>
  <c r="I221" i="22"/>
  <c r="C758" i="2"/>
  <c r="D758" i="2"/>
  <c r="A759" i="2"/>
  <c r="C213" i="11"/>
  <c r="J212" i="11"/>
  <c r="C353" i="13"/>
  <c r="E353" i="13"/>
  <c r="F353" i="13" s="1"/>
  <c r="G353" i="13"/>
  <c r="I353" i="13" s="1"/>
  <c r="H264" i="14"/>
  <c r="G265" i="14" s="1"/>
  <c r="C264" i="14"/>
  <c r="D221" i="22" l="1"/>
  <c r="F221" i="22"/>
  <c r="H221" i="22"/>
  <c r="G213" i="11"/>
  <c r="E213" i="11" s="1"/>
  <c r="I213" i="11"/>
  <c r="D353" i="13"/>
  <c r="C759" i="2"/>
  <c r="D759" i="2"/>
  <c r="A760" i="2"/>
  <c r="J353" i="13"/>
  <c r="G264" i="14"/>
  <c r="E264" i="14" s="1"/>
  <c r="D213" i="11" l="1"/>
  <c r="C222" i="22"/>
  <c r="J221" i="22"/>
  <c r="F213" i="11"/>
  <c r="H213" i="11"/>
  <c r="C760" i="2"/>
  <c r="D760" i="2"/>
  <c r="A761" i="2"/>
  <c r="D264" i="14"/>
  <c r="G354" i="13"/>
  <c r="I354" i="13" s="1"/>
  <c r="C354" i="13"/>
  <c r="E354" i="13"/>
  <c r="F354" i="13" s="1"/>
  <c r="F264" i="14"/>
  <c r="I264" i="14"/>
  <c r="G222" i="22" l="1"/>
  <c r="D222" i="22" s="1"/>
  <c r="I222" i="22"/>
  <c r="C214" i="11"/>
  <c r="J213" i="11"/>
  <c r="C761" i="2"/>
  <c r="D761" i="2"/>
  <c r="A762" i="2"/>
  <c r="J354" i="13"/>
  <c r="D354" i="13"/>
  <c r="C265" i="14"/>
  <c r="D265" i="14" s="1"/>
  <c r="E222" i="22" l="1"/>
  <c r="F222" i="22" s="1"/>
  <c r="C762" i="2"/>
  <c r="D762" i="2"/>
  <c r="A763" i="2"/>
  <c r="G214" i="11"/>
  <c r="E214" i="11" s="1"/>
  <c r="I214" i="11"/>
  <c r="E355" i="13"/>
  <c r="F355" i="13" s="1"/>
  <c r="C355" i="13"/>
  <c r="G355" i="13"/>
  <c r="I355" i="13" s="1"/>
  <c r="E265" i="14"/>
  <c r="H222" i="22" l="1"/>
  <c r="J222" i="22" s="1"/>
  <c r="F214" i="11"/>
  <c r="H214" i="11"/>
  <c r="C763" i="2"/>
  <c r="D763" i="2"/>
  <c r="A764" i="2"/>
  <c r="D214" i="11"/>
  <c r="D355" i="13"/>
  <c r="J355" i="13"/>
  <c r="F265" i="14"/>
  <c r="I265" i="14"/>
  <c r="C223" i="22" l="1"/>
  <c r="G223" i="22" s="1"/>
  <c r="E223" i="22" s="1"/>
  <c r="C764" i="2"/>
  <c r="D764" i="2"/>
  <c r="A765" i="2"/>
  <c r="C215" i="11"/>
  <c r="J214" i="11"/>
  <c r="E356" i="13"/>
  <c r="F356" i="13" s="1"/>
  <c r="G356" i="13"/>
  <c r="I356" i="13" s="1"/>
  <c r="C356" i="13"/>
  <c r="C266" i="14"/>
  <c r="H266" i="14"/>
  <c r="G266" i="14" s="1"/>
  <c r="I223" i="22" l="1"/>
  <c r="F223" i="22"/>
  <c r="H223" i="22"/>
  <c r="D223" i="22"/>
  <c r="D266" i="14"/>
  <c r="C765" i="2"/>
  <c r="D765" i="2"/>
  <c r="A766" i="2"/>
  <c r="G267" i="14"/>
  <c r="D356" i="13"/>
  <c r="G215" i="11"/>
  <c r="E215" i="11" s="1"/>
  <c r="I215" i="11"/>
  <c r="J356" i="13"/>
  <c r="E266" i="14"/>
  <c r="D215" i="11" l="1"/>
  <c r="J223" i="22"/>
  <c r="C224" i="22"/>
  <c r="F215" i="11"/>
  <c r="H215" i="11"/>
  <c r="C766" i="2"/>
  <c r="D766" i="2"/>
  <c r="A767" i="2"/>
  <c r="C357" i="13"/>
  <c r="D357" i="13" s="1"/>
  <c r="E357" i="13"/>
  <c r="F357" i="13" s="1"/>
  <c r="G357" i="13"/>
  <c r="I357" i="13" s="1"/>
  <c r="F266" i="14"/>
  <c r="I266" i="14"/>
  <c r="G224" i="22" l="1"/>
  <c r="D224" i="22" s="1"/>
  <c r="E224" i="22"/>
  <c r="I224" i="22"/>
  <c r="C216" i="11"/>
  <c r="J215" i="11"/>
  <c r="C767" i="2"/>
  <c r="D767" i="2"/>
  <c r="A768" i="2"/>
  <c r="J357" i="13"/>
  <c r="C267" i="14"/>
  <c r="D267" i="14" s="1"/>
  <c r="F224" i="22" l="1"/>
  <c r="H224" i="22"/>
  <c r="G216" i="11"/>
  <c r="E216" i="11" s="1"/>
  <c r="I216" i="11"/>
  <c r="C768" i="2"/>
  <c r="D768" i="2"/>
  <c r="A769" i="2"/>
  <c r="G358" i="13"/>
  <c r="I358" i="13" s="1"/>
  <c r="J358" i="13" s="1"/>
  <c r="E358" i="13"/>
  <c r="C358" i="13"/>
  <c r="D358" i="13" s="1"/>
  <c r="E267" i="14"/>
  <c r="D216" i="11" l="1"/>
  <c r="C225" i="22"/>
  <c r="J224" i="22"/>
  <c r="F216" i="11"/>
  <c r="H216" i="11"/>
  <c r="C769" i="2"/>
  <c r="D769" i="2"/>
  <c r="A770" i="2"/>
  <c r="E359" i="13"/>
  <c r="C359" i="13"/>
  <c r="G359" i="13"/>
  <c r="I359" i="13" s="1"/>
  <c r="F358" i="13"/>
  <c r="F267" i="14"/>
  <c r="I267" i="14"/>
  <c r="G225" i="22" l="1"/>
  <c r="D225" i="22" s="1"/>
  <c r="I225" i="22"/>
  <c r="D359" i="13"/>
  <c r="F359" i="13"/>
  <c r="C770" i="2"/>
  <c r="D770" i="2"/>
  <c r="A771" i="2"/>
  <c r="C217" i="11"/>
  <c r="J216" i="11"/>
  <c r="J359" i="13"/>
  <c r="H268" i="14"/>
  <c r="G269" i="14" s="1"/>
  <c r="C268" i="14"/>
  <c r="E225" i="22" l="1"/>
  <c r="F225" i="22" s="1"/>
  <c r="G217" i="11"/>
  <c r="E217" i="11" s="1"/>
  <c r="I217" i="11"/>
  <c r="C771" i="2"/>
  <c r="D771" i="2"/>
  <c r="A772" i="2"/>
  <c r="C360" i="13"/>
  <c r="E360" i="13"/>
  <c r="G360" i="13"/>
  <c r="I360" i="13" s="1"/>
  <c r="J360" i="13" s="1"/>
  <c r="G268" i="14"/>
  <c r="E268" i="14" s="1"/>
  <c r="H225" i="22" l="1"/>
  <c r="C226" i="22" s="1"/>
  <c r="F217" i="11"/>
  <c r="H217" i="11"/>
  <c r="D217" i="11"/>
  <c r="D268" i="14"/>
  <c r="C772" i="2"/>
  <c r="D772" i="2"/>
  <c r="A773" i="2"/>
  <c r="D360" i="13"/>
  <c r="F360" i="13"/>
  <c r="E361" i="13"/>
  <c r="C361" i="13"/>
  <c r="G361" i="13"/>
  <c r="I361" i="13" s="1"/>
  <c r="J361" i="13" s="1"/>
  <c r="F268" i="14"/>
  <c r="I268" i="14"/>
  <c r="J225" i="22" l="1"/>
  <c r="G226" i="22"/>
  <c r="E226" i="22" s="1"/>
  <c r="I226" i="22"/>
  <c r="C218" i="11"/>
  <c r="J217" i="11"/>
  <c r="C773" i="2"/>
  <c r="D773" i="2"/>
  <c r="A774" i="2"/>
  <c r="C362" i="13"/>
  <c r="G362" i="13"/>
  <c r="I362" i="13" s="1"/>
  <c r="J362" i="13" s="1"/>
  <c r="E362" i="13"/>
  <c r="F361" i="13"/>
  <c r="D361" i="13"/>
  <c r="C269" i="14"/>
  <c r="D269" i="14" s="1"/>
  <c r="F226" i="22" l="1"/>
  <c r="H226" i="22"/>
  <c r="D226" i="22"/>
  <c r="D362" i="13"/>
  <c r="C774" i="2"/>
  <c r="D774" i="2"/>
  <c r="A775" i="2"/>
  <c r="F362" i="13"/>
  <c r="G218" i="11"/>
  <c r="D218" i="11" s="1"/>
  <c r="I218" i="11"/>
  <c r="G363" i="13"/>
  <c r="I363" i="13" s="1"/>
  <c r="C363" i="13"/>
  <c r="E363" i="13"/>
  <c r="E269" i="14"/>
  <c r="J226" i="22" l="1"/>
  <c r="C227" i="22"/>
  <c r="F363" i="13"/>
  <c r="E218" i="11"/>
  <c r="C775" i="2"/>
  <c r="D775" i="2"/>
  <c r="A776" i="2"/>
  <c r="J363" i="13"/>
  <c r="D363" i="13"/>
  <c r="F269" i="14"/>
  <c r="I269" i="14"/>
  <c r="G227" i="22" l="1"/>
  <c r="D227" i="22" s="1"/>
  <c r="I227" i="22"/>
  <c r="F218" i="11"/>
  <c r="H218" i="11"/>
  <c r="C776" i="2"/>
  <c r="A777" i="2"/>
  <c r="D776" i="2"/>
  <c r="E364" i="13"/>
  <c r="G364" i="13"/>
  <c r="I364" i="13" s="1"/>
  <c r="C364" i="13"/>
  <c r="C270" i="14"/>
  <c r="H270" i="14"/>
  <c r="G271" i="14" s="1"/>
  <c r="E227" i="22" l="1"/>
  <c r="D364" i="13"/>
  <c r="C777" i="2"/>
  <c r="D777" i="2"/>
  <c r="A778" i="2"/>
  <c r="F364" i="13"/>
  <c r="C219" i="11"/>
  <c r="J218" i="11"/>
  <c r="J364" i="13"/>
  <c r="G270" i="14"/>
  <c r="E270" i="14" s="1"/>
  <c r="F227" i="22" l="1"/>
  <c r="H227" i="22"/>
  <c r="C778" i="2"/>
  <c r="A779" i="2"/>
  <c r="D778" i="2"/>
  <c r="G219" i="11"/>
  <c r="D219" i="11" s="1"/>
  <c r="I219" i="11"/>
  <c r="D270" i="14"/>
  <c r="G365" i="13"/>
  <c r="I365" i="13" s="1"/>
  <c r="E365" i="13"/>
  <c r="C365" i="13"/>
  <c r="D365" i="13" s="1"/>
  <c r="F270" i="14"/>
  <c r="I270" i="14"/>
  <c r="E219" i="11" l="1"/>
  <c r="C228" i="22"/>
  <c r="J227" i="22"/>
  <c r="F219" i="11"/>
  <c r="H219" i="11"/>
  <c r="C779" i="2"/>
  <c r="D779" i="2"/>
  <c r="A780" i="2"/>
  <c r="J365" i="13"/>
  <c r="E366" i="13" s="1"/>
  <c r="G366" i="13"/>
  <c r="I366" i="13" s="1"/>
  <c r="C366" i="13"/>
  <c r="F365" i="13"/>
  <c r="C271" i="14"/>
  <c r="D271" i="14" s="1"/>
  <c r="G228" i="22" l="1"/>
  <c r="E228" i="22" s="1"/>
  <c r="I228" i="22"/>
  <c r="J366" i="13"/>
  <c r="C780" i="2"/>
  <c r="A781" i="2"/>
  <c r="D780" i="2"/>
  <c r="C220" i="11"/>
  <c r="J219" i="11"/>
  <c r="E367" i="13"/>
  <c r="F367" i="13" s="1"/>
  <c r="G367" i="13"/>
  <c r="I367" i="13" s="1"/>
  <c r="C367" i="13"/>
  <c r="D367" i="13" s="1"/>
  <c r="F366" i="13"/>
  <c r="D366" i="13"/>
  <c r="E271" i="14"/>
  <c r="D228" i="22" l="1"/>
  <c r="F228" i="22"/>
  <c r="H228" i="22"/>
  <c r="C781" i="2"/>
  <c r="D781" i="2"/>
  <c r="A782" i="2"/>
  <c r="G220" i="11"/>
  <c r="D220" i="11" s="1"/>
  <c r="I220" i="11"/>
  <c r="J367" i="13"/>
  <c r="F271" i="14"/>
  <c r="I271" i="14"/>
  <c r="C229" i="22" l="1"/>
  <c r="J228" i="22"/>
  <c r="E220" i="11"/>
  <c r="C782" i="2"/>
  <c r="A783" i="2"/>
  <c r="D782" i="2"/>
  <c r="G368" i="13"/>
  <c r="I368" i="13" s="1"/>
  <c r="E368" i="13"/>
  <c r="C368" i="13"/>
  <c r="H272" i="14"/>
  <c r="G272" i="14" s="1"/>
  <c r="C272" i="14"/>
  <c r="G229" i="22" l="1"/>
  <c r="D229" i="22" s="1"/>
  <c r="I229" i="22"/>
  <c r="E272" i="14"/>
  <c r="C783" i="2"/>
  <c r="D783" i="2"/>
  <c r="A784" i="2"/>
  <c r="J368" i="13"/>
  <c r="F220" i="11"/>
  <c r="H220" i="11"/>
  <c r="F368" i="13"/>
  <c r="C369" i="13"/>
  <c r="G369" i="13"/>
  <c r="I369" i="13" s="1"/>
  <c r="E369" i="13"/>
  <c r="D368" i="13"/>
  <c r="F272" i="14"/>
  <c r="I272" i="14"/>
  <c r="D272" i="14"/>
  <c r="G273" i="14"/>
  <c r="E229" i="22" l="1"/>
  <c r="F229" i="22" s="1"/>
  <c r="C784" i="2"/>
  <c r="A785" i="2"/>
  <c r="D784" i="2"/>
  <c r="F369" i="13"/>
  <c r="C221" i="11"/>
  <c r="J220" i="11"/>
  <c r="D369" i="13"/>
  <c r="J369" i="13"/>
  <c r="C273" i="14"/>
  <c r="D273" i="14" s="1"/>
  <c r="H229" i="22" l="1"/>
  <c r="J229" i="22" s="1"/>
  <c r="G221" i="11"/>
  <c r="D221" i="11" s="1"/>
  <c r="I221" i="11"/>
  <c r="C785" i="2"/>
  <c r="D785" i="2"/>
  <c r="A786" i="2"/>
  <c r="G370" i="13"/>
  <c r="I370" i="13" s="1"/>
  <c r="J370" i="13" s="1"/>
  <c r="E370" i="13"/>
  <c r="C370" i="13"/>
  <c r="E273" i="14"/>
  <c r="C230" i="22" l="1"/>
  <c r="G230" i="22" s="1"/>
  <c r="E230" i="22" s="1"/>
  <c r="C786" i="2"/>
  <c r="D786" i="2"/>
  <c r="A787" i="2"/>
  <c r="E221" i="11"/>
  <c r="G371" i="13"/>
  <c r="I371" i="13" s="1"/>
  <c r="C371" i="13"/>
  <c r="E371" i="13"/>
  <c r="F371" i="13" s="1"/>
  <c r="F370" i="13"/>
  <c r="D370" i="13"/>
  <c r="F273" i="14"/>
  <c r="I273" i="14"/>
  <c r="I230" i="22" l="1"/>
  <c r="F230" i="22"/>
  <c r="H230" i="22"/>
  <c r="D230" i="22"/>
  <c r="C787" i="2"/>
  <c r="D787" i="2"/>
  <c r="A788" i="2"/>
  <c r="F221" i="11"/>
  <c r="H221" i="11"/>
  <c r="J371" i="13"/>
  <c r="D371" i="13"/>
  <c r="H274" i="14"/>
  <c r="G275" i="14" s="1"/>
  <c r="C274" i="14"/>
  <c r="J230" i="22" l="1"/>
  <c r="C231" i="22"/>
  <c r="C788" i="2"/>
  <c r="A789" i="2"/>
  <c r="D788" i="2"/>
  <c r="C222" i="11"/>
  <c r="J221" i="11"/>
  <c r="E372" i="13"/>
  <c r="C372" i="13"/>
  <c r="G372" i="13"/>
  <c r="I372" i="13" s="1"/>
  <c r="G274" i="14"/>
  <c r="E274" i="14" s="1"/>
  <c r="G231" i="22" l="1"/>
  <c r="D231" i="22" s="1"/>
  <c r="I231" i="22"/>
  <c r="G222" i="11"/>
  <c r="D222" i="11" s="1"/>
  <c r="I222" i="11"/>
  <c r="C789" i="2"/>
  <c r="A790" i="2"/>
  <c r="D789" i="2"/>
  <c r="J372" i="13"/>
  <c r="E373" i="13" s="1"/>
  <c r="F373" i="13" s="1"/>
  <c r="F372" i="13"/>
  <c r="D372" i="13"/>
  <c r="G373" i="13"/>
  <c r="I373" i="13" s="1"/>
  <c r="F274" i="14"/>
  <c r="I274" i="14"/>
  <c r="D274" i="14"/>
  <c r="E222" i="11" l="1"/>
  <c r="E231" i="22"/>
  <c r="C373" i="13"/>
  <c r="D373" i="13" s="1"/>
  <c r="C790" i="2"/>
  <c r="D790" i="2"/>
  <c r="A791" i="2"/>
  <c r="F222" i="11"/>
  <c r="H222" i="11"/>
  <c r="J373" i="13"/>
  <c r="C275" i="14"/>
  <c r="D275" i="14" s="1"/>
  <c r="F231" i="22" l="1"/>
  <c r="H231" i="22"/>
  <c r="C223" i="11"/>
  <c r="J222" i="11"/>
  <c r="E275" i="14"/>
  <c r="C791" i="2"/>
  <c r="D791" i="2"/>
  <c r="A792" i="2"/>
  <c r="E374" i="13"/>
  <c r="F374" i="13" s="1"/>
  <c r="G374" i="13"/>
  <c r="I374" i="13" s="1"/>
  <c r="C374" i="13"/>
  <c r="D374" i="13" s="1"/>
  <c r="C232" i="22" l="1"/>
  <c r="J231" i="22"/>
  <c r="F275" i="14"/>
  <c r="I275" i="14"/>
  <c r="C792" i="2"/>
  <c r="A793" i="2"/>
  <c r="D792" i="2"/>
  <c r="D223" i="11"/>
  <c r="G223" i="11"/>
  <c r="E223" i="11" s="1"/>
  <c r="I223" i="11"/>
  <c r="J374" i="13"/>
  <c r="G232" i="22" l="1"/>
  <c r="D232" i="22" s="1"/>
  <c r="I232" i="22"/>
  <c r="F223" i="11"/>
  <c r="H223" i="11"/>
  <c r="C793" i="2"/>
  <c r="D793" i="2"/>
  <c r="A794" i="2"/>
  <c r="G276" i="14"/>
  <c r="E276" i="14" s="1"/>
  <c r="F276" i="14" s="1"/>
  <c r="H276" i="14"/>
  <c r="G277" i="14" s="1"/>
  <c r="C276" i="14"/>
  <c r="C375" i="13"/>
  <c r="D375" i="13" s="1"/>
  <c r="G375" i="13"/>
  <c r="I375" i="13" s="1"/>
  <c r="E375" i="13"/>
  <c r="F375" i="13" s="1"/>
  <c r="E232" i="22" l="1"/>
  <c r="F232" i="22" s="1"/>
  <c r="I276" i="14"/>
  <c r="C277" i="14" s="1"/>
  <c r="D277" i="14" s="1"/>
  <c r="C794" i="2"/>
  <c r="D794" i="2"/>
  <c r="A795" i="2"/>
  <c r="C224" i="11"/>
  <c r="J223" i="11"/>
  <c r="D276" i="14"/>
  <c r="J375" i="13"/>
  <c r="E277" i="14"/>
  <c r="H232" i="22" l="1"/>
  <c r="C233" i="22" s="1"/>
  <c r="C795" i="2"/>
  <c r="D795" i="2"/>
  <c r="A796" i="2"/>
  <c r="G224" i="11"/>
  <c r="D224" i="11" s="1"/>
  <c r="I224" i="11"/>
  <c r="C376" i="13"/>
  <c r="D376" i="13" s="1"/>
  <c r="G376" i="13"/>
  <c r="I376" i="13" s="1"/>
  <c r="E376" i="13"/>
  <c r="F277" i="14"/>
  <c r="I277" i="14"/>
  <c r="J232" i="22" l="1"/>
  <c r="G233" i="22"/>
  <c r="E233" i="22" s="1"/>
  <c r="I233" i="22"/>
  <c r="E224" i="11"/>
  <c r="C796" i="2"/>
  <c r="A797" i="2"/>
  <c r="D796" i="2"/>
  <c r="J376" i="13"/>
  <c r="E377" i="13" s="1"/>
  <c r="F376" i="13"/>
  <c r="G377" i="13"/>
  <c r="I377" i="13" s="1"/>
  <c r="C377" i="13"/>
  <c r="C278" i="14"/>
  <c r="H278" i="14"/>
  <c r="G278" i="14" s="1"/>
  <c r="F233" i="22" l="1"/>
  <c r="H233" i="22"/>
  <c r="D233" i="22"/>
  <c r="J377" i="13"/>
  <c r="C797" i="2"/>
  <c r="A798" i="2"/>
  <c r="D797" i="2"/>
  <c r="D278" i="14"/>
  <c r="G279" i="14"/>
  <c r="F224" i="11"/>
  <c r="H224" i="11"/>
  <c r="E378" i="13"/>
  <c r="F378" i="13" s="1"/>
  <c r="G378" i="13"/>
  <c r="I378" i="13" s="1"/>
  <c r="C378" i="13"/>
  <c r="F377" i="13"/>
  <c r="D377" i="13"/>
  <c r="E278" i="14"/>
  <c r="J233" i="22" l="1"/>
  <c r="C234" i="22"/>
  <c r="C798" i="2"/>
  <c r="A799" i="2"/>
  <c r="D798" i="2"/>
  <c r="C225" i="11"/>
  <c r="J224" i="11"/>
  <c r="J378" i="13"/>
  <c r="D378" i="13"/>
  <c r="F278" i="14"/>
  <c r="I278" i="14"/>
  <c r="G234" i="22" l="1"/>
  <c r="E234" i="22" s="1"/>
  <c r="I234" i="22"/>
  <c r="G225" i="11"/>
  <c r="E225" i="11" s="1"/>
  <c r="I225" i="11"/>
  <c r="C799" i="2"/>
  <c r="D799" i="2"/>
  <c r="A800" i="2"/>
  <c r="C379" i="13"/>
  <c r="E379" i="13"/>
  <c r="G379" i="13"/>
  <c r="I379" i="13" s="1"/>
  <c r="C279" i="14"/>
  <c r="D279" i="14" s="1"/>
  <c r="D234" i="22" l="1"/>
  <c r="F234" i="22"/>
  <c r="H234" i="22"/>
  <c r="F225" i="11"/>
  <c r="H225" i="11"/>
  <c r="E279" i="14"/>
  <c r="C800" i="2"/>
  <c r="A801" i="2"/>
  <c r="D800" i="2"/>
  <c r="J379" i="13"/>
  <c r="C380" i="13" s="1"/>
  <c r="D380" i="13" s="1"/>
  <c r="D225" i="11"/>
  <c r="G380" i="13"/>
  <c r="I380" i="13" s="1"/>
  <c r="J380" i="13" s="1"/>
  <c r="E380" i="13"/>
  <c r="D379" i="13"/>
  <c r="F379" i="13"/>
  <c r="C235" i="22" l="1"/>
  <c r="J234" i="22"/>
  <c r="F279" i="14"/>
  <c r="I279" i="14"/>
  <c r="C226" i="11"/>
  <c r="J225" i="11"/>
  <c r="C801" i="2"/>
  <c r="D801" i="2"/>
  <c r="A802" i="2"/>
  <c r="F380" i="13"/>
  <c r="G381" i="13"/>
  <c r="I381" i="13" s="1"/>
  <c r="J381" i="13" s="1"/>
  <c r="C381" i="13"/>
  <c r="E381" i="13"/>
  <c r="G235" i="22" l="1"/>
  <c r="D235" i="22" s="1"/>
  <c r="I235" i="22"/>
  <c r="G226" i="11"/>
  <c r="E226" i="11" s="1"/>
  <c r="I226" i="11"/>
  <c r="C802" i="2"/>
  <c r="D802" i="2"/>
  <c r="A803" i="2"/>
  <c r="H280" i="14"/>
  <c r="C280" i="14"/>
  <c r="C382" i="13"/>
  <c r="G382" i="13"/>
  <c r="I382" i="13" s="1"/>
  <c r="J382" i="13" s="1"/>
  <c r="E382" i="13"/>
  <c r="D381" i="13"/>
  <c r="F381" i="13"/>
  <c r="E235" i="22" l="1"/>
  <c r="F235" i="22" s="1"/>
  <c r="F226" i="11"/>
  <c r="H226" i="11"/>
  <c r="G281" i="14"/>
  <c r="G280" i="14"/>
  <c r="E280" i="14" s="1"/>
  <c r="D382" i="13"/>
  <c r="D226" i="11"/>
  <c r="C803" i="2"/>
  <c r="D803" i="2"/>
  <c r="A804" i="2"/>
  <c r="D280" i="14"/>
  <c r="E383" i="13"/>
  <c r="F383" i="13" s="1"/>
  <c r="G383" i="13"/>
  <c r="I383" i="13" s="1"/>
  <c r="C383" i="13"/>
  <c r="D383" i="13" s="1"/>
  <c r="F382" i="13"/>
  <c r="H235" i="22" l="1"/>
  <c r="C236" i="22" s="1"/>
  <c r="F280" i="14"/>
  <c r="I280" i="14"/>
  <c r="C281" i="14" s="1"/>
  <c r="D281" i="14" s="1"/>
  <c r="C804" i="2"/>
  <c r="A805" i="2"/>
  <c r="D804" i="2"/>
  <c r="C227" i="11"/>
  <c r="J226" i="11"/>
  <c r="J383" i="13"/>
  <c r="E281" i="14"/>
  <c r="J235" i="22" l="1"/>
  <c r="G236" i="22"/>
  <c r="E236" i="22" s="1"/>
  <c r="I236" i="22"/>
  <c r="G227" i="11"/>
  <c r="D227" i="11" s="1"/>
  <c r="I227" i="11"/>
  <c r="C805" i="2"/>
  <c r="D805" i="2"/>
  <c r="A806" i="2"/>
  <c r="C384" i="13"/>
  <c r="G384" i="13"/>
  <c r="I384" i="13" s="1"/>
  <c r="E384" i="13"/>
  <c r="F281" i="14"/>
  <c r="I281" i="14"/>
  <c r="E227" i="11" l="1"/>
  <c r="F236" i="22"/>
  <c r="H236" i="22"/>
  <c r="D236" i="22"/>
  <c r="D384" i="13"/>
  <c r="C806" i="2"/>
  <c r="D806" i="2"/>
  <c r="A807" i="2"/>
  <c r="F227" i="11"/>
  <c r="H227" i="11"/>
  <c r="F384" i="13"/>
  <c r="J384" i="13"/>
  <c r="H282" i="14"/>
  <c r="G282" i="14" s="1"/>
  <c r="E282" i="14" s="1"/>
  <c r="F282" i="14" s="1"/>
  <c r="C282" i="14"/>
  <c r="J236" i="22" l="1"/>
  <c r="C237" i="22"/>
  <c r="C228" i="11"/>
  <c r="J227" i="11"/>
  <c r="C807" i="2"/>
  <c r="D807" i="2"/>
  <c r="A808" i="2"/>
  <c r="E385" i="13"/>
  <c r="C385" i="13"/>
  <c r="G385" i="13"/>
  <c r="I385" i="13" s="1"/>
  <c r="D282" i="14"/>
  <c r="G283" i="14"/>
  <c r="I282" i="14"/>
  <c r="G237" i="22" l="1"/>
  <c r="E237" i="22" s="1"/>
  <c r="I237" i="22"/>
  <c r="C808" i="2"/>
  <c r="A809" i="2"/>
  <c r="D808" i="2"/>
  <c r="G228" i="11"/>
  <c r="E228" i="11" s="1"/>
  <c r="I228" i="11"/>
  <c r="J385" i="13"/>
  <c r="F385" i="13"/>
  <c r="D385" i="13"/>
  <c r="G386" i="13"/>
  <c r="I386" i="13" s="1"/>
  <c r="C386" i="13"/>
  <c r="E386" i="13"/>
  <c r="F386" i="13" s="1"/>
  <c r="C283" i="14"/>
  <c r="D283" i="14" s="1"/>
  <c r="D237" i="22" l="1"/>
  <c r="F237" i="22"/>
  <c r="H237" i="22"/>
  <c r="F228" i="11"/>
  <c r="H228" i="11"/>
  <c r="D386" i="13"/>
  <c r="D228" i="11"/>
  <c r="C809" i="2"/>
  <c r="D809" i="2"/>
  <c r="A810" i="2"/>
  <c r="J386" i="13"/>
  <c r="E283" i="14"/>
  <c r="J237" i="22" l="1"/>
  <c r="C238" i="22"/>
  <c r="C810" i="2"/>
  <c r="A811" i="2"/>
  <c r="D810" i="2"/>
  <c r="C229" i="11"/>
  <c r="J228" i="11"/>
  <c r="E387" i="13"/>
  <c r="G387" i="13"/>
  <c r="I387" i="13" s="1"/>
  <c r="C387" i="13"/>
  <c r="F283" i="14"/>
  <c r="I283" i="14"/>
  <c r="G238" i="22" l="1"/>
  <c r="D238" i="22" s="1"/>
  <c r="I238" i="22"/>
  <c r="G229" i="11"/>
  <c r="E229" i="11" s="1"/>
  <c r="I229" i="11"/>
  <c r="F387" i="13"/>
  <c r="C811" i="2"/>
  <c r="D811" i="2"/>
  <c r="A812" i="2"/>
  <c r="D387" i="13"/>
  <c r="J387" i="13"/>
  <c r="H284" i="14"/>
  <c r="G285" i="14" s="1"/>
  <c r="C284" i="14"/>
  <c r="E238" i="22" l="1"/>
  <c r="F229" i="11"/>
  <c r="H229" i="11"/>
  <c r="C812" i="2"/>
  <c r="A813" i="2"/>
  <c r="D812" i="2"/>
  <c r="D229" i="11"/>
  <c r="G284" i="14"/>
  <c r="E284" i="14" s="1"/>
  <c r="F284" i="14" s="1"/>
  <c r="E388" i="13"/>
  <c r="G388" i="13"/>
  <c r="I388" i="13" s="1"/>
  <c r="C388" i="13"/>
  <c r="D284" i="14"/>
  <c r="I284" i="14"/>
  <c r="F238" i="22" l="1"/>
  <c r="H238" i="22"/>
  <c r="C813" i="2"/>
  <c r="D813" i="2"/>
  <c r="A814" i="2"/>
  <c r="D388" i="13"/>
  <c r="C230" i="11"/>
  <c r="J229" i="11"/>
  <c r="F388" i="13"/>
  <c r="J388" i="13"/>
  <c r="C285" i="14"/>
  <c r="D285" i="14" s="1"/>
  <c r="C239" i="22" l="1"/>
  <c r="J238" i="22"/>
  <c r="C814" i="2"/>
  <c r="A815" i="2"/>
  <c r="D814" i="2"/>
  <c r="G230" i="11"/>
  <c r="D230" i="11" s="1"/>
  <c r="I230" i="11"/>
  <c r="E389" i="13"/>
  <c r="F389" i="13" s="1"/>
  <c r="C389" i="13"/>
  <c r="G389" i="13"/>
  <c r="I389" i="13" s="1"/>
  <c r="E285" i="14"/>
  <c r="E230" i="11" l="1"/>
  <c r="G239" i="22"/>
  <c r="D239" i="22" s="1"/>
  <c r="I239" i="22"/>
  <c r="C815" i="2"/>
  <c r="D815" i="2"/>
  <c r="A816" i="2"/>
  <c r="F230" i="11"/>
  <c r="H230" i="11"/>
  <c r="D389" i="13"/>
  <c r="J389" i="13"/>
  <c r="F285" i="14"/>
  <c r="I285" i="14"/>
  <c r="E239" i="22" l="1"/>
  <c r="F239" i="22" s="1"/>
  <c r="H239" i="22"/>
  <c r="C816" i="2"/>
  <c r="A817" i="2"/>
  <c r="D816" i="2"/>
  <c r="C231" i="11"/>
  <c r="J230" i="11"/>
  <c r="C390" i="13"/>
  <c r="E390" i="13"/>
  <c r="G390" i="13"/>
  <c r="I390" i="13" s="1"/>
  <c r="J390" i="13" s="1"/>
  <c r="C286" i="14"/>
  <c r="H286" i="14"/>
  <c r="G287" i="14" s="1"/>
  <c r="C240" i="22" l="1"/>
  <c r="J239" i="22"/>
  <c r="C817" i="2"/>
  <c r="D817" i="2"/>
  <c r="A818" i="2"/>
  <c r="G231" i="11"/>
  <c r="E231" i="11" s="1"/>
  <c r="I231" i="11"/>
  <c r="D390" i="13"/>
  <c r="F390" i="13"/>
  <c r="E391" i="13"/>
  <c r="G391" i="13"/>
  <c r="I391" i="13" s="1"/>
  <c r="J391" i="13" s="1"/>
  <c r="C391" i="13"/>
  <c r="G286" i="14"/>
  <c r="E286" i="14" s="1"/>
  <c r="G240" i="22" l="1"/>
  <c r="E240" i="22" s="1"/>
  <c r="I240" i="22"/>
  <c r="F231" i="11"/>
  <c r="H231" i="11"/>
  <c r="C818" i="2"/>
  <c r="D818" i="2"/>
  <c r="A819" i="2"/>
  <c r="D231" i="11"/>
  <c r="D286" i="14"/>
  <c r="C392" i="13"/>
  <c r="G392" i="13"/>
  <c r="I392" i="13" s="1"/>
  <c r="E392" i="13"/>
  <c r="F392" i="13" s="1"/>
  <c r="F391" i="13"/>
  <c r="D391" i="13"/>
  <c r="F286" i="14"/>
  <c r="I286" i="14"/>
  <c r="F240" i="22" l="1"/>
  <c r="H240" i="22"/>
  <c r="D240" i="22"/>
  <c r="C819" i="2"/>
  <c r="D819" i="2"/>
  <c r="A820" i="2"/>
  <c r="C232" i="11"/>
  <c r="J231" i="11"/>
  <c r="D392" i="13"/>
  <c r="J392" i="13"/>
  <c r="C287" i="14"/>
  <c r="D287" i="14" s="1"/>
  <c r="J240" i="22" l="1"/>
  <c r="C241" i="22"/>
  <c r="C820" i="2"/>
  <c r="A821" i="2"/>
  <c r="D820" i="2"/>
  <c r="G232" i="11"/>
  <c r="E232" i="11" s="1"/>
  <c r="I232" i="11"/>
  <c r="E393" i="13"/>
  <c r="C393" i="13"/>
  <c r="G393" i="13"/>
  <c r="I393" i="13" s="1"/>
  <c r="J393" i="13" s="1"/>
  <c r="E287" i="14"/>
  <c r="G241" i="22" l="1"/>
  <c r="E241" i="22" s="1"/>
  <c r="I241" i="22"/>
  <c r="F232" i="11"/>
  <c r="H232" i="11"/>
  <c r="D232" i="11"/>
  <c r="C821" i="2"/>
  <c r="D821" i="2"/>
  <c r="A822" i="2"/>
  <c r="F393" i="13"/>
  <c r="D393" i="13"/>
  <c r="G394" i="13"/>
  <c r="I394" i="13" s="1"/>
  <c r="J394" i="13" s="1"/>
  <c r="E394" i="13"/>
  <c r="C394" i="13"/>
  <c r="F287" i="14"/>
  <c r="I287" i="14"/>
  <c r="D241" i="22" l="1"/>
  <c r="F241" i="22"/>
  <c r="H241" i="22"/>
  <c r="C233" i="11"/>
  <c r="J232" i="11"/>
  <c r="F394" i="13"/>
  <c r="C822" i="2"/>
  <c r="A823" i="2"/>
  <c r="D822" i="2"/>
  <c r="C395" i="13"/>
  <c r="G395" i="13"/>
  <c r="I395" i="13" s="1"/>
  <c r="J395" i="13" s="1"/>
  <c r="E395" i="13"/>
  <c r="D394" i="13"/>
  <c r="H288" i="14"/>
  <c r="G289" i="14" s="1"/>
  <c r="C288" i="14"/>
  <c r="C242" i="22" l="1"/>
  <c r="J241" i="22"/>
  <c r="D395" i="13"/>
  <c r="C823" i="2"/>
  <c r="D823" i="2"/>
  <c r="A824" i="2"/>
  <c r="G233" i="11"/>
  <c r="E233" i="11" s="1"/>
  <c r="I233" i="11"/>
  <c r="C396" i="13"/>
  <c r="G396" i="13"/>
  <c r="I396" i="13" s="1"/>
  <c r="E396" i="13"/>
  <c r="F395" i="13"/>
  <c r="G288" i="14"/>
  <c r="E288" i="14" s="1"/>
  <c r="D233" i="11" l="1"/>
  <c r="G242" i="22"/>
  <c r="D242" i="22" s="1"/>
  <c r="I242" i="22"/>
  <c r="F233" i="11"/>
  <c r="H233" i="11"/>
  <c r="C824" i="2"/>
  <c r="A825" i="2"/>
  <c r="D824" i="2"/>
  <c r="F396" i="13"/>
  <c r="D288" i="14"/>
  <c r="D396" i="13"/>
  <c r="J396" i="13"/>
  <c r="F288" i="14"/>
  <c r="I288" i="14"/>
  <c r="E242" i="22" l="1"/>
  <c r="F242" i="22" s="1"/>
  <c r="H242" i="22"/>
  <c r="C234" i="11"/>
  <c r="J233" i="11"/>
  <c r="C825" i="2"/>
  <c r="D825" i="2"/>
  <c r="A826" i="2"/>
  <c r="C397" i="13"/>
  <c r="G397" i="13"/>
  <c r="I397" i="13" s="1"/>
  <c r="E397" i="13"/>
  <c r="C289" i="14"/>
  <c r="D289" i="14" s="1"/>
  <c r="C243" i="22" l="1"/>
  <c r="J242" i="22"/>
  <c r="C826" i="2"/>
  <c r="D826" i="2"/>
  <c r="A827" i="2"/>
  <c r="D397" i="13"/>
  <c r="F397" i="13"/>
  <c r="G234" i="11"/>
  <c r="E234" i="11" s="1"/>
  <c r="I234" i="11"/>
  <c r="J397" i="13"/>
  <c r="E289" i="14"/>
  <c r="G243" i="22" l="1"/>
  <c r="E243" i="22" s="1"/>
  <c r="I243" i="22"/>
  <c r="F234" i="11"/>
  <c r="H234" i="11"/>
  <c r="D234" i="11"/>
  <c r="C827" i="2"/>
  <c r="D827" i="2"/>
  <c r="A828" i="2"/>
  <c r="C398" i="13"/>
  <c r="D398" i="13" s="1"/>
  <c r="E398" i="13"/>
  <c r="G398" i="13"/>
  <c r="I398" i="13" s="1"/>
  <c r="F289" i="14"/>
  <c r="I289" i="14"/>
  <c r="D243" i="22" l="1"/>
  <c r="F243" i="22"/>
  <c r="H243" i="22"/>
  <c r="C828" i="2"/>
  <c r="A829" i="2"/>
  <c r="D828" i="2"/>
  <c r="C235" i="11"/>
  <c r="J234" i="11"/>
  <c r="F398" i="13"/>
  <c r="J398" i="13"/>
  <c r="H290" i="14"/>
  <c r="G290" i="14" s="1"/>
  <c r="C290" i="14"/>
  <c r="J243" i="22" l="1"/>
  <c r="C244" i="22"/>
  <c r="C829" i="2"/>
  <c r="D829" i="2"/>
  <c r="A830" i="2"/>
  <c r="G235" i="11"/>
  <c r="D235" i="11" s="1"/>
  <c r="I235" i="11"/>
  <c r="G291" i="14"/>
  <c r="E290" i="14"/>
  <c r="C399" i="13"/>
  <c r="G399" i="13"/>
  <c r="I399" i="13" s="1"/>
  <c r="J399" i="13" s="1"/>
  <c r="E399" i="13"/>
  <c r="D290" i="14"/>
  <c r="G244" i="22" l="1"/>
  <c r="E244" i="22" s="1"/>
  <c r="I244" i="22"/>
  <c r="C830" i="2"/>
  <c r="A831" i="2"/>
  <c r="D830" i="2"/>
  <c r="D399" i="13"/>
  <c r="E235" i="11"/>
  <c r="F290" i="14"/>
  <c r="I290" i="14"/>
  <c r="C291" i="14" s="1"/>
  <c r="D291" i="14" s="1"/>
  <c r="E400" i="13"/>
  <c r="C400" i="13"/>
  <c r="G400" i="13"/>
  <c r="I400" i="13" s="1"/>
  <c r="F399" i="13"/>
  <c r="E291" i="14"/>
  <c r="D244" i="22" l="1"/>
  <c r="F244" i="22"/>
  <c r="H244" i="22"/>
  <c r="D400" i="13"/>
  <c r="C831" i="2"/>
  <c r="D831" i="2"/>
  <c r="A832" i="2"/>
  <c r="F235" i="11"/>
  <c r="H235" i="11"/>
  <c r="F400" i="13"/>
  <c r="J400" i="13"/>
  <c r="F291" i="14"/>
  <c r="I291" i="14"/>
  <c r="J244" i="22" l="1"/>
  <c r="C245" i="22"/>
  <c r="C832" i="2"/>
  <c r="A833" i="2"/>
  <c r="D832" i="2"/>
  <c r="C236" i="11"/>
  <c r="J235" i="11"/>
  <c r="G401" i="13"/>
  <c r="I401" i="13" s="1"/>
  <c r="E401" i="13"/>
  <c r="C401" i="13"/>
  <c r="C292" i="14"/>
  <c r="H292" i="14"/>
  <c r="G293" i="14" s="1"/>
  <c r="G245" i="22" l="1"/>
  <c r="E245" i="22" s="1"/>
  <c r="I245" i="22"/>
  <c r="G236" i="11"/>
  <c r="E236" i="11" s="1"/>
  <c r="I236" i="11"/>
  <c r="G292" i="14"/>
  <c r="D292" i="14" s="1"/>
  <c r="F401" i="13"/>
  <c r="C833" i="2"/>
  <c r="D833" i="2"/>
  <c r="A834" i="2"/>
  <c r="J401" i="13"/>
  <c r="D401" i="13"/>
  <c r="E292" i="14"/>
  <c r="F245" i="22" l="1"/>
  <c r="H245" i="22"/>
  <c r="D245" i="22"/>
  <c r="F236" i="11"/>
  <c r="H236" i="11"/>
  <c r="D236" i="11"/>
  <c r="C834" i="2"/>
  <c r="D834" i="2"/>
  <c r="A835" i="2"/>
  <c r="E402" i="13"/>
  <c r="G402" i="13"/>
  <c r="I402" i="13" s="1"/>
  <c r="J402" i="13" s="1"/>
  <c r="C402" i="13"/>
  <c r="F292" i="14"/>
  <c r="I292" i="14"/>
  <c r="C246" i="22" l="1"/>
  <c r="J245" i="22"/>
  <c r="C835" i="2"/>
  <c r="D835" i="2"/>
  <c r="A836" i="2"/>
  <c r="C237" i="11"/>
  <c r="J236" i="11"/>
  <c r="F402" i="13"/>
  <c r="D402" i="13"/>
  <c r="C403" i="13"/>
  <c r="D403" i="13" s="1"/>
  <c r="G403" i="13"/>
  <c r="I403" i="13" s="1"/>
  <c r="E403" i="13"/>
  <c r="F403" i="13" s="1"/>
  <c r="C293" i="14"/>
  <c r="D293" i="14" s="1"/>
  <c r="G246" i="22" l="1"/>
  <c r="D246" i="22" s="1"/>
  <c r="I246" i="22"/>
  <c r="G237" i="11"/>
  <c r="D237" i="11" s="1"/>
  <c r="I237" i="11"/>
  <c r="C836" i="2"/>
  <c r="A837" i="2"/>
  <c r="D836" i="2"/>
  <c r="J403" i="13"/>
  <c r="G404" i="13" s="1"/>
  <c r="I404" i="13" s="1"/>
  <c r="C404" i="13"/>
  <c r="E404" i="13"/>
  <c r="E293" i="14"/>
  <c r="E246" i="22" l="1"/>
  <c r="D404" i="13"/>
  <c r="E237" i="11"/>
  <c r="F404" i="13"/>
  <c r="C837" i="2"/>
  <c r="D837" i="2"/>
  <c r="A838" i="2"/>
  <c r="J404" i="13"/>
  <c r="F293" i="14"/>
  <c r="I293" i="14"/>
  <c r="F246" i="22" l="1"/>
  <c r="H246" i="22"/>
  <c r="C838" i="2"/>
  <c r="D838" i="2"/>
  <c r="A839" i="2"/>
  <c r="F237" i="11"/>
  <c r="H237" i="11"/>
  <c r="G405" i="13"/>
  <c r="I405" i="13" s="1"/>
  <c r="C405" i="13"/>
  <c r="E405" i="13"/>
  <c r="C294" i="14"/>
  <c r="H294" i="14"/>
  <c r="G295" i="14" s="1"/>
  <c r="C247" i="22" l="1"/>
  <c r="J246" i="22"/>
  <c r="C839" i="2"/>
  <c r="D839" i="2"/>
  <c r="A840" i="2"/>
  <c r="C238" i="11"/>
  <c r="J237" i="11"/>
  <c r="F405" i="13"/>
  <c r="J405" i="13"/>
  <c r="D405" i="13"/>
  <c r="G294" i="14"/>
  <c r="E294" i="14" s="1"/>
  <c r="G247" i="22" l="1"/>
  <c r="E247" i="22" s="1"/>
  <c r="D247" i="22"/>
  <c r="I247" i="22"/>
  <c r="G238" i="11"/>
  <c r="D238" i="11" s="1"/>
  <c r="I238" i="11"/>
  <c r="C840" i="2"/>
  <c r="A841" i="2"/>
  <c r="D840" i="2"/>
  <c r="D294" i="14"/>
  <c r="E406" i="13"/>
  <c r="C406" i="13"/>
  <c r="G406" i="13"/>
  <c r="I406" i="13" s="1"/>
  <c r="J406" i="13" s="1"/>
  <c r="F294" i="14"/>
  <c r="I294" i="14"/>
  <c r="F247" i="22" l="1"/>
  <c r="H247" i="22"/>
  <c r="E238" i="11"/>
  <c r="C841" i="2"/>
  <c r="A842" i="2"/>
  <c r="D841" i="2"/>
  <c r="F406" i="13"/>
  <c r="D406" i="13"/>
  <c r="G407" i="13"/>
  <c r="I407" i="13" s="1"/>
  <c r="C407" i="13"/>
  <c r="E407" i="13"/>
  <c r="F407" i="13" s="1"/>
  <c r="C295" i="14"/>
  <c r="D295" i="14" s="1"/>
  <c r="C248" i="22" l="1"/>
  <c r="J247" i="22"/>
  <c r="C842" i="2"/>
  <c r="A843" i="2"/>
  <c r="D842" i="2"/>
  <c r="D407" i="13"/>
  <c r="F238" i="11"/>
  <c r="H238" i="11"/>
  <c r="J407" i="13"/>
  <c r="E295" i="14"/>
  <c r="G248" i="22" l="1"/>
  <c r="E248" i="22" s="1"/>
  <c r="D248" i="22"/>
  <c r="I248" i="22"/>
  <c r="C239" i="11"/>
  <c r="J238" i="11"/>
  <c r="C843" i="2"/>
  <c r="D843" i="2"/>
  <c r="A844" i="2"/>
  <c r="C408" i="13"/>
  <c r="E408" i="13"/>
  <c r="G408" i="13"/>
  <c r="I408" i="13" s="1"/>
  <c r="F295" i="14"/>
  <c r="I295" i="14"/>
  <c r="F248" i="22" l="1"/>
  <c r="H248" i="22"/>
  <c r="D408" i="13"/>
  <c r="F408" i="13"/>
  <c r="C844" i="2"/>
  <c r="A845" i="2"/>
  <c r="D844" i="2"/>
  <c r="G239" i="11"/>
  <c r="D239" i="11" s="1"/>
  <c r="I239" i="11"/>
  <c r="J408" i="13"/>
  <c r="H296" i="14"/>
  <c r="G297" i="14" s="1"/>
  <c r="C296" i="14"/>
  <c r="E239" i="11" l="1"/>
  <c r="F239" i="11" s="1"/>
  <c r="J248" i="22"/>
  <c r="C249" i="22"/>
  <c r="H239" i="11"/>
  <c r="C845" i="2"/>
  <c r="D845" i="2"/>
  <c r="A846" i="2"/>
  <c r="E409" i="13"/>
  <c r="C409" i="13"/>
  <c r="G409" i="13"/>
  <c r="I409" i="13" s="1"/>
  <c r="J409" i="13" s="1"/>
  <c r="G296" i="14"/>
  <c r="E296" i="14" s="1"/>
  <c r="G249" i="22" l="1"/>
  <c r="E249" i="22" s="1"/>
  <c r="I249" i="22"/>
  <c r="C240" i="11"/>
  <c r="J239" i="11"/>
  <c r="D296" i="14"/>
  <c r="C846" i="2"/>
  <c r="D846" i="2"/>
  <c r="A847" i="2"/>
  <c r="F409" i="13"/>
  <c r="D409" i="13"/>
  <c r="E410" i="13"/>
  <c r="C410" i="13"/>
  <c r="G410" i="13"/>
  <c r="I410" i="13" s="1"/>
  <c r="F296" i="14"/>
  <c r="I296" i="14"/>
  <c r="F249" i="22" l="1"/>
  <c r="H249" i="22"/>
  <c r="D249" i="22"/>
  <c r="C847" i="2"/>
  <c r="D847" i="2"/>
  <c r="A848" i="2"/>
  <c r="G240" i="11"/>
  <c r="E240" i="11" s="1"/>
  <c r="I240" i="11"/>
  <c r="F410" i="13"/>
  <c r="J410" i="13"/>
  <c r="D410" i="13"/>
  <c r="C297" i="14"/>
  <c r="D297" i="14" s="1"/>
  <c r="C250" i="22" l="1"/>
  <c r="J249" i="22"/>
  <c r="F240" i="11"/>
  <c r="H240" i="11"/>
  <c r="C848" i="2"/>
  <c r="A849" i="2"/>
  <c r="D848" i="2"/>
  <c r="D240" i="11"/>
  <c r="C411" i="13"/>
  <c r="D411" i="13" s="1"/>
  <c r="G411" i="13"/>
  <c r="I411" i="13" s="1"/>
  <c r="J411" i="13" s="1"/>
  <c r="E411" i="13"/>
  <c r="E297" i="14"/>
  <c r="G250" i="22" l="1"/>
  <c r="E250" i="22" s="1"/>
  <c r="D250" i="22"/>
  <c r="I250" i="22"/>
  <c r="C241" i="11"/>
  <c r="J240" i="11"/>
  <c r="C849" i="2"/>
  <c r="A850" i="2"/>
  <c r="D849" i="2"/>
  <c r="C412" i="13"/>
  <c r="D412" i="13" s="1"/>
  <c r="E412" i="13"/>
  <c r="G412" i="13"/>
  <c r="I412" i="13" s="1"/>
  <c r="J412" i="13" s="1"/>
  <c r="F411" i="13"/>
  <c r="F297" i="14"/>
  <c r="I297" i="14"/>
  <c r="F250" i="22" l="1"/>
  <c r="H250" i="22"/>
  <c r="G241" i="11"/>
  <c r="D241" i="11" s="1"/>
  <c r="I241" i="11"/>
  <c r="C850" i="2"/>
  <c r="A851" i="2"/>
  <c r="D850" i="2"/>
  <c r="F412" i="13"/>
  <c r="E413" i="13"/>
  <c r="G413" i="13"/>
  <c r="I413" i="13" s="1"/>
  <c r="C413" i="13"/>
  <c r="H298" i="14"/>
  <c r="G299" i="14" s="1"/>
  <c r="C298" i="14"/>
  <c r="E241" i="11" l="1"/>
  <c r="F241" i="11" s="1"/>
  <c r="J250" i="22"/>
  <c r="C251" i="22"/>
  <c r="C851" i="2"/>
  <c r="D851" i="2"/>
  <c r="A852" i="2"/>
  <c r="F413" i="13"/>
  <c r="J413" i="13"/>
  <c r="D413" i="13"/>
  <c r="G298" i="14"/>
  <c r="E298" i="14" s="1"/>
  <c r="H241" i="11" l="1"/>
  <c r="G251" i="22"/>
  <c r="E251" i="22" s="1"/>
  <c r="I251" i="22"/>
  <c r="C852" i="2"/>
  <c r="A853" i="2"/>
  <c r="D852" i="2"/>
  <c r="D298" i="14"/>
  <c r="C242" i="11"/>
  <c r="J241" i="11"/>
  <c r="C414" i="13"/>
  <c r="E414" i="13"/>
  <c r="G414" i="13"/>
  <c r="I414" i="13" s="1"/>
  <c r="F298" i="14"/>
  <c r="I298" i="14"/>
  <c r="F251" i="22" l="1"/>
  <c r="H251" i="22"/>
  <c r="D251" i="22"/>
  <c r="D414" i="13"/>
  <c r="G242" i="11"/>
  <c r="E242" i="11" s="1"/>
  <c r="I242" i="11"/>
  <c r="C853" i="2"/>
  <c r="D853" i="2"/>
  <c r="A854" i="2"/>
  <c r="F414" i="13"/>
  <c r="J414" i="13"/>
  <c r="E299" i="14"/>
  <c r="F299" i="14" s="1"/>
  <c r="C299" i="14"/>
  <c r="D299" i="14" s="1"/>
  <c r="D242" i="11" l="1"/>
  <c r="J251" i="22"/>
  <c r="C252" i="22"/>
  <c r="F242" i="11"/>
  <c r="H242" i="11"/>
  <c r="C854" i="2"/>
  <c r="A855" i="2"/>
  <c r="D854" i="2"/>
  <c r="I299" i="14"/>
  <c r="C300" i="14" s="1"/>
  <c r="E415" i="13"/>
  <c r="C415" i="13"/>
  <c r="G415" i="13"/>
  <c r="I415" i="13" s="1"/>
  <c r="J415" i="13" s="1"/>
  <c r="G252" i="22" l="1"/>
  <c r="E252" i="22" s="1"/>
  <c r="I252" i="22"/>
  <c r="C243" i="11"/>
  <c r="J242" i="11"/>
  <c r="H300" i="14"/>
  <c r="G301" i="14" s="1"/>
  <c r="C855" i="2"/>
  <c r="D855" i="2"/>
  <c r="A856" i="2"/>
  <c r="F415" i="13"/>
  <c r="D415" i="13"/>
  <c r="G416" i="13"/>
  <c r="I416" i="13" s="1"/>
  <c r="J416" i="13" s="1"/>
  <c r="C416" i="13"/>
  <c r="E416" i="13"/>
  <c r="G300" i="14"/>
  <c r="E300" i="14" s="1"/>
  <c r="D252" i="22" l="1"/>
  <c r="F252" i="22"/>
  <c r="H252" i="22"/>
  <c r="C856" i="2"/>
  <c r="A857" i="2"/>
  <c r="D856" i="2"/>
  <c r="D300" i="14"/>
  <c r="G243" i="11"/>
  <c r="D243" i="11" s="1"/>
  <c r="I243" i="11"/>
  <c r="C417" i="13"/>
  <c r="E417" i="13"/>
  <c r="G417" i="13"/>
  <c r="I417" i="13" s="1"/>
  <c r="J417" i="13" s="1"/>
  <c r="F416" i="13"/>
  <c r="D416" i="13"/>
  <c r="F300" i="14"/>
  <c r="I300" i="14"/>
  <c r="C253" i="22" l="1"/>
  <c r="J252" i="22"/>
  <c r="E243" i="11"/>
  <c r="C857" i="2"/>
  <c r="D857" i="2"/>
  <c r="A858" i="2"/>
  <c r="D417" i="13"/>
  <c r="F417" i="13"/>
  <c r="C418" i="13"/>
  <c r="E418" i="13"/>
  <c r="G418" i="13"/>
  <c r="I418" i="13" s="1"/>
  <c r="J418" i="13" s="1"/>
  <c r="C301" i="14"/>
  <c r="D301" i="14" s="1"/>
  <c r="G253" i="22" l="1"/>
  <c r="D253" i="22" s="1"/>
  <c r="I253" i="22"/>
  <c r="C858" i="2"/>
  <c r="A859" i="2"/>
  <c r="D858" i="2"/>
  <c r="F243" i="11"/>
  <c r="H243" i="11"/>
  <c r="G419" i="13"/>
  <c r="I419" i="13" s="1"/>
  <c r="J419" i="13" s="1"/>
  <c r="E419" i="13"/>
  <c r="C419" i="13"/>
  <c r="D419" i="13" s="1"/>
  <c r="D418" i="13"/>
  <c r="F418" i="13"/>
  <c r="E301" i="14"/>
  <c r="E253" i="22" l="1"/>
  <c r="C859" i="2"/>
  <c r="D859" i="2"/>
  <c r="A860" i="2"/>
  <c r="C244" i="11"/>
  <c r="J243" i="11"/>
  <c r="E420" i="13"/>
  <c r="G420" i="13"/>
  <c r="I420" i="13" s="1"/>
  <c r="C420" i="13"/>
  <c r="F419" i="13"/>
  <c r="F301" i="14"/>
  <c r="I301" i="14"/>
  <c r="F253" i="22" l="1"/>
  <c r="H253" i="22"/>
  <c r="G244" i="11"/>
  <c r="D244" i="11" s="1"/>
  <c r="I244" i="11"/>
  <c r="F420" i="13"/>
  <c r="C860" i="2"/>
  <c r="A861" i="2"/>
  <c r="D860" i="2"/>
  <c r="D420" i="13"/>
  <c r="J420" i="13"/>
  <c r="H302" i="14"/>
  <c r="G302" i="14" s="1"/>
  <c r="E302" i="14" s="1"/>
  <c r="F302" i="14" s="1"/>
  <c r="C302" i="14"/>
  <c r="E244" i="11" l="1"/>
  <c r="C254" i="22"/>
  <c r="J253" i="22"/>
  <c r="F244" i="11"/>
  <c r="H244" i="11"/>
  <c r="I302" i="14"/>
  <c r="C303" i="14" s="1"/>
  <c r="D303" i="14" s="1"/>
  <c r="G303" i="14"/>
  <c r="C861" i="2"/>
  <c r="D861" i="2"/>
  <c r="A862" i="2"/>
  <c r="G421" i="13"/>
  <c r="I421" i="13" s="1"/>
  <c r="C421" i="13"/>
  <c r="E421" i="13"/>
  <c r="F421" i="13" s="1"/>
  <c r="D302" i="14"/>
  <c r="G254" i="22" l="1"/>
  <c r="E254" i="22" s="1"/>
  <c r="I254" i="22"/>
  <c r="E303" i="14"/>
  <c r="F303" i="14" s="1"/>
  <c r="C862" i="2"/>
  <c r="D862" i="2"/>
  <c r="A863" i="2"/>
  <c r="C245" i="11"/>
  <c r="J244" i="11"/>
  <c r="J421" i="13"/>
  <c r="D421" i="13"/>
  <c r="I303" i="14"/>
  <c r="D254" i="22" l="1"/>
  <c r="F254" i="22"/>
  <c r="H254" i="22"/>
  <c r="C863" i="2"/>
  <c r="D863" i="2"/>
  <c r="A864" i="2"/>
  <c r="G245" i="11"/>
  <c r="E245" i="11" s="1"/>
  <c r="I245" i="11"/>
  <c r="G422" i="13"/>
  <c r="I422" i="13" s="1"/>
  <c r="J422" i="13" s="1"/>
  <c r="E422" i="13"/>
  <c r="C422" i="13"/>
  <c r="C304" i="14"/>
  <c r="H304" i="14"/>
  <c r="G305" i="14" s="1"/>
  <c r="C255" i="22" l="1"/>
  <c r="J254" i="22"/>
  <c r="F245" i="11"/>
  <c r="H245" i="11"/>
  <c r="D245" i="11"/>
  <c r="C864" i="2"/>
  <c r="A865" i="2"/>
  <c r="D864" i="2"/>
  <c r="G423" i="13"/>
  <c r="I423" i="13" s="1"/>
  <c r="J423" i="13" s="1"/>
  <c r="E423" i="13"/>
  <c r="C423" i="13"/>
  <c r="D422" i="13"/>
  <c r="F422" i="13"/>
  <c r="G304" i="14"/>
  <c r="E304" i="14" s="1"/>
  <c r="G255" i="22" l="1"/>
  <c r="E255" i="22" s="1"/>
  <c r="D255" i="22"/>
  <c r="I255" i="22"/>
  <c r="C865" i="2"/>
  <c r="D865" i="2"/>
  <c r="A866" i="2"/>
  <c r="C246" i="11"/>
  <c r="J245" i="11"/>
  <c r="G424" i="13"/>
  <c r="I424" i="13" s="1"/>
  <c r="J424" i="13" s="1"/>
  <c r="E424" i="13"/>
  <c r="C424" i="13"/>
  <c r="F423" i="13"/>
  <c r="D423" i="13"/>
  <c r="F304" i="14"/>
  <c r="I304" i="14"/>
  <c r="D304" i="14"/>
  <c r="F255" i="22" l="1"/>
  <c r="H255" i="22"/>
  <c r="G246" i="11"/>
  <c r="D246" i="11" s="1"/>
  <c r="I246" i="11"/>
  <c r="C866" i="2"/>
  <c r="D866" i="2"/>
  <c r="A867" i="2"/>
  <c r="G425" i="13"/>
  <c r="I425" i="13" s="1"/>
  <c r="J425" i="13" s="1"/>
  <c r="C425" i="13"/>
  <c r="E425" i="13"/>
  <c r="F424" i="13"/>
  <c r="D424" i="13"/>
  <c r="C305" i="14"/>
  <c r="D305" i="14" s="1"/>
  <c r="E246" i="11" l="1"/>
  <c r="J255" i="22"/>
  <c r="C256" i="22"/>
  <c r="C867" i="2"/>
  <c r="D867" i="2"/>
  <c r="A868" i="2"/>
  <c r="F246" i="11"/>
  <c r="H246" i="11"/>
  <c r="C426" i="13"/>
  <c r="D426" i="13" s="1"/>
  <c r="E426" i="13"/>
  <c r="F426" i="13" s="1"/>
  <c r="G426" i="13"/>
  <c r="I426" i="13" s="1"/>
  <c r="D425" i="13"/>
  <c r="F425" i="13"/>
  <c r="E305" i="14"/>
  <c r="G256" i="22" l="1"/>
  <c r="E256" i="22" s="1"/>
  <c r="I256" i="22"/>
  <c r="C868" i="2"/>
  <c r="A869" i="2"/>
  <c r="D868" i="2"/>
  <c r="C247" i="11"/>
  <c r="J246" i="11"/>
  <c r="J426" i="13"/>
  <c r="F305" i="14"/>
  <c r="I305" i="14"/>
  <c r="F256" i="22" l="1"/>
  <c r="H256" i="22"/>
  <c r="D256" i="22"/>
  <c r="G247" i="11"/>
  <c r="D247" i="11" s="1"/>
  <c r="I247" i="11"/>
  <c r="C869" i="2"/>
  <c r="D869" i="2"/>
  <c r="A870" i="2"/>
  <c r="C427" i="13"/>
  <c r="D427" i="13" s="1"/>
  <c r="G427" i="13"/>
  <c r="I427" i="13" s="1"/>
  <c r="E427" i="13"/>
  <c r="C306" i="14"/>
  <c r="H306" i="14"/>
  <c r="G307" i="14" s="1"/>
  <c r="E247" i="11" l="1"/>
  <c r="F247" i="11" s="1"/>
  <c r="J256" i="22"/>
  <c r="C257" i="22"/>
  <c r="C870" i="2"/>
  <c r="D870" i="2"/>
  <c r="A871" i="2"/>
  <c r="J427" i="13"/>
  <c r="G428" i="13" s="1"/>
  <c r="I428" i="13" s="1"/>
  <c r="E428" i="13"/>
  <c r="C428" i="13"/>
  <c r="F427" i="13"/>
  <c r="D306" i="14"/>
  <c r="G306" i="14"/>
  <c r="E306" i="14" s="1"/>
  <c r="H247" i="11" l="1"/>
  <c r="C248" i="11" s="1"/>
  <c r="G257" i="22"/>
  <c r="E257" i="22" s="1"/>
  <c r="I257" i="22"/>
  <c r="J247" i="11"/>
  <c r="C871" i="2"/>
  <c r="D871" i="2"/>
  <c r="A872" i="2"/>
  <c r="F428" i="13"/>
  <c r="J428" i="13"/>
  <c r="D428" i="13"/>
  <c r="F306" i="14"/>
  <c r="I306" i="14"/>
  <c r="D257" i="22" l="1"/>
  <c r="F257" i="22"/>
  <c r="H257" i="22"/>
  <c r="C872" i="2"/>
  <c r="A873" i="2"/>
  <c r="D872" i="2"/>
  <c r="G248" i="11"/>
  <c r="E248" i="11" s="1"/>
  <c r="I248" i="11"/>
  <c r="E429" i="13"/>
  <c r="C429" i="13"/>
  <c r="G429" i="13"/>
  <c r="I429" i="13" s="1"/>
  <c r="C307" i="14"/>
  <c r="D307" i="14" s="1"/>
  <c r="D248" i="11" l="1"/>
  <c r="C258" i="22"/>
  <c r="J257" i="22"/>
  <c r="F248" i="11"/>
  <c r="H248" i="11"/>
  <c r="F429" i="13"/>
  <c r="C873" i="2"/>
  <c r="D873" i="2"/>
  <c r="A874" i="2"/>
  <c r="D429" i="13"/>
  <c r="J429" i="13"/>
  <c r="E307" i="14"/>
  <c r="G258" i="22" l="1"/>
  <c r="E258" i="22" s="1"/>
  <c r="I258" i="22"/>
  <c r="C874" i="2"/>
  <c r="A875" i="2"/>
  <c r="D874" i="2"/>
  <c r="C249" i="11"/>
  <c r="J248" i="11"/>
  <c r="G430" i="13"/>
  <c r="I430" i="13" s="1"/>
  <c r="J430" i="13" s="1"/>
  <c r="C430" i="13"/>
  <c r="E430" i="13"/>
  <c r="F307" i="14"/>
  <c r="I307" i="14"/>
  <c r="D258" i="22" l="1"/>
  <c r="F258" i="22"/>
  <c r="H258" i="22"/>
  <c r="C875" i="2"/>
  <c r="D875" i="2"/>
  <c r="A876" i="2"/>
  <c r="G249" i="11"/>
  <c r="E249" i="11" s="1"/>
  <c r="I249" i="11"/>
  <c r="G431" i="13"/>
  <c r="I431" i="13" s="1"/>
  <c r="J431" i="13" s="1"/>
  <c r="E431" i="13"/>
  <c r="C431" i="13"/>
  <c r="D430" i="13"/>
  <c r="F430" i="13"/>
  <c r="H308" i="14"/>
  <c r="G308" i="14" s="1"/>
  <c r="C308" i="14"/>
  <c r="C259" i="22" l="1"/>
  <c r="J258" i="22"/>
  <c r="F249" i="11"/>
  <c r="H249" i="11"/>
  <c r="D249" i="11"/>
  <c r="C876" i="2"/>
  <c r="A877" i="2"/>
  <c r="D876" i="2"/>
  <c r="E308" i="14"/>
  <c r="F308" i="14" s="1"/>
  <c r="C432" i="13"/>
  <c r="E432" i="13"/>
  <c r="G432" i="13"/>
  <c r="I432" i="13" s="1"/>
  <c r="F431" i="13"/>
  <c r="D431" i="13"/>
  <c r="D308" i="14"/>
  <c r="I308" i="14"/>
  <c r="G309" i="14"/>
  <c r="G259" i="22" l="1"/>
  <c r="D259" i="22" s="1"/>
  <c r="I259" i="22"/>
  <c r="F432" i="13"/>
  <c r="C877" i="2"/>
  <c r="D877" i="2"/>
  <c r="A878" i="2"/>
  <c r="C250" i="11"/>
  <c r="J249" i="11"/>
  <c r="D432" i="13"/>
  <c r="J432" i="13"/>
  <c r="C309" i="14"/>
  <c r="D309" i="14" s="1"/>
  <c r="E259" i="22" l="1"/>
  <c r="F259" i="22" s="1"/>
  <c r="H259" i="22"/>
  <c r="C878" i="2"/>
  <c r="D878" i="2"/>
  <c r="A879" i="2"/>
  <c r="G250" i="11"/>
  <c r="E250" i="11" s="1"/>
  <c r="I250" i="11"/>
  <c r="C433" i="13"/>
  <c r="E433" i="13"/>
  <c r="G433" i="13"/>
  <c r="I433" i="13" s="1"/>
  <c r="E309" i="14"/>
  <c r="J259" i="22" l="1"/>
  <c r="C260" i="22"/>
  <c r="F250" i="11"/>
  <c r="H250" i="11"/>
  <c r="D433" i="13"/>
  <c r="D250" i="11"/>
  <c r="C879" i="2"/>
  <c r="D879" i="2"/>
  <c r="A880" i="2"/>
  <c r="F433" i="13"/>
  <c r="J433" i="13"/>
  <c r="F309" i="14"/>
  <c r="I309" i="14"/>
  <c r="G260" i="22" l="1"/>
  <c r="E260" i="22" s="1"/>
  <c r="I260" i="22"/>
  <c r="C251" i="11"/>
  <c r="J250" i="11"/>
  <c r="C880" i="2"/>
  <c r="A881" i="2"/>
  <c r="D880" i="2"/>
  <c r="C434" i="13"/>
  <c r="E434" i="13"/>
  <c r="F434" i="13" s="1"/>
  <c r="G434" i="13"/>
  <c r="I434" i="13" s="1"/>
  <c r="H310" i="14"/>
  <c r="G311" i="14" s="1"/>
  <c r="C310" i="14"/>
  <c r="F260" i="22" l="1"/>
  <c r="H260" i="22"/>
  <c r="D260" i="22"/>
  <c r="D434" i="13"/>
  <c r="G251" i="11"/>
  <c r="E251" i="11" s="1"/>
  <c r="I251" i="11"/>
  <c r="C881" i="2"/>
  <c r="D881" i="2"/>
  <c r="A882" i="2"/>
  <c r="J434" i="13"/>
  <c r="D310" i="14"/>
  <c r="G310" i="14"/>
  <c r="E310" i="14" s="1"/>
  <c r="J260" i="22" l="1"/>
  <c r="C261" i="22"/>
  <c r="F251" i="11"/>
  <c r="H251" i="11"/>
  <c r="C882" i="2"/>
  <c r="D882" i="2"/>
  <c r="A883" i="2"/>
  <c r="D251" i="11"/>
  <c r="G435" i="13"/>
  <c r="I435" i="13" s="1"/>
  <c r="J435" i="13" s="1"/>
  <c r="C435" i="13"/>
  <c r="E435" i="13"/>
  <c r="F310" i="14"/>
  <c r="I310" i="14"/>
  <c r="G261" i="22" l="1"/>
  <c r="D261" i="22" s="1"/>
  <c r="I261" i="22"/>
  <c r="C252" i="11"/>
  <c r="J251" i="11"/>
  <c r="C883" i="2"/>
  <c r="D883" i="2"/>
  <c r="A884" i="2"/>
  <c r="C436" i="13"/>
  <c r="G436" i="13"/>
  <c r="I436" i="13" s="1"/>
  <c r="J436" i="13" s="1"/>
  <c r="E436" i="13"/>
  <c r="D435" i="13"/>
  <c r="F435" i="13"/>
  <c r="C311" i="14"/>
  <c r="D311" i="14" s="1"/>
  <c r="E261" i="22" l="1"/>
  <c r="F261" i="22" s="1"/>
  <c r="H261" i="22"/>
  <c r="C884" i="2"/>
  <c r="A885" i="2"/>
  <c r="D884" i="2"/>
  <c r="D436" i="13"/>
  <c r="G252" i="11"/>
  <c r="E252" i="11" s="1"/>
  <c r="I252" i="11"/>
  <c r="C437" i="13"/>
  <c r="G437" i="13"/>
  <c r="I437" i="13" s="1"/>
  <c r="J437" i="13" s="1"/>
  <c r="E437" i="13"/>
  <c r="F436" i="13"/>
  <c r="E311" i="14"/>
  <c r="D252" i="11" l="1"/>
  <c r="C262" i="22"/>
  <c r="J261" i="22"/>
  <c r="F252" i="11"/>
  <c r="H252" i="11"/>
  <c r="C885" i="2"/>
  <c r="D885" i="2"/>
  <c r="A886" i="2"/>
  <c r="D437" i="13"/>
  <c r="E438" i="13"/>
  <c r="F438" i="13" s="1"/>
  <c r="G438" i="13"/>
  <c r="I438" i="13" s="1"/>
  <c r="C438" i="13"/>
  <c r="F437" i="13"/>
  <c r="F311" i="14"/>
  <c r="I311" i="14"/>
  <c r="G262" i="22" l="1"/>
  <c r="E262" i="22" s="1"/>
  <c r="I262" i="22"/>
  <c r="C253" i="11"/>
  <c r="J252" i="11"/>
  <c r="C886" i="2"/>
  <c r="D886" i="2"/>
  <c r="A887" i="2"/>
  <c r="J438" i="13"/>
  <c r="D438" i="13"/>
  <c r="C312" i="14"/>
  <c r="H312" i="14"/>
  <c r="G313" i="14" s="1"/>
  <c r="F262" i="22" l="1"/>
  <c r="H262" i="22"/>
  <c r="D262" i="22"/>
  <c r="C887" i="2"/>
  <c r="D887" i="2"/>
  <c r="A888" i="2"/>
  <c r="G312" i="14"/>
  <c r="E312" i="14" s="1"/>
  <c r="F312" i="14" s="1"/>
  <c r="G253" i="11"/>
  <c r="E253" i="11" s="1"/>
  <c r="I253" i="11"/>
  <c r="G439" i="13"/>
  <c r="I439" i="13" s="1"/>
  <c r="J439" i="13" s="1"/>
  <c r="C439" i="13"/>
  <c r="E439" i="13"/>
  <c r="D312" i="14"/>
  <c r="I312" i="14"/>
  <c r="D253" i="11" l="1"/>
  <c r="J262" i="22"/>
  <c r="C263" i="22"/>
  <c r="F253" i="11"/>
  <c r="H253" i="11"/>
  <c r="C888" i="2"/>
  <c r="A889" i="2"/>
  <c r="D888" i="2"/>
  <c r="E440" i="13"/>
  <c r="F440" i="13" s="1"/>
  <c r="C440" i="13"/>
  <c r="D440" i="13" s="1"/>
  <c r="G440" i="13"/>
  <c r="I440" i="13" s="1"/>
  <c r="D439" i="13"/>
  <c r="F439" i="13"/>
  <c r="C313" i="14"/>
  <c r="D313" i="14" s="1"/>
  <c r="G263" i="22" l="1"/>
  <c r="E263" i="22" s="1"/>
  <c r="I263" i="22"/>
  <c r="C254" i="11"/>
  <c r="J253" i="11"/>
  <c r="C889" i="2"/>
  <c r="D889" i="2"/>
  <c r="A890" i="2"/>
  <c r="J440" i="13"/>
  <c r="E313" i="14"/>
  <c r="F263" i="22" l="1"/>
  <c r="H263" i="22"/>
  <c r="D263" i="22"/>
  <c r="C890" i="2"/>
  <c r="D890" i="2"/>
  <c r="A891" i="2"/>
  <c r="G254" i="11"/>
  <c r="E254" i="11" s="1"/>
  <c r="I254" i="11"/>
  <c r="E441" i="13"/>
  <c r="F441" i="13" s="1"/>
  <c r="G441" i="13"/>
  <c r="I441" i="13" s="1"/>
  <c r="C441" i="13"/>
  <c r="F313" i="14"/>
  <c r="I313" i="14"/>
  <c r="D254" i="11" l="1"/>
  <c r="J263" i="22"/>
  <c r="C264" i="22"/>
  <c r="F254" i="11"/>
  <c r="H254" i="11"/>
  <c r="C891" i="2"/>
  <c r="D891" i="2"/>
  <c r="A892" i="2"/>
  <c r="J441" i="13"/>
  <c r="D441" i="13"/>
  <c r="H314" i="14"/>
  <c r="G315" i="14" s="1"/>
  <c r="C314" i="14"/>
  <c r="G264" i="22" l="1"/>
  <c r="D264" i="22" s="1"/>
  <c r="I264" i="22"/>
  <c r="C892" i="2"/>
  <c r="A893" i="2"/>
  <c r="D892" i="2"/>
  <c r="C255" i="11"/>
  <c r="J254" i="11"/>
  <c r="C442" i="13"/>
  <c r="D442" i="13" s="1"/>
  <c r="E442" i="13"/>
  <c r="F442" i="13" s="1"/>
  <c r="G442" i="13"/>
  <c r="I442" i="13" s="1"/>
  <c r="G314" i="14"/>
  <c r="E314" i="14" s="1"/>
  <c r="E264" i="22" l="1"/>
  <c r="G255" i="11"/>
  <c r="E255" i="11" s="1"/>
  <c r="I255" i="11"/>
  <c r="D314" i="14"/>
  <c r="C893" i="2"/>
  <c r="D893" i="2"/>
  <c r="A894" i="2"/>
  <c r="J442" i="13"/>
  <c r="F314" i="14"/>
  <c r="I314" i="14"/>
  <c r="F264" i="22" l="1"/>
  <c r="H264" i="22"/>
  <c r="F255" i="11"/>
  <c r="H255" i="11"/>
  <c r="C894" i="2"/>
  <c r="A895" i="2"/>
  <c r="D894" i="2"/>
  <c r="D255" i="11"/>
  <c r="E443" i="13"/>
  <c r="F443" i="13" s="1"/>
  <c r="G443" i="13"/>
  <c r="I443" i="13" s="1"/>
  <c r="C443" i="13"/>
  <c r="C315" i="14"/>
  <c r="D315" i="14" s="1"/>
  <c r="C265" i="22" l="1"/>
  <c r="J264" i="22"/>
  <c r="C895" i="2"/>
  <c r="D895" i="2"/>
  <c r="A896" i="2"/>
  <c r="C256" i="11"/>
  <c r="J255" i="11"/>
  <c r="J443" i="13"/>
  <c r="D443" i="13"/>
  <c r="E315" i="14"/>
  <c r="G265" i="22" l="1"/>
  <c r="E265" i="22" s="1"/>
  <c r="I265" i="22"/>
  <c r="G256" i="11"/>
  <c r="E256" i="11" s="1"/>
  <c r="I256" i="11"/>
  <c r="C896" i="2"/>
  <c r="A897" i="2"/>
  <c r="D896" i="2"/>
  <c r="C444" i="13"/>
  <c r="D444" i="13" s="1"/>
  <c r="E444" i="13"/>
  <c r="G444" i="13"/>
  <c r="I444" i="13" s="1"/>
  <c r="F315" i="14"/>
  <c r="I315" i="14"/>
  <c r="D256" i="11" l="1"/>
  <c r="F265" i="22"/>
  <c r="H265" i="22"/>
  <c r="D265" i="22"/>
  <c r="F256" i="11"/>
  <c r="H256" i="11"/>
  <c r="C897" i="2"/>
  <c r="D897" i="2"/>
  <c r="A898" i="2"/>
  <c r="F444" i="13"/>
  <c r="J444" i="13"/>
  <c r="C316" i="14"/>
  <c r="H316" i="14"/>
  <c r="G316" i="14" s="1"/>
  <c r="G317" i="14"/>
  <c r="C266" i="22" l="1"/>
  <c r="J265" i="22"/>
  <c r="C257" i="11"/>
  <c r="J256" i="11"/>
  <c r="C898" i="2"/>
  <c r="D898" i="2"/>
  <c r="A899" i="2"/>
  <c r="D316" i="14"/>
  <c r="G445" i="13"/>
  <c r="I445" i="13" s="1"/>
  <c r="C445" i="13"/>
  <c r="E445" i="13"/>
  <c r="E316" i="14"/>
  <c r="G266" i="22" l="1"/>
  <c r="D266" i="22" s="1"/>
  <c r="I266" i="22"/>
  <c r="C899" i="2"/>
  <c r="D899" i="2"/>
  <c r="A900" i="2"/>
  <c r="G257" i="11"/>
  <c r="E257" i="11" s="1"/>
  <c r="I257" i="11"/>
  <c r="J445" i="13"/>
  <c r="C446" i="13"/>
  <c r="G446" i="13"/>
  <c r="I446" i="13" s="1"/>
  <c r="E446" i="13"/>
  <c r="D445" i="13"/>
  <c r="F445" i="13"/>
  <c r="F316" i="14"/>
  <c r="I316" i="14"/>
  <c r="D257" i="11" l="1"/>
  <c r="E266" i="22"/>
  <c r="C900" i="2"/>
  <c r="A901" i="2"/>
  <c r="D900" i="2"/>
  <c r="J446" i="13"/>
  <c r="E447" i="13" s="1"/>
  <c r="D446" i="13"/>
  <c r="F257" i="11"/>
  <c r="H257" i="11"/>
  <c r="G447" i="13"/>
  <c r="I447" i="13" s="1"/>
  <c r="C447" i="13"/>
  <c r="F446" i="13"/>
  <c r="C317" i="14"/>
  <c r="D317" i="14" s="1"/>
  <c r="F266" i="22" l="1"/>
  <c r="H266" i="22"/>
  <c r="J447" i="13"/>
  <c r="G448" i="13" s="1"/>
  <c r="I448" i="13" s="1"/>
  <c r="C258" i="11"/>
  <c r="J257" i="11"/>
  <c r="C901" i="2"/>
  <c r="D901" i="2"/>
  <c r="A902" i="2"/>
  <c r="E448" i="13"/>
  <c r="F447" i="13"/>
  <c r="D447" i="13"/>
  <c r="E317" i="14"/>
  <c r="J266" i="22" l="1"/>
  <c r="C267" i="22"/>
  <c r="F448" i="13"/>
  <c r="G258" i="11"/>
  <c r="D258" i="11" s="1"/>
  <c r="I258" i="11"/>
  <c r="C448" i="13"/>
  <c r="D448" i="13" s="1"/>
  <c r="C902" i="2"/>
  <c r="A903" i="2"/>
  <c r="D902" i="2"/>
  <c r="J448" i="13"/>
  <c r="F317" i="14"/>
  <c r="I317" i="14"/>
  <c r="G267" i="22" l="1"/>
  <c r="E267" i="22" s="1"/>
  <c r="I267" i="22"/>
  <c r="E258" i="11"/>
  <c r="C903" i="2"/>
  <c r="D903" i="2"/>
  <c r="A904" i="2"/>
  <c r="E449" i="13"/>
  <c r="F449" i="13" s="1"/>
  <c r="C449" i="13"/>
  <c r="D449" i="13" s="1"/>
  <c r="G449" i="13"/>
  <c r="I449" i="13" s="1"/>
  <c r="H318" i="14"/>
  <c r="G319" i="14" s="1"/>
  <c r="C318" i="14"/>
  <c r="F267" i="22" l="1"/>
  <c r="H267" i="22"/>
  <c r="D267" i="22"/>
  <c r="F258" i="11"/>
  <c r="H258" i="11"/>
  <c r="C904" i="2"/>
  <c r="A905" i="2"/>
  <c r="D904" i="2"/>
  <c r="J449" i="13"/>
  <c r="D318" i="14"/>
  <c r="G318" i="14"/>
  <c r="E318" i="14" s="1"/>
  <c r="J267" i="22" l="1"/>
  <c r="C268" i="22"/>
  <c r="C905" i="2"/>
  <c r="D905" i="2"/>
  <c r="A906" i="2"/>
  <c r="C259" i="11"/>
  <c r="J258" i="11"/>
  <c r="C450" i="13"/>
  <c r="D450" i="13" s="1"/>
  <c r="E450" i="13"/>
  <c r="F450" i="13" s="1"/>
  <c r="G450" i="13"/>
  <c r="I450" i="13" s="1"/>
  <c r="F318" i="14"/>
  <c r="I318" i="14"/>
  <c r="G268" i="22" l="1"/>
  <c r="D268" i="22" s="1"/>
  <c r="I268" i="22"/>
  <c r="C906" i="2"/>
  <c r="A907" i="2"/>
  <c r="D906" i="2"/>
  <c r="G259" i="11"/>
  <c r="E259" i="11" s="1"/>
  <c r="I259" i="11"/>
  <c r="J450" i="13"/>
  <c r="C319" i="14"/>
  <c r="D319" i="14" s="1"/>
  <c r="D259" i="11" l="1"/>
  <c r="E268" i="22"/>
  <c r="F259" i="11"/>
  <c r="H259" i="11"/>
  <c r="C907" i="2"/>
  <c r="D907" i="2"/>
  <c r="A908" i="2"/>
  <c r="C451" i="13"/>
  <c r="D451" i="13" s="1"/>
  <c r="E451" i="13"/>
  <c r="F451" i="13" s="1"/>
  <c r="G451" i="13"/>
  <c r="I451" i="13" s="1"/>
  <c r="E319" i="14"/>
  <c r="F268" i="22" l="1"/>
  <c r="H268" i="22"/>
  <c r="C908" i="2"/>
  <c r="A909" i="2"/>
  <c r="D908" i="2"/>
  <c r="C260" i="11"/>
  <c r="J259" i="11"/>
  <c r="J451" i="13"/>
  <c r="F319" i="14"/>
  <c r="I319" i="14"/>
  <c r="C269" i="22" l="1"/>
  <c r="J268" i="22"/>
  <c r="G260" i="11"/>
  <c r="E260" i="11" s="1"/>
  <c r="I260" i="11"/>
  <c r="C909" i="2"/>
  <c r="D909" i="2"/>
  <c r="A910" i="2"/>
  <c r="C452" i="13"/>
  <c r="E452" i="13"/>
  <c r="G452" i="13"/>
  <c r="I452" i="13" s="1"/>
  <c r="H320" i="14"/>
  <c r="G321" i="14" s="1"/>
  <c r="C320" i="14"/>
  <c r="D260" i="11" l="1"/>
  <c r="G269" i="22"/>
  <c r="D269" i="22" s="1"/>
  <c r="I269" i="22"/>
  <c r="F260" i="11"/>
  <c r="H260" i="11"/>
  <c r="C910" i="2"/>
  <c r="D910" i="2"/>
  <c r="A911" i="2"/>
  <c r="F452" i="13"/>
  <c r="D452" i="13"/>
  <c r="J452" i="13"/>
  <c r="G320" i="14"/>
  <c r="E320" i="14" s="1"/>
  <c r="E269" i="22" l="1"/>
  <c r="D320" i="14"/>
  <c r="C261" i="11"/>
  <c r="J260" i="11"/>
  <c r="C911" i="2"/>
  <c r="D911" i="2"/>
  <c r="A912" i="2"/>
  <c r="C453" i="13"/>
  <c r="D453" i="13" s="1"/>
  <c r="E453" i="13"/>
  <c r="G453" i="13"/>
  <c r="I453" i="13" s="1"/>
  <c r="F320" i="14"/>
  <c r="I320" i="14"/>
  <c r="F269" i="22" l="1"/>
  <c r="H269" i="22"/>
  <c r="C912" i="2"/>
  <c r="A913" i="2"/>
  <c r="D912" i="2"/>
  <c r="G261" i="11"/>
  <c r="D261" i="11" s="1"/>
  <c r="E261" i="11"/>
  <c r="I261" i="11"/>
  <c r="F453" i="13"/>
  <c r="J453" i="13"/>
  <c r="C321" i="14"/>
  <c r="D321" i="14" s="1"/>
  <c r="C270" i="22" l="1"/>
  <c r="J269" i="22"/>
  <c r="C913" i="2"/>
  <c r="A914" i="2"/>
  <c r="D913" i="2"/>
  <c r="F261" i="11"/>
  <c r="H261" i="11"/>
  <c r="C454" i="13"/>
  <c r="D454" i="13" s="1"/>
  <c r="G454" i="13"/>
  <c r="I454" i="13" s="1"/>
  <c r="J454" i="13" s="1"/>
  <c r="E454" i="13"/>
  <c r="E321" i="14"/>
  <c r="G270" i="22" l="1"/>
  <c r="D270" i="22" s="1"/>
  <c r="I270" i="22"/>
  <c r="C914" i="2"/>
  <c r="A915" i="2"/>
  <c r="D914" i="2"/>
  <c r="C262" i="11"/>
  <c r="J261" i="11"/>
  <c r="G455" i="13"/>
  <c r="I455" i="13" s="1"/>
  <c r="C455" i="13"/>
  <c r="E455" i="13"/>
  <c r="F454" i="13"/>
  <c r="F321" i="14"/>
  <c r="I321" i="14"/>
  <c r="E270" i="22" l="1"/>
  <c r="F270" i="22" s="1"/>
  <c r="H270" i="22"/>
  <c r="C915" i="2"/>
  <c r="D915" i="2"/>
  <c r="A916" i="2"/>
  <c r="G262" i="11"/>
  <c r="D262" i="11" s="1"/>
  <c r="E262" i="11"/>
  <c r="I262" i="11"/>
  <c r="J455" i="13"/>
  <c r="G456" i="13" s="1"/>
  <c r="I456" i="13" s="1"/>
  <c r="C456" i="13"/>
  <c r="E456" i="13"/>
  <c r="D455" i="13"/>
  <c r="F455" i="13"/>
  <c r="H322" i="14"/>
  <c r="G323" i="14" s="1"/>
  <c r="C322" i="14"/>
  <c r="J270" i="22" l="1"/>
  <c r="C271" i="22"/>
  <c r="F456" i="13"/>
  <c r="F262" i="11"/>
  <c r="H262" i="11"/>
  <c r="D456" i="13"/>
  <c r="C916" i="2"/>
  <c r="A917" i="2"/>
  <c r="D916" i="2"/>
  <c r="J456" i="13"/>
  <c r="D322" i="14"/>
  <c r="G322" i="14"/>
  <c r="E322" i="14" s="1"/>
  <c r="G271" i="22" l="1"/>
  <c r="E271" i="22" s="1"/>
  <c r="I271" i="22"/>
  <c r="C917" i="2"/>
  <c r="D917" i="2"/>
  <c r="A918" i="2"/>
  <c r="C263" i="11"/>
  <c r="J262" i="11"/>
  <c r="E457" i="13"/>
  <c r="C457" i="13"/>
  <c r="G457" i="13"/>
  <c r="I457" i="13" s="1"/>
  <c r="F322" i="14"/>
  <c r="I322" i="14"/>
  <c r="F271" i="22" l="1"/>
  <c r="H271" i="22"/>
  <c r="D271" i="22"/>
  <c r="G263" i="11"/>
  <c r="E263" i="11" s="1"/>
  <c r="I263" i="11"/>
  <c r="F457" i="13"/>
  <c r="C918" i="2"/>
  <c r="D918" i="2"/>
  <c r="A919" i="2"/>
  <c r="D457" i="13"/>
  <c r="J457" i="13"/>
  <c r="C323" i="14"/>
  <c r="D323" i="14" s="1"/>
  <c r="D263" i="11" l="1"/>
  <c r="C272" i="22"/>
  <c r="J271" i="22"/>
  <c r="F263" i="11"/>
  <c r="H263" i="11"/>
  <c r="C919" i="2"/>
  <c r="D919" i="2"/>
  <c r="A920" i="2"/>
  <c r="E458" i="13"/>
  <c r="F458" i="13" s="1"/>
  <c r="G458" i="13"/>
  <c r="I458" i="13" s="1"/>
  <c r="C458" i="13"/>
  <c r="E323" i="14"/>
  <c r="G272" i="22" l="1"/>
  <c r="D272" i="22" s="1"/>
  <c r="I272" i="22"/>
  <c r="C264" i="11"/>
  <c r="J263" i="11"/>
  <c r="C920" i="2"/>
  <c r="A921" i="2"/>
  <c r="D920" i="2"/>
  <c r="D458" i="13"/>
  <c r="J458" i="13"/>
  <c r="F323" i="14"/>
  <c r="I323" i="14"/>
  <c r="E272" i="22" l="1"/>
  <c r="F272" i="22" s="1"/>
  <c r="H272" i="22"/>
  <c r="C921" i="2"/>
  <c r="A922" i="2"/>
  <c r="D921" i="2"/>
  <c r="G264" i="11"/>
  <c r="D264" i="11" s="1"/>
  <c r="I264" i="11"/>
  <c r="E459" i="13"/>
  <c r="C459" i="13"/>
  <c r="G459" i="13"/>
  <c r="I459" i="13" s="1"/>
  <c r="C324" i="14"/>
  <c r="H324" i="14"/>
  <c r="G324" i="14" s="1"/>
  <c r="G325" i="14"/>
  <c r="C273" i="22" l="1"/>
  <c r="J272" i="22"/>
  <c r="F459" i="13"/>
  <c r="E264" i="11"/>
  <c r="C922" i="2"/>
  <c r="A923" i="2"/>
  <c r="D922" i="2"/>
  <c r="D324" i="14"/>
  <c r="D459" i="13"/>
  <c r="J459" i="13"/>
  <c r="E324" i="14"/>
  <c r="G273" i="22" l="1"/>
  <c r="E273" i="22" s="1"/>
  <c r="I273" i="22"/>
  <c r="C923" i="2"/>
  <c r="D923" i="2"/>
  <c r="A924" i="2"/>
  <c r="F264" i="11"/>
  <c r="H264" i="11"/>
  <c r="E460" i="13"/>
  <c r="F460" i="13" s="1"/>
  <c r="C460" i="13"/>
  <c r="G460" i="13"/>
  <c r="I460" i="13" s="1"/>
  <c r="F324" i="14"/>
  <c r="I324" i="14"/>
  <c r="D273" i="22" l="1"/>
  <c r="F273" i="22"/>
  <c r="H273" i="22"/>
  <c r="C265" i="11"/>
  <c r="J264" i="11"/>
  <c r="C924" i="2"/>
  <c r="A925" i="2"/>
  <c r="D924" i="2"/>
  <c r="D460" i="13"/>
  <c r="J460" i="13"/>
  <c r="C325" i="14"/>
  <c r="D325" i="14" s="1"/>
  <c r="J273" i="22" l="1"/>
  <c r="C274" i="22"/>
  <c r="C925" i="2"/>
  <c r="D925" i="2"/>
  <c r="A926" i="2"/>
  <c r="G265" i="11"/>
  <c r="E265" i="11" s="1"/>
  <c r="I265" i="11"/>
  <c r="E461" i="13"/>
  <c r="F461" i="13" s="1"/>
  <c r="C461" i="13"/>
  <c r="D461" i="13" s="1"/>
  <c r="G461" i="13"/>
  <c r="I461" i="13" s="1"/>
  <c r="E325" i="14"/>
  <c r="G274" i="22" l="1"/>
  <c r="E274" i="22" s="1"/>
  <c r="I274" i="22"/>
  <c r="F265" i="11"/>
  <c r="H265" i="11"/>
  <c r="D265" i="11"/>
  <c r="C926" i="2"/>
  <c r="D926" i="2"/>
  <c r="A927" i="2"/>
  <c r="J461" i="13"/>
  <c r="F325" i="14"/>
  <c r="I325" i="14"/>
  <c r="F274" i="22" l="1"/>
  <c r="H274" i="22"/>
  <c r="D274" i="22"/>
  <c r="C927" i="2"/>
  <c r="D927" i="2"/>
  <c r="A928" i="2"/>
  <c r="C266" i="11"/>
  <c r="J265" i="11"/>
  <c r="E462" i="13"/>
  <c r="G462" i="13"/>
  <c r="I462" i="13" s="1"/>
  <c r="C462" i="13"/>
  <c r="H326" i="14"/>
  <c r="G327" i="14" s="1"/>
  <c r="C326" i="14"/>
  <c r="J274" i="22" l="1"/>
  <c r="C275" i="22"/>
  <c r="C928" i="2"/>
  <c r="A929" i="2"/>
  <c r="D928" i="2"/>
  <c r="J462" i="13"/>
  <c r="G266" i="11"/>
  <c r="D266" i="11" s="1"/>
  <c r="I266" i="11"/>
  <c r="F462" i="13"/>
  <c r="D462" i="13"/>
  <c r="C463" i="13"/>
  <c r="G463" i="13"/>
  <c r="I463" i="13" s="1"/>
  <c r="E463" i="13"/>
  <c r="F463" i="13" s="1"/>
  <c r="G326" i="14"/>
  <c r="E326" i="14" s="1"/>
  <c r="E266" i="11" l="1"/>
  <c r="G275" i="22"/>
  <c r="D275" i="22" s="1"/>
  <c r="I275" i="22"/>
  <c r="D326" i="14"/>
  <c r="F266" i="11"/>
  <c r="H266" i="11"/>
  <c r="C929" i="2"/>
  <c r="A930" i="2"/>
  <c r="D929" i="2"/>
  <c r="D463" i="13"/>
  <c r="J463" i="13"/>
  <c r="F326" i="14"/>
  <c r="I326" i="14"/>
  <c r="E275" i="22" l="1"/>
  <c r="F275" i="22" s="1"/>
  <c r="H275" i="22"/>
  <c r="C267" i="11"/>
  <c r="J266" i="11"/>
  <c r="C930" i="2"/>
  <c r="A931" i="2"/>
  <c r="D930" i="2"/>
  <c r="E464" i="13"/>
  <c r="G464" i="13"/>
  <c r="I464" i="13" s="1"/>
  <c r="C464" i="13"/>
  <c r="C327" i="14"/>
  <c r="D327" i="14" s="1"/>
  <c r="C276" i="22" l="1"/>
  <c r="J275" i="22"/>
  <c r="G267" i="11"/>
  <c r="D267" i="11" s="1"/>
  <c r="I267" i="11"/>
  <c r="C931" i="2"/>
  <c r="D931" i="2"/>
  <c r="A932" i="2"/>
  <c r="J464" i="13"/>
  <c r="G465" i="13" s="1"/>
  <c r="I465" i="13" s="1"/>
  <c r="J465" i="13" s="1"/>
  <c r="F464" i="13"/>
  <c r="D464" i="13"/>
  <c r="C465" i="13"/>
  <c r="E465" i="13"/>
  <c r="E327" i="14"/>
  <c r="G276" i="22" l="1"/>
  <c r="D276" i="22" s="1"/>
  <c r="I276" i="22"/>
  <c r="C932" i="2"/>
  <c r="A933" i="2"/>
  <c r="D932" i="2"/>
  <c r="E267" i="11"/>
  <c r="C466" i="13"/>
  <c r="G466" i="13"/>
  <c r="I466" i="13" s="1"/>
  <c r="E466" i="13"/>
  <c r="D465" i="13"/>
  <c r="F465" i="13"/>
  <c r="F327" i="14"/>
  <c r="I327" i="14"/>
  <c r="E276" i="22" l="1"/>
  <c r="F466" i="13"/>
  <c r="D466" i="13"/>
  <c r="C933" i="2"/>
  <c r="D933" i="2"/>
  <c r="A934" i="2"/>
  <c r="F267" i="11"/>
  <c r="H267" i="11"/>
  <c r="J466" i="13"/>
  <c r="H328" i="14"/>
  <c r="G329" i="14" s="1"/>
  <c r="C328" i="14"/>
  <c r="F276" i="22" l="1"/>
  <c r="H276" i="22"/>
  <c r="C268" i="11"/>
  <c r="J267" i="11"/>
  <c r="C934" i="2"/>
  <c r="A935" i="2"/>
  <c r="D934" i="2"/>
  <c r="G467" i="13"/>
  <c r="I467" i="13" s="1"/>
  <c r="C467" i="13"/>
  <c r="E467" i="13"/>
  <c r="G328" i="14"/>
  <c r="E328" i="14" s="1"/>
  <c r="C277" i="22" l="1"/>
  <c r="J276" i="22"/>
  <c r="D328" i="14"/>
  <c r="F467" i="13"/>
  <c r="C935" i="2"/>
  <c r="D935" i="2"/>
  <c r="A936" i="2"/>
  <c r="G268" i="11"/>
  <c r="D268" i="11" s="1"/>
  <c r="I268" i="11"/>
  <c r="J467" i="13"/>
  <c r="D467" i="13"/>
  <c r="F328" i="14"/>
  <c r="I328" i="14"/>
  <c r="G277" i="22" l="1"/>
  <c r="E277" i="22" s="1"/>
  <c r="I277" i="22"/>
  <c r="E268" i="11"/>
  <c r="C936" i="2"/>
  <c r="A937" i="2"/>
  <c r="D936" i="2"/>
  <c r="G468" i="13"/>
  <c r="I468" i="13" s="1"/>
  <c r="C468" i="13"/>
  <c r="E468" i="13"/>
  <c r="C329" i="14"/>
  <c r="D329" i="14" s="1"/>
  <c r="F277" i="22" l="1"/>
  <c r="H277" i="22"/>
  <c r="D277" i="22"/>
  <c r="F468" i="13"/>
  <c r="C937" i="2"/>
  <c r="D937" i="2"/>
  <c r="A938" i="2"/>
  <c r="F268" i="11"/>
  <c r="H268" i="11"/>
  <c r="J468" i="13"/>
  <c r="D468" i="13"/>
  <c r="E329" i="14"/>
  <c r="J277" i="22" l="1"/>
  <c r="C278" i="22"/>
  <c r="C269" i="11"/>
  <c r="J268" i="11"/>
  <c r="C938" i="2"/>
  <c r="D938" i="2"/>
  <c r="A939" i="2"/>
  <c r="E469" i="13"/>
  <c r="C469" i="13"/>
  <c r="G469" i="13"/>
  <c r="I469" i="13" s="1"/>
  <c r="F329" i="14"/>
  <c r="I329" i="14"/>
  <c r="G278" i="22" l="1"/>
  <c r="E278" i="22" s="1"/>
  <c r="D278" i="22"/>
  <c r="I278" i="22"/>
  <c r="C939" i="2"/>
  <c r="D939" i="2"/>
  <c r="A940" i="2"/>
  <c r="G269" i="11"/>
  <c r="E269" i="11" s="1"/>
  <c r="I269" i="11"/>
  <c r="D469" i="13"/>
  <c r="F469" i="13"/>
  <c r="J469" i="13"/>
  <c r="H330" i="14"/>
  <c r="G331" i="14" s="1"/>
  <c r="C330" i="14"/>
  <c r="G330" i="14"/>
  <c r="E330" i="14" s="1"/>
  <c r="F330" i="14" s="1"/>
  <c r="D269" i="11" l="1"/>
  <c r="F278" i="22"/>
  <c r="H278" i="22"/>
  <c r="F269" i="11"/>
  <c r="H269" i="11"/>
  <c r="C940" i="2"/>
  <c r="A941" i="2"/>
  <c r="D940" i="2"/>
  <c r="C470" i="13"/>
  <c r="G470" i="13"/>
  <c r="I470" i="13" s="1"/>
  <c r="J470" i="13" s="1"/>
  <c r="E470" i="13"/>
  <c r="D330" i="14"/>
  <c r="I330" i="14"/>
  <c r="C279" i="22" l="1"/>
  <c r="J278" i="22"/>
  <c r="C270" i="11"/>
  <c r="J269" i="11"/>
  <c r="C941" i="2"/>
  <c r="D941" i="2"/>
  <c r="A942" i="2"/>
  <c r="D470" i="13"/>
  <c r="F470" i="13"/>
  <c r="C471" i="13"/>
  <c r="E471" i="13"/>
  <c r="G471" i="13"/>
  <c r="I471" i="13" s="1"/>
  <c r="J471" i="13" s="1"/>
  <c r="C331" i="14"/>
  <c r="D331" i="14" s="1"/>
  <c r="G279" i="22" l="1"/>
  <c r="D279" i="22" s="1"/>
  <c r="I279" i="22"/>
  <c r="C942" i="2"/>
  <c r="D942" i="2"/>
  <c r="A943" i="2"/>
  <c r="G270" i="11"/>
  <c r="D270" i="11" s="1"/>
  <c r="I270" i="11"/>
  <c r="G472" i="13"/>
  <c r="I472" i="13" s="1"/>
  <c r="J472" i="13" s="1"/>
  <c r="C472" i="13"/>
  <c r="E472" i="13"/>
  <c r="F472" i="13" s="1"/>
  <c r="D471" i="13"/>
  <c r="F471" i="13"/>
  <c r="E331" i="14"/>
  <c r="E270" i="11" l="1"/>
  <c r="F270" i="11" s="1"/>
  <c r="E279" i="22"/>
  <c r="C943" i="2"/>
  <c r="D943" i="2"/>
  <c r="A944" i="2"/>
  <c r="C473" i="13"/>
  <c r="D473" i="13" s="1"/>
  <c r="G473" i="13"/>
  <c r="I473" i="13" s="1"/>
  <c r="E473" i="13"/>
  <c r="D472" i="13"/>
  <c r="F331" i="14"/>
  <c r="I331" i="14"/>
  <c r="H270" i="11" l="1"/>
  <c r="F279" i="22"/>
  <c r="H279" i="22"/>
  <c r="C944" i="2"/>
  <c r="A945" i="2"/>
  <c r="D944" i="2"/>
  <c r="C271" i="11"/>
  <c r="J270" i="11"/>
  <c r="F473" i="13"/>
  <c r="J473" i="13"/>
  <c r="H332" i="14"/>
  <c r="G333" i="14" s="1"/>
  <c r="C332" i="14"/>
  <c r="G332" i="14"/>
  <c r="E332" i="14" s="1"/>
  <c r="F332" i="14" s="1"/>
  <c r="C280" i="22" l="1"/>
  <c r="J279" i="22"/>
  <c r="C945" i="2"/>
  <c r="D945" i="2"/>
  <c r="A946" i="2"/>
  <c r="G271" i="11"/>
  <c r="D271" i="11" s="1"/>
  <c r="I271" i="11"/>
  <c r="E474" i="13"/>
  <c r="G474" i="13"/>
  <c r="I474" i="13" s="1"/>
  <c r="C474" i="13"/>
  <c r="D474" i="13" s="1"/>
  <c r="D332" i="14"/>
  <c r="I332" i="14"/>
  <c r="E271" i="11" l="1"/>
  <c r="F271" i="11" s="1"/>
  <c r="G280" i="22"/>
  <c r="E280" i="22" s="1"/>
  <c r="I280" i="22"/>
  <c r="C946" i="2"/>
  <c r="A947" i="2"/>
  <c r="D946" i="2"/>
  <c r="F474" i="13"/>
  <c r="J474" i="13"/>
  <c r="C333" i="14"/>
  <c r="D333" i="14" s="1"/>
  <c r="H271" i="11" l="1"/>
  <c r="C272" i="11" s="1"/>
  <c r="D280" i="22"/>
  <c r="F280" i="22"/>
  <c r="H280" i="22"/>
  <c r="C947" i="2"/>
  <c r="D947" i="2"/>
  <c r="A948" i="2"/>
  <c r="J271" i="11"/>
  <c r="E475" i="13"/>
  <c r="C475" i="13"/>
  <c r="G475" i="13"/>
  <c r="I475" i="13" s="1"/>
  <c r="E333" i="14"/>
  <c r="J280" i="22" l="1"/>
  <c r="C281" i="22"/>
  <c r="C948" i="2"/>
  <c r="A949" i="2"/>
  <c r="D948" i="2"/>
  <c r="J475" i="13"/>
  <c r="G272" i="11"/>
  <c r="E272" i="11" s="1"/>
  <c r="D272" i="11"/>
  <c r="I272" i="11"/>
  <c r="F475" i="13"/>
  <c r="D475" i="13"/>
  <c r="E476" i="13"/>
  <c r="C476" i="13"/>
  <c r="G476" i="13"/>
  <c r="I476" i="13" s="1"/>
  <c r="F333" i="14"/>
  <c r="I333" i="14"/>
  <c r="G281" i="22" l="1"/>
  <c r="E281" i="22" s="1"/>
  <c r="I281" i="22"/>
  <c r="F272" i="11"/>
  <c r="H272" i="11"/>
  <c r="C949" i="2"/>
  <c r="D949" i="2"/>
  <c r="A950" i="2"/>
  <c r="J476" i="13"/>
  <c r="C477" i="13" s="1"/>
  <c r="E477" i="13"/>
  <c r="F476" i="13"/>
  <c r="D476" i="13"/>
  <c r="C334" i="14"/>
  <c r="H334" i="14"/>
  <c r="G335" i="14" s="1"/>
  <c r="F281" i="22" l="1"/>
  <c r="H281" i="22"/>
  <c r="D281" i="22"/>
  <c r="C273" i="11"/>
  <c r="J272" i="11"/>
  <c r="G477" i="13"/>
  <c r="I477" i="13" s="1"/>
  <c r="J477" i="13" s="1"/>
  <c r="C950" i="2"/>
  <c r="D950" i="2"/>
  <c r="A951" i="2"/>
  <c r="G334" i="14"/>
  <c r="E334" i="14" s="1"/>
  <c r="J281" i="22" l="1"/>
  <c r="C282" i="22"/>
  <c r="F477" i="13"/>
  <c r="C951" i="2"/>
  <c r="D951" i="2"/>
  <c r="A952" i="2"/>
  <c r="D477" i="13"/>
  <c r="D273" i="11"/>
  <c r="G273" i="11"/>
  <c r="E273" i="11" s="1"/>
  <c r="I273" i="11"/>
  <c r="C478" i="13"/>
  <c r="D478" i="13" s="1"/>
  <c r="G478" i="13"/>
  <c r="I478" i="13" s="1"/>
  <c r="E478" i="13"/>
  <c r="F478" i="13" s="1"/>
  <c r="F334" i="14"/>
  <c r="I334" i="14"/>
  <c r="D334" i="14"/>
  <c r="G282" i="22" l="1"/>
  <c r="E282" i="22" s="1"/>
  <c r="D282" i="22"/>
  <c r="I282" i="22"/>
  <c r="F273" i="11"/>
  <c r="H273" i="11"/>
  <c r="C952" i="2"/>
  <c r="A953" i="2"/>
  <c r="D952" i="2"/>
  <c r="J478" i="13"/>
  <c r="C335" i="14"/>
  <c r="D335" i="14" s="1"/>
  <c r="F282" i="22" l="1"/>
  <c r="H282" i="22"/>
  <c r="C953" i="2"/>
  <c r="D953" i="2"/>
  <c r="A954" i="2"/>
  <c r="C274" i="11"/>
  <c r="J273" i="11"/>
  <c r="E479" i="13"/>
  <c r="F479" i="13" s="1"/>
  <c r="G479" i="13"/>
  <c r="I479" i="13" s="1"/>
  <c r="C479" i="13"/>
  <c r="D479" i="13" s="1"/>
  <c r="E335" i="14"/>
  <c r="C283" i="22" l="1"/>
  <c r="J282" i="22"/>
  <c r="G274" i="11"/>
  <c r="D274" i="11" s="1"/>
  <c r="I274" i="11"/>
  <c r="C954" i="2"/>
  <c r="D954" i="2"/>
  <c r="A955" i="2"/>
  <c r="J479" i="13"/>
  <c r="F335" i="14"/>
  <c r="I335" i="14"/>
  <c r="G283" i="22" l="1"/>
  <c r="D283" i="22" s="1"/>
  <c r="I283" i="22"/>
  <c r="C955" i="2"/>
  <c r="D955" i="2"/>
  <c r="A956" i="2"/>
  <c r="E274" i="11"/>
  <c r="E480" i="13"/>
  <c r="C480" i="13"/>
  <c r="G480" i="13"/>
  <c r="I480" i="13" s="1"/>
  <c r="H336" i="14"/>
  <c r="G336" i="14" s="1"/>
  <c r="C336" i="14"/>
  <c r="E283" i="22" l="1"/>
  <c r="E336" i="14"/>
  <c r="F336" i="14" s="1"/>
  <c r="F274" i="11"/>
  <c r="H274" i="11"/>
  <c r="J480" i="13"/>
  <c r="C481" i="13" s="1"/>
  <c r="C956" i="2"/>
  <c r="A957" i="2"/>
  <c r="D956" i="2"/>
  <c r="F480" i="13"/>
  <c r="D480" i="13"/>
  <c r="E481" i="13"/>
  <c r="G481" i="13"/>
  <c r="I481" i="13" s="1"/>
  <c r="D336" i="14"/>
  <c r="I336" i="14"/>
  <c r="G337" i="14"/>
  <c r="F283" i="22" l="1"/>
  <c r="H283" i="22"/>
  <c r="J481" i="13"/>
  <c r="C275" i="11"/>
  <c r="J274" i="11"/>
  <c r="C957" i="2"/>
  <c r="A958" i="2"/>
  <c r="D957" i="2"/>
  <c r="G482" i="13"/>
  <c r="I482" i="13" s="1"/>
  <c r="J482" i="13" s="1"/>
  <c r="C482" i="13"/>
  <c r="E482" i="13"/>
  <c r="D481" i="13"/>
  <c r="F481" i="13"/>
  <c r="C337" i="14"/>
  <c r="D337" i="14" s="1"/>
  <c r="C284" i="22" l="1"/>
  <c r="J283" i="22"/>
  <c r="C958" i="2"/>
  <c r="A959" i="2"/>
  <c r="D958" i="2"/>
  <c r="G275" i="11"/>
  <c r="E275" i="11" s="1"/>
  <c r="I275" i="11"/>
  <c r="D482" i="13"/>
  <c r="F482" i="13"/>
  <c r="C483" i="13"/>
  <c r="G483" i="13"/>
  <c r="I483" i="13" s="1"/>
  <c r="J483" i="13" s="1"/>
  <c r="E483" i="13"/>
  <c r="E337" i="14"/>
  <c r="G284" i="22" l="1"/>
  <c r="E284" i="22" s="1"/>
  <c r="D284" i="22"/>
  <c r="I284" i="22"/>
  <c r="F275" i="11"/>
  <c r="H275" i="11"/>
  <c r="F483" i="13"/>
  <c r="D483" i="13"/>
  <c r="D275" i="11"/>
  <c r="C959" i="2"/>
  <c r="D959" i="2"/>
  <c r="A960" i="2"/>
  <c r="G484" i="13"/>
  <c r="I484" i="13" s="1"/>
  <c r="E484" i="13"/>
  <c r="C484" i="13"/>
  <c r="D484" i="13" s="1"/>
  <c r="F337" i="14"/>
  <c r="I337" i="14"/>
  <c r="F284" i="22" l="1"/>
  <c r="H284" i="22"/>
  <c r="C960" i="2"/>
  <c r="A961" i="2"/>
  <c r="D960" i="2"/>
  <c r="J484" i="13"/>
  <c r="C276" i="11"/>
  <c r="J275" i="11"/>
  <c r="E485" i="13"/>
  <c r="G485" i="13"/>
  <c r="I485" i="13" s="1"/>
  <c r="C485" i="13"/>
  <c r="F484" i="13"/>
  <c r="C338" i="14"/>
  <c r="H338" i="14"/>
  <c r="G338" i="14" s="1"/>
  <c r="C285" i="22" l="1"/>
  <c r="J284" i="22"/>
  <c r="D338" i="14"/>
  <c r="F485" i="13"/>
  <c r="D485" i="13"/>
  <c r="G276" i="11"/>
  <c r="E276" i="11" s="1"/>
  <c r="I276" i="11"/>
  <c r="C961" i="2"/>
  <c r="D961" i="2"/>
  <c r="A962" i="2"/>
  <c r="J485" i="13"/>
  <c r="E338" i="14"/>
  <c r="G339" i="14"/>
  <c r="G285" i="22" l="1"/>
  <c r="D285" i="22" s="1"/>
  <c r="I285" i="22"/>
  <c r="F276" i="11"/>
  <c r="H276" i="11"/>
  <c r="D276" i="11"/>
  <c r="C962" i="2"/>
  <c r="D962" i="2"/>
  <c r="A963" i="2"/>
  <c r="E486" i="13"/>
  <c r="C486" i="13"/>
  <c r="G486" i="13"/>
  <c r="I486" i="13" s="1"/>
  <c r="F338" i="14"/>
  <c r="I338" i="14"/>
  <c r="E285" i="22" l="1"/>
  <c r="F285" i="22" s="1"/>
  <c r="H285" i="22"/>
  <c r="F486" i="13"/>
  <c r="C963" i="2"/>
  <c r="D963" i="2"/>
  <c r="A964" i="2"/>
  <c r="C277" i="11"/>
  <c r="J276" i="11"/>
  <c r="D486" i="13"/>
  <c r="J486" i="13"/>
  <c r="C339" i="14"/>
  <c r="D339" i="14" s="1"/>
  <c r="J285" i="22" l="1"/>
  <c r="C286" i="22"/>
  <c r="C964" i="2"/>
  <c r="A965" i="2"/>
  <c r="D964" i="2"/>
  <c r="G277" i="11"/>
  <c r="E277" i="11" s="1"/>
  <c r="I277" i="11"/>
  <c r="G487" i="13"/>
  <c r="I487" i="13" s="1"/>
  <c r="C487" i="13"/>
  <c r="E487" i="13"/>
  <c r="E339" i="14"/>
  <c r="D277" i="11" l="1"/>
  <c r="G286" i="22"/>
  <c r="D286" i="22" s="1"/>
  <c r="I286" i="22"/>
  <c r="J487" i="13"/>
  <c r="F277" i="11"/>
  <c r="H277" i="11"/>
  <c r="C965" i="2"/>
  <c r="A966" i="2"/>
  <c r="D965" i="2"/>
  <c r="E488" i="13"/>
  <c r="F488" i="13" s="1"/>
  <c r="C488" i="13"/>
  <c r="G488" i="13"/>
  <c r="I488" i="13" s="1"/>
  <c r="F487" i="13"/>
  <c r="D487" i="13"/>
  <c r="F339" i="14"/>
  <c r="I339" i="14"/>
  <c r="E286" i="22" l="1"/>
  <c r="C966" i="2"/>
  <c r="A967" i="2"/>
  <c r="D966" i="2"/>
  <c r="C278" i="11"/>
  <c r="J277" i="11"/>
  <c r="D488" i="13"/>
  <c r="J488" i="13"/>
  <c r="C340" i="14"/>
  <c r="H340" i="14"/>
  <c r="G340" i="14" s="1"/>
  <c r="E340" i="14" s="1"/>
  <c r="F286" i="22" l="1"/>
  <c r="H286" i="22"/>
  <c r="G278" i="11"/>
  <c r="D278" i="11" s="1"/>
  <c r="I278" i="11"/>
  <c r="C967" i="2"/>
  <c r="D967" i="2"/>
  <c r="A968" i="2"/>
  <c r="G489" i="13"/>
  <c r="I489" i="13" s="1"/>
  <c r="E489" i="13"/>
  <c r="C489" i="13"/>
  <c r="F340" i="14"/>
  <c r="I340" i="14"/>
  <c r="G341" i="14"/>
  <c r="D340" i="14"/>
  <c r="E278" i="11" l="1"/>
  <c r="H278" i="11" s="1"/>
  <c r="C287" i="22"/>
  <c r="J286" i="22"/>
  <c r="J489" i="13"/>
  <c r="E490" i="13" s="1"/>
  <c r="F278" i="11"/>
  <c r="C968" i="2"/>
  <c r="A969" i="2"/>
  <c r="D968" i="2"/>
  <c r="C490" i="13"/>
  <c r="F489" i="13"/>
  <c r="D489" i="13"/>
  <c r="C341" i="14"/>
  <c r="D341" i="14" s="1"/>
  <c r="G287" i="22" l="1"/>
  <c r="E287" i="22" s="1"/>
  <c r="I287" i="22"/>
  <c r="G490" i="13"/>
  <c r="I490" i="13" s="1"/>
  <c r="J490" i="13" s="1"/>
  <c r="C279" i="11"/>
  <c r="J278" i="11"/>
  <c r="C969" i="2"/>
  <c r="D969" i="2"/>
  <c r="A970" i="2"/>
  <c r="D490" i="13"/>
  <c r="C491" i="13"/>
  <c r="E491" i="13"/>
  <c r="G491" i="13"/>
  <c r="I491" i="13" s="1"/>
  <c r="J491" i="13" s="1"/>
  <c r="F490" i="13"/>
  <c r="E341" i="14"/>
  <c r="F287" i="22" l="1"/>
  <c r="H287" i="22"/>
  <c r="D287" i="22"/>
  <c r="C970" i="2"/>
  <c r="A971" i="2"/>
  <c r="D970" i="2"/>
  <c r="G279" i="11"/>
  <c r="D279" i="11" s="1"/>
  <c r="I279" i="11"/>
  <c r="E492" i="13"/>
  <c r="F492" i="13" s="1"/>
  <c r="C492" i="13"/>
  <c r="G492" i="13"/>
  <c r="I492" i="13" s="1"/>
  <c r="D491" i="13"/>
  <c r="F491" i="13"/>
  <c r="F341" i="14"/>
  <c r="I341" i="14"/>
  <c r="J287" i="22" l="1"/>
  <c r="C288" i="22"/>
  <c r="E279" i="11"/>
  <c r="C971" i="2"/>
  <c r="D971" i="2"/>
  <c r="A972" i="2"/>
  <c r="D492" i="13"/>
  <c r="K12" i="13"/>
  <c r="J492" i="13"/>
  <c r="H342" i="14"/>
  <c r="G342" i="14" s="1"/>
  <c r="E342" i="14" s="1"/>
  <c r="F342" i="14" s="1"/>
  <c r="C342" i="14"/>
  <c r="G288" i="22" l="1"/>
  <c r="E288" i="22" s="1"/>
  <c r="I288" i="22"/>
  <c r="C972" i="2"/>
  <c r="A973" i="2"/>
  <c r="D972" i="2"/>
  <c r="F279" i="11"/>
  <c r="H279" i="11"/>
  <c r="K13" i="13"/>
  <c r="L12" i="13"/>
  <c r="J6" i="13" s="1"/>
  <c r="D342" i="14"/>
  <c r="G343" i="14"/>
  <c r="I342" i="14"/>
  <c r="F288" i="22" l="1"/>
  <c r="H288" i="22"/>
  <c r="D288" i="22"/>
  <c r="C280" i="11"/>
  <c r="J279" i="11"/>
  <c r="C973" i="2"/>
  <c r="D973" i="2"/>
  <c r="A974" i="2"/>
  <c r="K14" i="13"/>
  <c r="L13" i="13"/>
  <c r="E343" i="14"/>
  <c r="F343" i="14" s="1"/>
  <c r="C343" i="14"/>
  <c r="D343" i="14" s="1"/>
  <c r="J288" i="22" l="1"/>
  <c r="C289" i="22"/>
  <c r="G280" i="11"/>
  <c r="E280" i="11" s="1"/>
  <c r="I280" i="11"/>
  <c r="C974" i="2"/>
  <c r="D974" i="2"/>
  <c r="A975" i="2"/>
  <c r="L14" i="13"/>
  <c r="K15" i="13"/>
  <c r="I343" i="14"/>
  <c r="D280" i="11" l="1"/>
  <c r="G289" i="22"/>
  <c r="E289" i="22" s="1"/>
  <c r="I289" i="22"/>
  <c r="C975" i="2"/>
  <c r="D975" i="2"/>
  <c r="A976" i="2"/>
  <c r="F280" i="11"/>
  <c r="H280" i="11"/>
  <c r="L15" i="13"/>
  <c r="K16" i="13"/>
  <c r="C344" i="14"/>
  <c r="H344" i="14"/>
  <c r="G344" i="14" s="1"/>
  <c r="G345" i="14"/>
  <c r="F289" i="22" l="1"/>
  <c r="H289" i="22"/>
  <c r="D289" i="22"/>
  <c r="C281" i="11"/>
  <c r="J280" i="11"/>
  <c r="C976" i="2"/>
  <c r="A977" i="2"/>
  <c r="D976" i="2"/>
  <c r="D344" i="14"/>
  <c r="L16" i="13"/>
  <c r="K17" i="13"/>
  <c r="E344" i="14"/>
  <c r="C290" i="22" l="1"/>
  <c r="J289" i="22"/>
  <c r="G281" i="11"/>
  <c r="D281" i="11" s="1"/>
  <c r="I281" i="11"/>
  <c r="C977" i="2"/>
  <c r="D977" i="2"/>
  <c r="A978" i="2"/>
  <c r="L17" i="13"/>
  <c r="K18" i="13"/>
  <c r="F344" i="14"/>
  <c r="I344" i="14"/>
  <c r="G290" i="22" l="1"/>
  <c r="D290" i="22" s="1"/>
  <c r="I290" i="22"/>
  <c r="C978" i="2"/>
  <c r="A979" i="2"/>
  <c r="D978" i="2"/>
  <c r="E281" i="11"/>
  <c r="L18" i="13"/>
  <c r="K19" i="13"/>
  <c r="C345" i="14"/>
  <c r="D345" i="14" s="1"/>
  <c r="E290" i="22" l="1"/>
  <c r="C979" i="2"/>
  <c r="D979" i="2"/>
  <c r="A980" i="2"/>
  <c r="F281" i="11"/>
  <c r="H281" i="11"/>
  <c r="L19" i="13"/>
  <c r="K20" i="13"/>
  <c r="E345" i="14"/>
  <c r="F290" i="22" l="1"/>
  <c r="H290" i="22"/>
  <c r="C980" i="2"/>
  <c r="A981" i="2"/>
  <c r="D980" i="2"/>
  <c r="C282" i="11"/>
  <c r="J281" i="11"/>
  <c r="L20" i="13"/>
  <c r="K21" i="13"/>
  <c r="F345" i="14"/>
  <c r="I345" i="14"/>
  <c r="C291" i="22" l="1"/>
  <c r="J290" i="22"/>
  <c r="G282" i="11"/>
  <c r="D282" i="11" s="1"/>
  <c r="I282" i="11"/>
  <c r="C981" i="2"/>
  <c r="D981" i="2"/>
  <c r="A982" i="2"/>
  <c r="K22" i="13"/>
  <c r="L21" i="13"/>
  <c r="C346" i="14"/>
  <c r="H346" i="14"/>
  <c r="G347" i="14" s="1"/>
  <c r="E282" i="11" l="1"/>
  <c r="F282" i="11" s="1"/>
  <c r="G291" i="22"/>
  <c r="E291" i="22" s="1"/>
  <c r="I291" i="22"/>
  <c r="H282" i="11"/>
  <c r="C982" i="2"/>
  <c r="D982" i="2"/>
  <c r="A983" i="2"/>
  <c r="L22" i="13"/>
  <c r="K23" i="13"/>
  <c r="G346" i="14"/>
  <c r="E346" i="14" s="1"/>
  <c r="D291" i="22" l="1"/>
  <c r="F291" i="22"/>
  <c r="H291" i="22"/>
  <c r="C983" i="2"/>
  <c r="D983" i="2"/>
  <c r="A984" i="2"/>
  <c r="C283" i="11"/>
  <c r="J282" i="11"/>
  <c r="D346" i="14"/>
  <c r="K24" i="13"/>
  <c r="L23" i="13"/>
  <c r="F346" i="14"/>
  <c r="I346" i="14"/>
  <c r="C292" i="22" l="1"/>
  <c r="J291" i="22"/>
  <c r="G283" i="11"/>
  <c r="D283" i="11" s="1"/>
  <c r="I283" i="11"/>
  <c r="C984" i="2"/>
  <c r="A985" i="2"/>
  <c r="D984" i="2"/>
  <c r="L24" i="13"/>
  <c r="K25" i="13"/>
  <c r="C347" i="14"/>
  <c r="D347" i="14" s="1"/>
  <c r="G292" i="22" l="1"/>
  <c r="E292" i="22" s="1"/>
  <c r="I292" i="22"/>
  <c r="C985" i="2"/>
  <c r="D985" i="2"/>
  <c r="A986" i="2"/>
  <c r="E283" i="11"/>
  <c r="L25" i="13"/>
  <c r="K26" i="13"/>
  <c r="E347" i="14"/>
  <c r="F292" i="22" l="1"/>
  <c r="H292" i="22"/>
  <c r="D292" i="22"/>
  <c r="C986" i="2"/>
  <c r="A987" i="2"/>
  <c r="D986" i="2"/>
  <c r="F283" i="11"/>
  <c r="H283" i="11"/>
  <c r="K27" i="13"/>
  <c r="L26" i="13"/>
  <c r="F347" i="14"/>
  <c r="I347" i="14"/>
  <c r="J292" i="22" l="1"/>
  <c r="C293" i="22"/>
  <c r="C987" i="2"/>
  <c r="D987" i="2"/>
  <c r="A988" i="2"/>
  <c r="C284" i="11"/>
  <c r="J283" i="11"/>
  <c r="L27" i="13"/>
  <c r="K28" i="13"/>
  <c r="C348" i="14"/>
  <c r="H348" i="14"/>
  <c r="G349" i="14" s="1"/>
  <c r="G293" i="22" l="1"/>
  <c r="E293" i="22" s="1"/>
  <c r="I293" i="22"/>
  <c r="G284" i="11"/>
  <c r="E284" i="11" s="1"/>
  <c r="I284" i="11"/>
  <c r="C988" i="2"/>
  <c r="A989" i="2"/>
  <c r="D988" i="2"/>
  <c r="L28" i="13"/>
  <c r="K29" i="13"/>
  <c r="G348" i="14"/>
  <c r="E348" i="14" s="1"/>
  <c r="D284" i="11" l="1"/>
  <c r="F293" i="22"/>
  <c r="H293" i="22"/>
  <c r="D293" i="22"/>
  <c r="F284" i="11"/>
  <c r="H284" i="11"/>
  <c r="D348" i="14"/>
  <c r="C989" i="2"/>
  <c r="D989" i="2"/>
  <c r="A990" i="2"/>
  <c r="L29" i="13"/>
  <c r="K30" i="13"/>
  <c r="F348" i="14"/>
  <c r="I348" i="14"/>
  <c r="J293" i="22" l="1"/>
  <c r="C294" i="22"/>
  <c r="C285" i="11"/>
  <c r="J284" i="11"/>
  <c r="C990" i="2"/>
  <c r="D990" i="2"/>
  <c r="A991" i="2"/>
  <c r="K31" i="13"/>
  <c r="L30" i="13"/>
  <c r="C349" i="14"/>
  <c r="D349" i="14" s="1"/>
  <c r="G294" i="22" l="1"/>
  <c r="D294" i="22" s="1"/>
  <c r="I294" i="22"/>
  <c r="C991" i="2"/>
  <c r="D991" i="2"/>
  <c r="A992" i="2"/>
  <c r="G285" i="11"/>
  <c r="E285" i="11" s="1"/>
  <c r="I285" i="11"/>
  <c r="K32" i="13"/>
  <c r="L31" i="13"/>
  <c r="E349" i="14"/>
  <c r="E294" i="22" l="1"/>
  <c r="F285" i="11"/>
  <c r="H285" i="11"/>
  <c r="D285" i="11"/>
  <c r="C992" i="2"/>
  <c r="A993" i="2"/>
  <c r="D992" i="2"/>
  <c r="K33" i="13"/>
  <c r="L32" i="13"/>
  <c r="F349" i="14"/>
  <c r="I349" i="14"/>
  <c r="F294" i="22" l="1"/>
  <c r="H294" i="22"/>
  <c r="C286" i="11"/>
  <c r="J285" i="11"/>
  <c r="C993" i="2"/>
  <c r="D993" i="2"/>
  <c r="A994" i="2"/>
  <c r="L33" i="13"/>
  <c r="K34" i="13"/>
  <c r="C350" i="14"/>
  <c r="H350" i="14"/>
  <c r="G350" i="14" s="1"/>
  <c r="C295" i="22" l="1"/>
  <c r="J294" i="22"/>
  <c r="C994" i="2"/>
  <c r="A995" i="2"/>
  <c r="D994" i="2"/>
  <c r="G286" i="11"/>
  <c r="E286" i="11" s="1"/>
  <c r="I286" i="11"/>
  <c r="D350" i="14"/>
  <c r="K35" i="13"/>
  <c r="L34" i="13"/>
  <c r="E350" i="14"/>
  <c r="G351" i="14"/>
  <c r="D286" i="11" l="1"/>
  <c r="G295" i="22"/>
  <c r="E295" i="22" s="1"/>
  <c r="I295" i="22"/>
  <c r="F286" i="11"/>
  <c r="H286" i="11"/>
  <c r="C995" i="2"/>
  <c r="D995" i="2"/>
  <c r="A996" i="2"/>
  <c r="L35" i="13"/>
  <c r="K36" i="13"/>
  <c r="F350" i="14"/>
  <c r="I350" i="14"/>
  <c r="D295" i="22" l="1"/>
  <c r="F295" i="22"/>
  <c r="H295" i="22"/>
  <c r="C287" i="11"/>
  <c r="J286" i="11"/>
  <c r="C996" i="2"/>
  <c r="A997" i="2"/>
  <c r="D996" i="2"/>
  <c r="K37" i="13"/>
  <c r="L36" i="13"/>
  <c r="C351" i="14"/>
  <c r="D351" i="14" s="1"/>
  <c r="C296" i="22" l="1"/>
  <c r="J295" i="22"/>
  <c r="C997" i="2"/>
  <c r="D997" i="2"/>
  <c r="A998" i="2"/>
  <c r="G287" i="11"/>
  <c r="D287" i="11" s="1"/>
  <c r="I287" i="11"/>
  <c r="L37" i="13"/>
  <c r="K38" i="13"/>
  <c r="E351" i="14"/>
  <c r="G296" i="22" l="1"/>
  <c r="D296" i="22" s="1"/>
  <c r="I296" i="22"/>
  <c r="E287" i="11"/>
  <c r="C998" i="2"/>
  <c r="D998" i="2"/>
  <c r="A999" i="2"/>
  <c r="L38" i="13"/>
  <c r="K39" i="13"/>
  <c r="F351" i="14"/>
  <c r="I351" i="14"/>
  <c r="E296" i="22" l="1"/>
  <c r="F296" i="22" s="1"/>
  <c r="H296" i="22"/>
  <c r="C999" i="2"/>
  <c r="D999" i="2"/>
  <c r="A1000" i="2"/>
  <c r="F287" i="11"/>
  <c r="H287" i="11"/>
  <c r="L39" i="13"/>
  <c r="K40" i="13"/>
  <c r="H352" i="14"/>
  <c r="G352" i="14" s="1"/>
  <c r="E352" i="14" s="1"/>
  <c r="C352" i="14"/>
  <c r="J296" i="22" l="1"/>
  <c r="C297" i="22"/>
  <c r="C1000" i="2"/>
  <c r="A1001" i="2"/>
  <c r="D1000" i="2"/>
  <c r="C288" i="11"/>
  <c r="J287" i="11"/>
  <c r="L40" i="13"/>
  <c r="K41" i="13"/>
  <c r="F352" i="14"/>
  <c r="I352" i="14"/>
  <c r="G353" i="14"/>
  <c r="D352" i="14"/>
  <c r="G297" i="22" l="1"/>
  <c r="E297" i="22" s="1"/>
  <c r="I297" i="22"/>
  <c r="C1001" i="2"/>
  <c r="A1002" i="2"/>
  <c r="D1001" i="2"/>
  <c r="G288" i="11"/>
  <c r="D288" i="11" s="1"/>
  <c r="I288" i="11"/>
  <c r="K42" i="13"/>
  <c r="L41" i="13"/>
  <c r="C353" i="14"/>
  <c r="D353" i="14" s="1"/>
  <c r="E288" i="11" l="1"/>
  <c r="F297" i="22"/>
  <c r="H297" i="22"/>
  <c r="D297" i="22"/>
  <c r="C1002" i="2"/>
  <c r="D1002" i="2"/>
  <c r="F288" i="11"/>
  <c r="H288" i="11"/>
  <c r="L42" i="13"/>
  <c r="K43" i="13"/>
  <c r="E353" i="14"/>
  <c r="C298" i="22" l="1"/>
  <c r="J297" i="22"/>
  <c r="C289" i="11"/>
  <c r="J288" i="11"/>
  <c r="K44" i="13"/>
  <c r="L43" i="13"/>
  <c r="F353" i="14"/>
  <c r="I353" i="14"/>
  <c r="G298" i="22" l="1"/>
  <c r="E298" i="22" s="1"/>
  <c r="I298" i="22"/>
  <c r="G289" i="11"/>
  <c r="E289" i="11" s="1"/>
  <c r="I289" i="11"/>
  <c r="L44" i="13"/>
  <c r="K45" i="13"/>
  <c r="C354" i="14"/>
  <c r="H354" i="14"/>
  <c r="G354" i="14" s="1"/>
  <c r="E354" i="14" s="1"/>
  <c r="F354" i="14" s="1"/>
  <c r="D289" i="11" l="1"/>
  <c r="D298" i="22"/>
  <c r="F298" i="22"/>
  <c r="H298" i="22"/>
  <c r="F289" i="11"/>
  <c r="H289" i="11"/>
  <c r="G355" i="14"/>
  <c r="L45" i="13"/>
  <c r="K46" i="13"/>
  <c r="I354" i="14"/>
  <c r="D354" i="14"/>
  <c r="C299" i="22" l="1"/>
  <c r="J298" i="22"/>
  <c r="C290" i="11"/>
  <c r="J289" i="11"/>
  <c r="L46" i="13"/>
  <c r="K47" i="13"/>
  <c r="C355" i="14"/>
  <c r="D355" i="14" s="1"/>
  <c r="G299" i="22" l="1"/>
  <c r="E299" i="22" s="1"/>
  <c r="I299" i="22"/>
  <c r="G290" i="11"/>
  <c r="D290" i="11" s="1"/>
  <c r="I290" i="11"/>
  <c r="K48" i="13"/>
  <c r="L47" i="13"/>
  <c r="E355" i="14"/>
  <c r="F299" i="22" l="1"/>
  <c r="H299" i="22"/>
  <c r="D299" i="22"/>
  <c r="E290" i="11"/>
  <c r="L48" i="13"/>
  <c r="K49" i="13"/>
  <c r="F355" i="14"/>
  <c r="I355" i="14"/>
  <c r="J299" i="22" l="1"/>
  <c r="C300" i="22"/>
  <c r="F290" i="11"/>
  <c r="H290" i="11"/>
  <c r="K50" i="13"/>
  <c r="L49" i="13"/>
  <c r="H356" i="14"/>
  <c r="G357" i="14" s="1"/>
  <c r="C356" i="14"/>
  <c r="G300" i="22" l="1"/>
  <c r="E300" i="22" s="1"/>
  <c r="I300" i="22"/>
  <c r="C291" i="11"/>
  <c r="J290" i="11"/>
  <c r="L50" i="13"/>
  <c r="K51" i="13"/>
  <c r="G356" i="14"/>
  <c r="E356" i="14" s="1"/>
  <c r="F300" i="22" l="1"/>
  <c r="H300" i="22"/>
  <c r="D300" i="22"/>
  <c r="G291" i="11"/>
  <c r="E291" i="11" s="1"/>
  <c r="I291" i="11"/>
  <c r="K52" i="13"/>
  <c r="L51" i="13"/>
  <c r="F356" i="14"/>
  <c r="I356" i="14"/>
  <c r="D356" i="14"/>
  <c r="J300" i="22" l="1"/>
  <c r="C301" i="22"/>
  <c r="F291" i="11"/>
  <c r="H291" i="11"/>
  <c r="D291" i="11"/>
  <c r="L52" i="13"/>
  <c r="K53" i="13"/>
  <c r="C357" i="14"/>
  <c r="D357" i="14" s="1"/>
  <c r="G301" i="22" l="1"/>
  <c r="D301" i="22" s="1"/>
  <c r="I301" i="22"/>
  <c r="C292" i="11"/>
  <c r="J291" i="11"/>
  <c r="K54" i="13"/>
  <c r="L53" i="13"/>
  <c r="E357" i="14"/>
  <c r="E301" i="22" l="1"/>
  <c r="G292" i="11"/>
  <c r="D292" i="11" s="1"/>
  <c r="I292" i="11"/>
  <c r="L54" i="13"/>
  <c r="K55" i="13"/>
  <c r="F357" i="14"/>
  <c r="I357" i="14"/>
  <c r="F301" i="22" l="1"/>
  <c r="H301" i="22"/>
  <c r="E292" i="11"/>
  <c r="K56" i="13"/>
  <c r="L55" i="13"/>
  <c r="C358" i="14"/>
  <c r="H358" i="14"/>
  <c r="G359" i="14" s="1"/>
  <c r="C302" i="22" l="1"/>
  <c r="J301" i="22"/>
  <c r="G358" i="14"/>
  <c r="E358" i="14" s="1"/>
  <c r="F358" i="14" s="1"/>
  <c r="F292" i="11"/>
  <c r="H292" i="11"/>
  <c r="L56" i="13"/>
  <c r="K57" i="13"/>
  <c r="D358" i="14"/>
  <c r="I358" i="14"/>
  <c r="G302" i="22" l="1"/>
  <c r="E302" i="22" s="1"/>
  <c r="I302" i="22"/>
  <c r="C293" i="11"/>
  <c r="J292" i="11"/>
  <c r="L57" i="13"/>
  <c r="K58" i="13"/>
  <c r="C359" i="14"/>
  <c r="D359" i="14" s="1"/>
  <c r="D302" i="22" l="1"/>
  <c r="F302" i="22"/>
  <c r="H302" i="22"/>
  <c r="E359" i="14"/>
  <c r="G293" i="11"/>
  <c r="D293" i="11" s="1"/>
  <c r="E293" i="11"/>
  <c r="I293" i="11"/>
  <c r="K59" i="13"/>
  <c r="L58" i="13"/>
  <c r="C303" i="22" l="1"/>
  <c r="J302" i="22"/>
  <c r="F293" i="11"/>
  <c r="H293" i="11"/>
  <c r="F359" i="14"/>
  <c r="I359" i="14"/>
  <c r="K60" i="13"/>
  <c r="L59" i="13"/>
  <c r="G303" i="22" l="1"/>
  <c r="D303" i="22" s="1"/>
  <c r="I303" i="22"/>
  <c r="C294" i="11"/>
  <c r="J293" i="11"/>
  <c r="C360" i="14"/>
  <c r="H360" i="14"/>
  <c r="G360" i="14" s="1"/>
  <c r="E360" i="14" s="1"/>
  <c r="K61" i="13"/>
  <c r="L60" i="13"/>
  <c r="E303" i="22" l="1"/>
  <c r="F303" i="22"/>
  <c r="H303" i="22"/>
  <c r="D360" i="14"/>
  <c r="F360" i="14"/>
  <c r="I360" i="14"/>
  <c r="C361" i="14" s="1"/>
  <c r="G294" i="11"/>
  <c r="E294" i="11" s="1"/>
  <c r="I294" i="11"/>
  <c r="G361" i="14"/>
  <c r="L61" i="13"/>
  <c r="K62" i="13"/>
  <c r="E361" i="14"/>
  <c r="C304" i="22" l="1"/>
  <c r="J303" i="22"/>
  <c r="F294" i="11"/>
  <c r="H294" i="11"/>
  <c r="D294" i="11"/>
  <c r="D361" i="14"/>
  <c r="L62" i="13"/>
  <c r="K63" i="13"/>
  <c r="F361" i="14"/>
  <c r="I361" i="14"/>
  <c r="G304" i="22" l="1"/>
  <c r="E304" i="22" s="1"/>
  <c r="I304" i="22"/>
  <c r="C295" i="11"/>
  <c r="J294" i="11"/>
  <c r="L63" i="13"/>
  <c r="K64" i="13"/>
  <c r="H362" i="14"/>
  <c r="G362" i="14" s="1"/>
  <c r="E362" i="14" s="1"/>
  <c r="F362" i="14" s="1"/>
  <c r="C362" i="14"/>
  <c r="F304" i="22" l="1"/>
  <c r="H304" i="22"/>
  <c r="D304" i="22"/>
  <c r="G295" i="11"/>
  <c r="E295" i="11" s="1"/>
  <c r="I295" i="11"/>
  <c r="L64" i="13"/>
  <c r="K65" i="13"/>
  <c r="D362" i="14"/>
  <c r="I362" i="14"/>
  <c r="G363" i="14"/>
  <c r="D295" i="11" l="1"/>
  <c r="J304" i="22"/>
  <c r="C305" i="22"/>
  <c r="F295" i="11"/>
  <c r="H295" i="11"/>
  <c r="L65" i="13"/>
  <c r="K66" i="13"/>
  <c r="C363" i="14"/>
  <c r="D363" i="14" s="1"/>
  <c r="G305" i="22" l="1"/>
  <c r="E305" i="22" s="1"/>
  <c r="I305" i="22"/>
  <c r="C296" i="11"/>
  <c r="J295" i="11"/>
  <c r="L66" i="13"/>
  <c r="K67" i="13"/>
  <c r="E363" i="14"/>
  <c r="D305" i="22" l="1"/>
  <c r="F305" i="22"/>
  <c r="H305" i="22"/>
  <c r="G296" i="11"/>
  <c r="D296" i="11" s="1"/>
  <c r="I296" i="11"/>
  <c r="L67" i="13"/>
  <c r="K68" i="13"/>
  <c r="F363" i="14"/>
  <c r="I363" i="14"/>
  <c r="C306" i="22" l="1"/>
  <c r="J305" i="22"/>
  <c r="E296" i="11"/>
  <c r="L68" i="13"/>
  <c r="K69" i="13"/>
  <c r="C364" i="14"/>
  <c r="H364" i="14"/>
  <c r="G364" i="14" s="1"/>
  <c r="G306" i="22" l="1"/>
  <c r="D306" i="22" s="1"/>
  <c r="I306" i="22"/>
  <c r="F296" i="11"/>
  <c r="H296" i="11"/>
  <c r="G365" i="14"/>
  <c r="D364" i="14"/>
  <c r="L69" i="13"/>
  <c r="K70" i="13"/>
  <c r="E364" i="14"/>
  <c r="E306" i="22" l="1"/>
  <c r="F306" i="22" s="1"/>
  <c r="H306" i="22"/>
  <c r="C297" i="11"/>
  <c r="J296" i="11"/>
  <c r="L70" i="13"/>
  <c r="K71" i="13"/>
  <c r="F364" i="14"/>
  <c r="I364" i="14"/>
  <c r="C307" i="22" l="1"/>
  <c r="J306" i="22"/>
  <c r="G297" i="11"/>
  <c r="E297" i="11" s="1"/>
  <c r="I297" i="11"/>
  <c r="L71" i="13"/>
  <c r="K72" i="13"/>
  <c r="C365" i="14"/>
  <c r="D365" i="14" s="1"/>
  <c r="G307" i="22" l="1"/>
  <c r="E307" i="22" s="1"/>
  <c r="I307" i="22"/>
  <c r="F297" i="11"/>
  <c r="H297" i="11"/>
  <c r="D297" i="11"/>
  <c r="L72" i="13"/>
  <c r="K73" i="13"/>
  <c r="E365" i="14"/>
  <c r="D307" i="22" l="1"/>
  <c r="F307" i="22"/>
  <c r="H307" i="22"/>
  <c r="C298" i="11"/>
  <c r="J297" i="11"/>
  <c r="L73" i="13"/>
  <c r="K74" i="13"/>
  <c r="F365" i="14"/>
  <c r="I365" i="14"/>
  <c r="J307" i="22" l="1"/>
  <c r="C308" i="22"/>
  <c r="G298" i="11"/>
  <c r="D298" i="11" s="1"/>
  <c r="I298" i="11"/>
  <c r="L74" i="13"/>
  <c r="K75" i="13"/>
  <c r="H366" i="14"/>
  <c r="G367" i="14" s="1"/>
  <c r="C366" i="14"/>
  <c r="E298" i="11" l="1"/>
  <c r="G308" i="22"/>
  <c r="D308" i="22" s="1"/>
  <c r="I308" i="22"/>
  <c r="F298" i="11"/>
  <c r="H298" i="11"/>
  <c r="G366" i="14"/>
  <c r="E366" i="14" s="1"/>
  <c r="F366" i="14" s="1"/>
  <c r="L75" i="13"/>
  <c r="K76" i="13"/>
  <c r="E308" i="22" l="1"/>
  <c r="F308" i="22" s="1"/>
  <c r="H308" i="22"/>
  <c r="D366" i="14"/>
  <c r="I366" i="14"/>
  <c r="C299" i="11"/>
  <c r="J298" i="11"/>
  <c r="L76" i="13"/>
  <c r="K77" i="13"/>
  <c r="C367" i="14"/>
  <c r="D367" i="14" s="1"/>
  <c r="J308" i="22" l="1"/>
  <c r="C309" i="22"/>
  <c r="G299" i="11"/>
  <c r="D299" i="11" s="1"/>
  <c r="I299" i="11"/>
  <c r="L77" i="13"/>
  <c r="K78" i="13"/>
  <c r="E367" i="14"/>
  <c r="G309" i="22" l="1"/>
  <c r="E309" i="22" s="1"/>
  <c r="I309" i="22"/>
  <c r="E299" i="11"/>
  <c r="L78" i="13"/>
  <c r="K79" i="13"/>
  <c r="F367" i="14"/>
  <c r="I367" i="14"/>
  <c r="F309" i="22" l="1"/>
  <c r="H309" i="22"/>
  <c r="D309" i="22"/>
  <c r="F299" i="11"/>
  <c r="H299" i="11"/>
  <c r="L79" i="13"/>
  <c r="K80" i="13"/>
  <c r="C368" i="14"/>
  <c r="H368" i="14"/>
  <c r="G368" i="14" s="1"/>
  <c r="E368" i="14" s="1"/>
  <c r="C310" i="22" l="1"/>
  <c r="J309" i="22"/>
  <c r="C300" i="11"/>
  <c r="J299" i="11"/>
  <c r="L80" i="13"/>
  <c r="K81" i="13"/>
  <c r="F368" i="14"/>
  <c r="I368" i="14"/>
  <c r="G369" i="14"/>
  <c r="D368" i="14"/>
  <c r="G310" i="22" l="1"/>
  <c r="D310" i="22" s="1"/>
  <c r="I310" i="22"/>
  <c r="G300" i="11"/>
  <c r="E300" i="11" s="1"/>
  <c r="I300" i="11"/>
  <c r="L81" i="13"/>
  <c r="K82" i="13"/>
  <c r="C369" i="14"/>
  <c r="D369" i="14" s="1"/>
  <c r="E310" i="22" l="1"/>
  <c r="F310" i="22" s="1"/>
  <c r="H310" i="22"/>
  <c r="F300" i="11"/>
  <c r="H300" i="11"/>
  <c r="E369" i="14"/>
  <c r="F369" i="14" s="1"/>
  <c r="D300" i="11"/>
  <c r="L82" i="13"/>
  <c r="K83" i="13"/>
  <c r="I369" i="14"/>
  <c r="C311" i="22" l="1"/>
  <c r="J310" i="22"/>
  <c r="C301" i="11"/>
  <c r="J300" i="11"/>
  <c r="L83" i="13"/>
  <c r="K84" i="13"/>
  <c r="H370" i="14"/>
  <c r="G370" i="14" s="1"/>
  <c r="C370" i="14"/>
  <c r="G311" i="22" l="1"/>
  <c r="E311" i="22" s="1"/>
  <c r="I311" i="22"/>
  <c r="G371" i="14"/>
  <c r="G301" i="11"/>
  <c r="D301" i="11" s="1"/>
  <c r="I301" i="11"/>
  <c r="D370" i="14"/>
  <c r="K85" i="13"/>
  <c r="L84" i="13"/>
  <c r="E370" i="14"/>
  <c r="F311" i="22" l="1"/>
  <c r="H311" i="22"/>
  <c r="D311" i="22"/>
  <c r="E301" i="11"/>
  <c r="L85" i="13"/>
  <c r="K86" i="13"/>
  <c r="F370" i="14"/>
  <c r="I370" i="14"/>
  <c r="J311" i="22" l="1"/>
  <c r="C312" i="22"/>
  <c r="F301" i="11"/>
  <c r="H301" i="11"/>
  <c r="L86" i="13"/>
  <c r="K87" i="13"/>
  <c r="C371" i="14"/>
  <c r="D371" i="14" s="1"/>
  <c r="G312" i="22" l="1"/>
  <c r="E312" i="22" s="1"/>
  <c r="I312" i="22"/>
  <c r="C302" i="11"/>
  <c r="J301" i="11"/>
  <c r="L87" i="13"/>
  <c r="K88" i="13"/>
  <c r="E371" i="14"/>
  <c r="F312" i="22" l="1"/>
  <c r="H312" i="22"/>
  <c r="D312" i="22"/>
  <c r="G302" i="11"/>
  <c r="E302" i="11" s="1"/>
  <c r="I302" i="11"/>
  <c r="L88" i="13"/>
  <c r="K89" i="13"/>
  <c r="F371" i="14"/>
  <c r="I371" i="14"/>
  <c r="D302" i="11" l="1"/>
  <c r="C313" i="22"/>
  <c r="J312" i="22"/>
  <c r="F302" i="11"/>
  <c r="H302" i="11"/>
  <c r="L89" i="13"/>
  <c r="K90" i="13"/>
  <c r="C372" i="14"/>
  <c r="H372" i="14"/>
  <c r="G373" i="14" s="1"/>
  <c r="G313" i="22" l="1"/>
  <c r="D313" i="22" s="1"/>
  <c r="I313" i="22"/>
  <c r="G372" i="14"/>
  <c r="E372" i="14" s="1"/>
  <c r="F372" i="14" s="1"/>
  <c r="C303" i="11"/>
  <c r="J302" i="11"/>
  <c r="L90" i="13"/>
  <c r="K91" i="13"/>
  <c r="D372" i="14"/>
  <c r="I372" i="14"/>
  <c r="E313" i="22" l="1"/>
  <c r="F313" i="22" s="1"/>
  <c r="H313" i="22"/>
  <c r="G303" i="11"/>
  <c r="D303" i="11" s="1"/>
  <c r="I303" i="11"/>
  <c r="L91" i="13"/>
  <c r="K92" i="13"/>
  <c r="C373" i="14"/>
  <c r="D373" i="14" s="1"/>
  <c r="C314" i="22" l="1"/>
  <c r="J313" i="22"/>
  <c r="E303" i="11"/>
  <c r="L92" i="13"/>
  <c r="K93" i="13"/>
  <c r="E373" i="14"/>
  <c r="G314" i="22" l="1"/>
  <c r="E314" i="22" s="1"/>
  <c r="I314" i="22"/>
  <c r="F303" i="11"/>
  <c r="H303" i="11"/>
  <c r="L93" i="13"/>
  <c r="K94" i="13"/>
  <c r="F373" i="14"/>
  <c r="I373" i="14"/>
  <c r="D314" i="22" l="1"/>
  <c r="F314" i="22"/>
  <c r="H314" i="22"/>
  <c r="C304" i="11"/>
  <c r="J303" i="11"/>
  <c r="L94" i="13"/>
  <c r="K95" i="13"/>
  <c r="C374" i="14"/>
  <c r="H374" i="14"/>
  <c r="G375" i="14" s="1"/>
  <c r="J314" i="22" l="1"/>
  <c r="C315" i="22"/>
  <c r="G374" i="14"/>
  <c r="E374" i="14" s="1"/>
  <c r="F374" i="14" s="1"/>
  <c r="G304" i="11"/>
  <c r="D304" i="11" s="1"/>
  <c r="I304" i="11"/>
  <c r="L95" i="13"/>
  <c r="K96" i="13"/>
  <c r="D374" i="14"/>
  <c r="I374" i="14"/>
  <c r="G315" i="22" l="1"/>
  <c r="D315" i="22" s="1"/>
  <c r="E315" i="22"/>
  <c r="I315" i="22"/>
  <c r="E304" i="11"/>
  <c r="L96" i="13"/>
  <c r="K97" i="13"/>
  <c r="C375" i="14"/>
  <c r="D375" i="14" s="1"/>
  <c r="F315" i="22" l="1"/>
  <c r="H315" i="22"/>
  <c r="F304" i="11"/>
  <c r="H304" i="11"/>
  <c r="L97" i="13"/>
  <c r="K98" i="13"/>
  <c r="E375" i="14"/>
  <c r="J315" i="22" l="1"/>
  <c r="C316" i="22"/>
  <c r="C305" i="11"/>
  <c r="J304" i="11"/>
  <c r="L98" i="13"/>
  <c r="K99" i="13"/>
  <c r="F375" i="14"/>
  <c r="I375" i="14"/>
  <c r="G316" i="22" l="1"/>
  <c r="E316" i="22" s="1"/>
  <c r="I316" i="22"/>
  <c r="G305" i="11"/>
  <c r="E305" i="11" s="1"/>
  <c r="I305" i="11"/>
  <c r="L99" i="13"/>
  <c r="K100" i="13"/>
  <c r="C376" i="14"/>
  <c r="H376" i="14"/>
  <c r="G377" i="14" s="1"/>
  <c r="D316" i="22" l="1"/>
  <c r="F316" i="22"/>
  <c r="H316" i="22"/>
  <c r="F305" i="11"/>
  <c r="H305" i="11"/>
  <c r="D305" i="11"/>
  <c r="G376" i="14"/>
  <c r="D376" i="14"/>
  <c r="L100" i="13"/>
  <c r="K101" i="13"/>
  <c r="E376" i="14"/>
  <c r="J316" i="22" l="1"/>
  <c r="C317" i="22"/>
  <c r="C306" i="11"/>
  <c r="J305" i="11"/>
  <c r="L101" i="13"/>
  <c r="K102" i="13"/>
  <c r="F376" i="14"/>
  <c r="I376" i="14"/>
  <c r="G317" i="22" l="1"/>
  <c r="D317" i="22" s="1"/>
  <c r="I317" i="22"/>
  <c r="G306" i="11"/>
  <c r="E306" i="11" s="1"/>
  <c r="I306" i="11"/>
  <c r="L102" i="13"/>
  <c r="K103" i="13"/>
  <c r="C377" i="14"/>
  <c r="D377" i="14" s="1"/>
  <c r="E317" i="22" l="1"/>
  <c r="F306" i="11"/>
  <c r="H306" i="11"/>
  <c r="D306" i="11"/>
  <c r="L103" i="13"/>
  <c r="K104" i="13"/>
  <c r="E377" i="14"/>
  <c r="F317" i="22" l="1"/>
  <c r="H317" i="22"/>
  <c r="C307" i="11"/>
  <c r="J306" i="11"/>
  <c r="L104" i="13"/>
  <c r="K105" i="13"/>
  <c r="F377" i="14"/>
  <c r="I377" i="14"/>
  <c r="C318" i="22" l="1"/>
  <c r="J317" i="22"/>
  <c r="G307" i="11"/>
  <c r="D307" i="11" s="1"/>
  <c r="I307" i="11"/>
  <c r="L105" i="13"/>
  <c r="K106" i="13"/>
  <c r="H378" i="14"/>
  <c r="G378" i="14" s="1"/>
  <c r="E378" i="14" s="1"/>
  <c r="F378" i="14" s="1"/>
  <c r="C378" i="14"/>
  <c r="G318" i="22" l="1"/>
  <c r="E318" i="22" s="1"/>
  <c r="I318" i="22"/>
  <c r="E307" i="11"/>
  <c r="L106" i="13"/>
  <c r="K107" i="13"/>
  <c r="D378" i="14"/>
  <c r="G379" i="14"/>
  <c r="I378" i="14"/>
  <c r="D318" i="22" l="1"/>
  <c r="F318" i="22"/>
  <c r="H318" i="22"/>
  <c r="F307" i="11"/>
  <c r="H307" i="11"/>
  <c r="L107" i="13"/>
  <c r="K108" i="13"/>
  <c r="C379" i="14"/>
  <c r="D379" i="14" s="1"/>
  <c r="C319" i="22" l="1"/>
  <c r="J318" i="22"/>
  <c r="C308" i="11"/>
  <c r="J307" i="11"/>
  <c r="L108" i="13"/>
  <c r="K109" i="13"/>
  <c r="E379" i="14"/>
  <c r="G319" i="22" l="1"/>
  <c r="D319" i="22" s="1"/>
  <c r="I319" i="22"/>
  <c r="G308" i="11"/>
  <c r="E308" i="11" s="1"/>
  <c r="I308" i="11"/>
  <c r="L109" i="13"/>
  <c r="K110" i="13"/>
  <c r="F379" i="14"/>
  <c r="I379" i="14"/>
  <c r="E319" i="22" l="1"/>
  <c r="F319" i="22" s="1"/>
  <c r="H319" i="22"/>
  <c r="F308" i="11"/>
  <c r="H308" i="11"/>
  <c r="D308" i="11"/>
  <c r="L110" i="13"/>
  <c r="K111" i="13"/>
  <c r="H380" i="14"/>
  <c r="G380" i="14" s="1"/>
  <c r="E380" i="14" s="1"/>
  <c r="F380" i="14" s="1"/>
  <c r="C380" i="14"/>
  <c r="J319" i="22" l="1"/>
  <c r="C320" i="22"/>
  <c r="C309" i="11"/>
  <c r="J308" i="11"/>
  <c r="L111" i="13"/>
  <c r="K112" i="13"/>
  <c r="G381" i="14"/>
  <c r="D380" i="14"/>
  <c r="I380" i="14"/>
  <c r="G320" i="22" l="1"/>
  <c r="E320" i="22" s="1"/>
  <c r="I320" i="22"/>
  <c r="G309" i="11"/>
  <c r="E309" i="11" s="1"/>
  <c r="I309" i="11"/>
  <c r="L112" i="13"/>
  <c r="K113" i="13"/>
  <c r="C381" i="14"/>
  <c r="D381" i="14" s="1"/>
  <c r="D309" i="11" l="1"/>
  <c r="F320" i="22"/>
  <c r="H320" i="22"/>
  <c r="D320" i="22"/>
  <c r="F309" i="11"/>
  <c r="H309" i="11"/>
  <c r="L113" i="13"/>
  <c r="K114" i="13"/>
  <c r="E381" i="14"/>
  <c r="J320" i="22" l="1"/>
  <c r="C321" i="22"/>
  <c r="C310" i="11"/>
  <c r="J309" i="11"/>
  <c r="K115" i="13"/>
  <c r="L114" i="13"/>
  <c r="F381" i="14"/>
  <c r="I381" i="14"/>
  <c r="G321" i="22" l="1"/>
  <c r="D321" i="22" s="1"/>
  <c r="I321" i="22"/>
  <c r="G310" i="11"/>
  <c r="D310" i="11" s="1"/>
  <c r="I310" i="11"/>
  <c r="L115" i="13"/>
  <c r="K116" i="13"/>
  <c r="C382" i="14"/>
  <c r="H382" i="14"/>
  <c r="G382" i="14" s="1"/>
  <c r="E310" i="11" l="1"/>
  <c r="E321" i="22"/>
  <c r="F321" i="22" s="1"/>
  <c r="F310" i="11"/>
  <c r="H310" i="11"/>
  <c r="E382" i="14"/>
  <c r="F382" i="14" s="1"/>
  <c r="L116" i="13"/>
  <c r="K117" i="13"/>
  <c r="D382" i="14"/>
  <c r="I382" i="14"/>
  <c r="G383" i="14"/>
  <c r="H321" i="22" l="1"/>
  <c r="C322" i="22" s="1"/>
  <c r="C311" i="11"/>
  <c r="J310" i="11"/>
  <c r="L117" i="13"/>
  <c r="K118" i="13"/>
  <c r="C383" i="14"/>
  <c r="D383" i="14" s="1"/>
  <c r="J321" i="22" l="1"/>
  <c r="G322" i="22"/>
  <c r="D322" i="22" s="1"/>
  <c r="E322" i="22"/>
  <c r="I322" i="22"/>
  <c r="G311" i="11"/>
  <c r="E311" i="11"/>
  <c r="D311" i="11"/>
  <c r="I311" i="11"/>
  <c r="L118" i="13"/>
  <c r="K119" i="13"/>
  <c r="E383" i="14"/>
  <c r="F322" i="22" l="1"/>
  <c r="H322" i="22"/>
  <c r="F311" i="11"/>
  <c r="H311" i="11"/>
  <c r="L119" i="13"/>
  <c r="K120" i="13"/>
  <c r="F383" i="14"/>
  <c r="I383" i="14"/>
  <c r="J322" i="22" l="1"/>
  <c r="C323" i="22"/>
  <c r="C312" i="11"/>
  <c r="J311" i="11"/>
  <c r="L120" i="13"/>
  <c r="K121" i="13"/>
  <c r="C384" i="14"/>
  <c r="H384" i="14"/>
  <c r="G385" i="14" s="1"/>
  <c r="G323" i="22" l="1"/>
  <c r="E323" i="22" s="1"/>
  <c r="I323" i="22"/>
  <c r="G312" i="11"/>
  <c r="D312" i="11" s="1"/>
  <c r="I312" i="11"/>
  <c r="L121" i="13"/>
  <c r="K122" i="13"/>
  <c r="G384" i="14"/>
  <c r="E384" i="14" s="1"/>
  <c r="F323" i="22" l="1"/>
  <c r="H323" i="22"/>
  <c r="D323" i="22"/>
  <c r="D384" i="14"/>
  <c r="E312" i="11"/>
  <c r="L122" i="13"/>
  <c r="K123" i="13"/>
  <c r="F384" i="14"/>
  <c r="I384" i="14"/>
  <c r="J323" i="22" l="1"/>
  <c r="C324" i="22"/>
  <c r="F312" i="11"/>
  <c r="H312" i="11"/>
  <c r="L123" i="13"/>
  <c r="K124" i="13"/>
  <c r="C385" i="14"/>
  <c r="D385" i="14" s="1"/>
  <c r="G324" i="22" l="1"/>
  <c r="D324" i="22" s="1"/>
  <c r="I324" i="22"/>
  <c r="C313" i="11"/>
  <c r="J312" i="11"/>
  <c r="L124" i="13"/>
  <c r="K125" i="13"/>
  <c r="E385" i="14"/>
  <c r="E324" i="22" l="1"/>
  <c r="G313" i="11"/>
  <c r="E313" i="11" s="1"/>
  <c r="I313" i="11"/>
  <c r="L125" i="13"/>
  <c r="K126" i="13"/>
  <c r="F385" i="14"/>
  <c r="I385" i="14"/>
  <c r="F324" i="22" l="1"/>
  <c r="H324" i="22"/>
  <c r="F313" i="11"/>
  <c r="H313" i="11"/>
  <c r="D313" i="11"/>
  <c r="L126" i="13"/>
  <c r="K127" i="13"/>
  <c r="H386" i="14"/>
  <c r="G387" i="14" s="1"/>
  <c r="C386" i="14"/>
  <c r="C325" i="22" l="1"/>
  <c r="J324" i="22"/>
  <c r="C314" i="11"/>
  <c r="J313" i="11"/>
  <c r="L127" i="13"/>
  <c r="K128" i="13"/>
  <c r="G386" i="14"/>
  <c r="E386" i="14" s="1"/>
  <c r="G325" i="22" l="1"/>
  <c r="E325" i="22" s="1"/>
  <c r="I325" i="22"/>
  <c r="G314" i="11"/>
  <c r="D314" i="11" s="1"/>
  <c r="I314" i="11"/>
  <c r="D386" i="14"/>
  <c r="L128" i="13"/>
  <c r="K129" i="13"/>
  <c r="F386" i="14"/>
  <c r="I386" i="14"/>
  <c r="D325" i="22" l="1"/>
  <c r="F325" i="22"/>
  <c r="H325" i="22"/>
  <c r="E314" i="11"/>
  <c r="L129" i="13"/>
  <c r="K130" i="13"/>
  <c r="C387" i="14"/>
  <c r="D387" i="14" s="1"/>
  <c r="C326" i="22" l="1"/>
  <c r="J325" i="22"/>
  <c r="F314" i="11"/>
  <c r="H314" i="11"/>
  <c r="L130" i="13"/>
  <c r="K131" i="13"/>
  <c r="E387" i="14"/>
  <c r="G326" i="22" l="1"/>
  <c r="D326" i="22" s="1"/>
  <c r="I326" i="22"/>
  <c r="C315" i="11"/>
  <c r="J314" i="11"/>
  <c r="L131" i="13"/>
  <c r="K132" i="13"/>
  <c r="F387" i="14"/>
  <c r="I387" i="14"/>
  <c r="E326" i="22" l="1"/>
  <c r="F326" i="22" s="1"/>
  <c r="H326" i="22"/>
  <c r="G315" i="11"/>
  <c r="E315" i="11" s="1"/>
  <c r="I315" i="11"/>
  <c r="L132" i="13"/>
  <c r="K133" i="13"/>
  <c r="C388" i="14"/>
  <c r="H388" i="14"/>
  <c r="G388" i="14" s="1"/>
  <c r="J326" i="22" l="1"/>
  <c r="C327" i="22"/>
  <c r="F315" i="11"/>
  <c r="H315" i="11"/>
  <c r="D388" i="14"/>
  <c r="D315" i="11"/>
  <c r="L133" i="13"/>
  <c r="K134" i="13"/>
  <c r="E388" i="14"/>
  <c r="G389" i="14"/>
  <c r="G327" i="22" l="1"/>
  <c r="E327" i="22" s="1"/>
  <c r="I327" i="22"/>
  <c r="C316" i="11"/>
  <c r="J315" i="11"/>
  <c r="L134" i="13"/>
  <c r="K135" i="13"/>
  <c r="F388" i="14"/>
  <c r="I388" i="14"/>
  <c r="F327" i="22" l="1"/>
  <c r="H327" i="22"/>
  <c r="D327" i="22"/>
  <c r="G316" i="11"/>
  <c r="E316" i="11" s="1"/>
  <c r="I316" i="11"/>
  <c r="L135" i="13"/>
  <c r="K136" i="13"/>
  <c r="C389" i="14"/>
  <c r="D389" i="14" s="1"/>
  <c r="D316" i="11" l="1"/>
  <c r="J327" i="22"/>
  <c r="C328" i="22"/>
  <c r="F316" i="11"/>
  <c r="H316" i="11"/>
  <c r="L136" i="13"/>
  <c r="K137" i="13"/>
  <c r="E389" i="14"/>
  <c r="G328" i="22" l="1"/>
  <c r="D328" i="22" s="1"/>
  <c r="I328" i="22"/>
  <c r="C317" i="11"/>
  <c r="J316" i="11"/>
  <c r="L137" i="13"/>
  <c r="K138" i="13"/>
  <c r="F389" i="14"/>
  <c r="I389" i="14"/>
  <c r="E328" i="22" l="1"/>
  <c r="F328" i="22" s="1"/>
  <c r="H328" i="22"/>
  <c r="G317" i="11"/>
  <c r="D317" i="11" s="1"/>
  <c r="I317" i="11"/>
  <c r="L138" i="13"/>
  <c r="K139" i="13"/>
  <c r="C390" i="14"/>
  <c r="H390" i="14"/>
  <c r="G391" i="14" s="1"/>
  <c r="G390" i="14"/>
  <c r="E390" i="14" s="1"/>
  <c r="F390" i="14" s="1"/>
  <c r="C329" i="22" l="1"/>
  <c r="J328" i="22"/>
  <c r="E317" i="11"/>
  <c r="L139" i="13"/>
  <c r="K140" i="13"/>
  <c r="D390" i="14"/>
  <c r="I390" i="14"/>
  <c r="G329" i="22" l="1"/>
  <c r="E329" i="22" s="1"/>
  <c r="I329" i="22"/>
  <c r="F317" i="11"/>
  <c r="H317" i="11"/>
  <c r="L140" i="13"/>
  <c r="K141" i="13"/>
  <c r="C391" i="14"/>
  <c r="D391" i="14" s="1"/>
  <c r="D329" i="22" l="1"/>
  <c r="F329" i="22"/>
  <c r="H329" i="22"/>
  <c r="C318" i="11"/>
  <c r="J317" i="11"/>
  <c r="K142" i="13"/>
  <c r="L141" i="13"/>
  <c r="E391" i="14"/>
  <c r="C330" i="22" l="1"/>
  <c r="J329" i="22"/>
  <c r="G318" i="11"/>
  <c r="D318" i="11" s="1"/>
  <c r="I318" i="11"/>
  <c r="L142" i="13"/>
  <c r="K143" i="13"/>
  <c r="F391" i="14"/>
  <c r="I391" i="14"/>
  <c r="G330" i="22" l="1"/>
  <c r="E330" i="22" s="1"/>
  <c r="I330" i="22"/>
  <c r="E318" i="11"/>
  <c r="L143" i="13"/>
  <c r="K144" i="13"/>
  <c r="H392" i="14"/>
  <c r="G393" i="14" s="1"/>
  <c r="C392" i="14"/>
  <c r="F330" i="22" l="1"/>
  <c r="H330" i="22"/>
  <c r="D330" i="22"/>
  <c r="F318" i="11"/>
  <c r="H318" i="11"/>
  <c r="L144" i="13"/>
  <c r="K145" i="13"/>
  <c r="G392" i="14"/>
  <c r="E392" i="14" s="1"/>
  <c r="J330" i="22" l="1"/>
  <c r="C331" i="22"/>
  <c r="C319" i="11"/>
  <c r="J318" i="11"/>
  <c r="D392" i="14"/>
  <c r="L145" i="13"/>
  <c r="K146" i="13"/>
  <c r="F392" i="14"/>
  <c r="I392" i="14"/>
  <c r="G331" i="22" l="1"/>
  <c r="E331" i="22" s="1"/>
  <c r="I331" i="22"/>
  <c r="G319" i="11"/>
  <c r="D319" i="11" s="1"/>
  <c r="E319" i="11"/>
  <c r="I319" i="11"/>
  <c r="L146" i="13"/>
  <c r="K147" i="13"/>
  <c r="C393" i="14"/>
  <c r="D393" i="14" s="1"/>
  <c r="F331" i="22" l="1"/>
  <c r="H331" i="22"/>
  <c r="D331" i="22"/>
  <c r="F319" i="11"/>
  <c r="H319" i="11"/>
  <c r="L147" i="13"/>
  <c r="K148" i="13"/>
  <c r="E393" i="14"/>
  <c r="C332" i="22" l="1"/>
  <c r="J331" i="22"/>
  <c r="C320" i="11"/>
  <c r="J319" i="11"/>
  <c r="L148" i="13"/>
  <c r="K149" i="13"/>
  <c r="F393" i="14"/>
  <c r="I393" i="14"/>
  <c r="G332" i="22" l="1"/>
  <c r="D332" i="22" s="1"/>
  <c r="I332" i="22"/>
  <c r="G320" i="11"/>
  <c r="D320" i="11" s="1"/>
  <c r="I320" i="11"/>
  <c r="L149" i="13"/>
  <c r="K150" i="13"/>
  <c r="C394" i="14"/>
  <c r="H394" i="14"/>
  <c r="G395" i="14" s="1"/>
  <c r="E332" i="22" l="1"/>
  <c r="F332" i="22" s="1"/>
  <c r="H332" i="22"/>
  <c r="E320" i="11"/>
  <c r="G394" i="14"/>
  <c r="E394" i="14" s="1"/>
  <c r="F394" i="14" s="1"/>
  <c r="L150" i="13"/>
  <c r="K151" i="13"/>
  <c r="C333" i="22" l="1"/>
  <c r="J332" i="22"/>
  <c r="I394" i="14"/>
  <c r="C395" i="14" s="1"/>
  <c r="D395" i="14" s="1"/>
  <c r="D394" i="14"/>
  <c r="F320" i="11"/>
  <c r="H320" i="11"/>
  <c r="L151" i="13"/>
  <c r="K152" i="13"/>
  <c r="G333" i="22" l="1"/>
  <c r="D333" i="22" s="1"/>
  <c r="I333" i="22"/>
  <c r="C321" i="11"/>
  <c r="J320" i="11"/>
  <c r="L152" i="13"/>
  <c r="K153" i="13"/>
  <c r="E395" i="14"/>
  <c r="E333" i="22" l="1"/>
  <c r="F333" i="22" s="1"/>
  <c r="H333" i="22"/>
  <c r="G321" i="11"/>
  <c r="E321" i="11" s="1"/>
  <c r="I321" i="11"/>
  <c r="L153" i="13"/>
  <c r="K154" i="13"/>
  <c r="F395" i="14"/>
  <c r="I395" i="14"/>
  <c r="J333" i="22" l="1"/>
  <c r="C334" i="22"/>
  <c r="F321" i="11"/>
  <c r="H321" i="11"/>
  <c r="D321" i="11"/>
  <c r="L154" i="13"/>
  <c r="K155" i="13"/>
  <c r="H396" i="14"/>
  <c r="G397" i="14" s="1"/>
  <c r="C396" i="14"/>
  <c r="G334" i="22" l="1"/>
  <c r="E334" i="22" s="1"/>
  <c r="I334" i="22"/>
  <c r="C322" i="11"/>
  <c r="J321" i="11"/>
  <c r="L155" i="13"/>
  <c r="K156" i="13"/>
  <c r="G396" i="14"/>
  <c r="E396" i="14" s="1"/>
  <c r="F334" i="22" l="1"/>
  <c r="H334" i="22"/>
  <c r="D334" i="22"/>
  <c r="G322" i="11"/>
  <c r="E322" i="11" s="1"/>
  <c r="I322" i="11"/>
  <c r="L156" i="13"/>
  <c r="K157" i="13"/>
  <c r="F396" i="14"/>
  <c r="I396" i="14"/>
  <c r="D396" i="14"/>
  <c r="J334" i="22" l="1"/>
  <c r="C335" i="22"/>
  <c r="F322" i="11"/>
  <c r="H322" i="11"/>
  <c r="D322" i="11"/>
  <c r="K158" i="13"/>
  <c r="L157" i="13"/>
  <c r="C397" i="14"/>
  <c r="D397" i="14" s="1"/>
  <c r="G335" i="22" l="1"/>
  <c r="D335" i="22" s="1"/>
  <c r="I335" i="22"/>
  <c r="C323" i="11"/>
  <c r="J322" i="11"/>
  <c r="K159" i="13"/>
  <c r="L158" i="13"/>
  <c r="E397" i="14"/>
  <c r="E335" i="22" l="1"/>
  <c r="F335" i="22" s="1"/>
  <c r="H335" i="22"/>
  <c r="G323" i="11"/>
  <c r="D323" i="11" s="1"/>
  <c r="I323" i="11"/>
  <c r="K160" i="13"/>
  <c r="L159" i="13"/>
  <c r="F397" i="14"/>
  <c r="I397" i="14"/>
  <c r="C336" i="22" l="1"/>
  <c r="J335" i="22"/>
  <c r="E323" i="11"/>
  <c r="K161" i="13"/>
  <c r="L160" i="13"/>
  <c r="H398" i="14"/>
  <c r="G399" i="14" s="1"/>
  <c r="C398" i="14"/>
  <c r="G398" i="14"/>
  <c r="G336" i="22" l="1"/>
  <c r="E336" i="22" s="1"/>
  <c r="I336" i="22"/>
  <c r="E398" i="14"/>
  <c r="F398" i="14" s="1"/>
  <c r="F323" i="11"/>
  <c r="H323" i="11"/>
  <c r="L161" i="13"/>
  <c r="K162" i="13"/>
  <c r="D398" i="14"/>
  <c r="I398" i="14"/>
  <c r="F336" i="22" l="1"/>
  <c r="H336" i="22"/>
  <c r="D336" i="22"/>
  <c r="C324" i="11"/>
  <c r="J323" i="11"/>
  <c r="L162" i="13"/>
  <c r="K163" i="13"/>
  <c r="C399" i="14"/>
  <c r="D399" i="14" s="1"/>
  <c r="C337" i="22" l="1"/>
  <c r="J336" i="22"/>
  <c r="G324" i="11"/>
  <c r="D324" i="11" s="1"/>
  <c r="E324" i="11"/>
  <c r="I324" i="11"/>
  <c r="L163" i="13"/>
  <c r="K164" i="13"/>
  <c r="E399" i="14"/>
  <c r="G337" i="22" l="1"/>
  <c r="D337" i="22" s="1"/>
  <c r="I337" i="22"/>
  <c r="F324" i="11"/>
  <c r="H324" i="11"/>
  <c r="L164" i="13"/>
  <c r="K165" i="13"/>
  <c r="F399" i="14"/>
  <c r="I399" i="14"/>
  <c r="E337" i="22" l="1"/>
  <c r="F337" i="22" s="1"/>
  <c r="H337" i="22"/>
  <c r="C325" i="11"/>
  <c r="J324" i="11"/>
  <c r="L165" i="13"/>
  <c r="K166" i="13"/>
  <c r="C400" i="14"/>
  <c r="H400" i="14"/>
  <c r="G401" i="14" s="1"/>
  <c r="J337" i="22" l="1"/>
  <c r="C338" i="22"/>
  <c r="G325" i="11"/>
  <c r="D325" i="11" s="1"/>
  <c r="I325" i="11"/>
  <c r="L166" i="13"/>
  <c r="K167" i="13"/>
  <c r="G400" i="14"/>
  <c r="E400" i="14" s="1"/>
  <c r="G338" i="22" l="1"/>
  <c r="E338" i="22" s="1"/>
  <c r="I338" i="22"/>
  <c r="D400" i="14"/>
  <c r="E325" i="11"/>
  <c r="L167" i="13"/>
  <c r="K168" i="13"/>
  <c r="F400" i="14"/>
  <c r="I400" i="14"/>
  <c r="D338" i="22" l="1"/>
  <c r="F338" i="22"/>
  <c r="H338" i="22"/>
  <c r="F325" i="11"/>
  <c r="H325" i="11"/>
  <c r="L168" i="13"/>
  <c r="K169" i="13"/>
  <c r="C401" i="14"/>
  <c r="D401" i="14" s="1"/>
  <c r="C339" i="22" l="1"/>
  <c r="J338" i="22"/>
  <c r="C326" i="11"/>
  <c r="J325" i="11"/>
  <c r="L169" i="13"/>
  <c r="K170" i="13"/>
  <c r="E401" i="14"/>
  <c r="G339" i="22" l="1"/>
  <c r="D339" i="22" s="1"/>
  <c r="I339" i="22"/>
  <c r="G326" i="11"/>
  <c r="E326" i="11" s="1"/>
  <c r="I326" i="11"/>
  <c r="L170" i="13"/>
  <c r="K171" i="13"/>
  <c r="F401" i="14"/>
  <c r="I401" i="14"/>
  <c r="E339" i="22" l="1"/>
  <c r="F339" i="22" s="1"/>
  <c r="H339" i="22"/>
  <c r="F326" i="11"/>
  <c r="H326" i="11"/>
  <c r="D326" i="11"/>
  <c r="L171" i="13"/>
  <c r="K172" i="13"/>
  <c r="C402" i="14"/>
  <c r="H402" i="14"/>
  <c r="G403" i="14" s="1"/>
  <c r="C340" i="22" l="1"/>
  <c r="J339" i="22"/>
  <c r="C327" i="11"/>
  <c r="J326" i="11"/>
  <c r="L172" i="13"/>
  <c r="K173" i="13"/>
  <c r="G402" i="14"/>
  <c r="E402" i="14" s="1"/>
  <c r="G340" i="22" l="1"/>
  <c r="D340" i="22" s="1"/>
  <c r="I340" i="22"/>
  <c r="D402" i="14"/>
  <c r="G327" i="11"/>
  <c r="D327" i="11" s="1"/>
  <c r="I327" i="11"/>
  <c r="L173" i="13"/>
  <c r="K174" i="13"/>
  <c r="F402" i="14"/>
  <c r="I402" i="14"/>
  <c r="E340" i="22" l="1"/>
  <c r="E327" i="11"/>
  <c r="K175" i="13"/>
  <c r="L174" i="13"/>
  <c r="C403" i="14"/>
  <c r="D403" i="14" s="1"/>
  <c r="F340" i="22" l="1"/>
  <c r="H340" i="22"/>
  <c r="F327" i="11"/>
  <c r="H327" i="11"/>
  <c r="L175" i="13"/>
  <c r="K176" i="13"/>
  <c r="E403" i="14"/>
  <c r="C341" i="22" l="1"/>
  <c r="J340" i="22"/>
  <c r="C328" i="11"/>
  <c r="J327" i="11"/>
  <c r="L176" i="13"/>
  <c r="K177" i="13"/>
  <c r="F403" i="14"/>
  <c r="I403" i="14"/>
  <c r="G341" i="22" l="1"/>
  <c r="E341" i="22" s="1"/>
  <c r="I341" i="22"/>
  <c r="G328" i="11"/>
  <c r="E328" i="11" s="1"/>
  <c r="I328" i="11"/>
  <c r="L177" i="13"/>
  <c r="K178" i="13"/>
  <c r="H404" i="14"/>
  <c r="G405" i="14" s="1"/>
  <c r="C404" i="14"/>
  <c r="D328" i="11" l="1"/>
  <c r="D341" i="22"/>
  <c r="F341" i="22"/>
  <c r="H341" i="22"/>
  <c r="F328" i="11"/>
  <c r="H328" i="11"/>
  <c r="G404" i="14"/>
  <c r="E404" i="14" s="1"/>
  <c r="F404" i="14" s="1"/>
  <c r="L178" i="13"/>
  <c r="K179" i="13"/>
  <c r="D404" i="14"/>
  <c r="I404" i="14"/>
  <c r="J341" i="22" l="1"/>
  <c r="C342" i="22"/>
  <c r="C329" i="11"/>
  <c r="J328" i="11"/>
  <c r="L179" i="13"/>
  <c r="K180" i="13"/>
  <c r="C405" i="14"/>
  <c r="D405" i="14" s="1"/>
  <c r="G342" i="22" l="1"/>
  <c r="E342" i="22" s="1"/>
  <c r="I342" i="22"/>
  <c r="G329" i="11"/>
  <c r="D329" i="11" s="1"/>
  <c r="I329" i="11"/>
  <c r="L180" i="13"/>
  <c r="K181" i="13"/>
  <c r="E405" i="14"/>
  <c r="D342" i="22" l="1"/>
  <c r="F342" i="22"/>
  <c r="H342" i="22"/>
  <c r="E329" i="11"/>
  <c r="L181" i="13"/>
  <c r="K182" i="13"/>
  <c r="F405" i="14"/>
  <c r="I405" i="14"/>
  <c r="C343" i="22" l="1"/>
  <c r="J342" i="22"/>
  <c r="F329" i="11"/>
  <c r="H329" i="11"/>
  <c r="L182" i="13"/>
  <c r="K183" i="13"/>
  <c r="H406" i="14"/>
  <c r="G406" i="14" s="1"/>
  <c r="C406" i="14"/>
  <c r="G407" i="14"/>
  <c r="G343" i="22" l="1"/>
  <c r="E343" i="22" s="1"/>
  <c r="I343" i="22"/>
  <c r="C330" i="11"/>
  <c r="J329" i="11"/>
  <c r="E406" i="14"/>
  <c r="F406" i="14" s="1"/>
  <c r="L183" i="13"/>
  <c r="K184" i="13"/>
  <c r="D406" i="14"/>
  <c r="I406" i="14"/>
  <c r="D343" i="22" l="1"/>
  <c r="F343" i="22"/>
  <c r="H343" i="22"/>
  <c r="G330" i="11"/>
  <c r="E330" i="11" s="1"/>
  <c r="I330" i="11"/>
  <c r="L184" i="13"/>
  <c r="K185" i="13"/>
  <c r="C407" i="14"/>
  <c r="D407" i="14" s="1"/>
  <c r="C344" i="22" l="1"/>
  <c r="J343" i="22"/>
  <c r="F330" i="11"/>
  <c r="H330" i="11"/>
  <c r="D330" i="11"/>
  <c r="L185" i="13"/>
  <c r="K186" i="13"/>
  <c r="E407" i="14"/>
  <c r="G344" i="22" l="1"/>
  <c r="E344" i="22" s="1"/>
  <c r="I344" i="22"/>
  <c r="C331" i="11"/>
  <c r="J330" i="11"/>
  <c r="L186" i="13"/>
  <c r="K187" i="13"/>
  <c r="F407" i="14"/>
  <c r="I407" i="14"/>
  <c r="F344" i="22" l="1"/>
  <c r="H344" i="22"/>
  <c r="D344" i="22"/>
  <c r="G331" i="11"/>
  <c r="D331" i="11" s="1"/>
  <c r="I331" i="11"/>
  <c r="L187" i="13"/>
  <c r="K188" i="13"/>
  <c r="H408" i="14"/>
  <c r="G408" i="14" s="1"/>
  <c r="E408" i="14" s="1"/>
  <c r="F408" i="14" s="1"/>
  <c r="C408" i="14"/>
  <c r="E331" i="11" l="1"/>
  <c r="J344" i="22"/>
  <c r="C345" i="22"/>
  <c r="F331" i="11"/>
  <c r="H331" i="11"/>
  <c r="L188" i="13"/>
  <c r="K189" i="13"/>
  <c r="D408" i="14"/>
  <c r="I408" i="14"/>
  <c r="G409" i="14"/>
  <c r="G345" i="22" l="1"/>
  <c r="E345" i="22" s="1"/>
  <c r="I345" i="22"/>
  <c r="C332" i="11"/>
  <c r="J331" i="11"/>
  <c r="L189" i="13"/>
  <c r="K190" i="13"/>
  <c r="C409" i="14"/>
  <c r="D409" i="14" s="1"/>
  <c r="D345" i="22" l="1"/>
  <c r="F345" i="22"/>
  <c r="H345" i="22"/>
  <c r="G332" i="11"/>
  <c r="D332" i="11" s="1"/>
  <c r="I332" i="11"/>
  <c r="L190" i="13"/>
  <c r="K191" i="13"/>
  <c r="E409" i="14"/>
  <c r="E332" i="11" l="1"/>
  <c r="F332" i="11" s="1"/>
  <c r="J345" i="22"/>
  <c r="C346" i="22"/>
  <c r="H332" i="11"/>
  <c r="L191" i="13"/>
  <c r="K192" i="13"/>
  <c r="F409" i="14"/>
  <c r="I409" i="14"/>
  <c r="G346" i="22" l="1"/>
  <c r="D346" i="22" s="1"/>
  <c r="I346" i="22"/>
  <c r="C333" i="11"/>
  <c r="J332" i="11"/>
  <c r="L192" i="13"/>
  <c r="K193" i="13"/>
  <c r="C410" i="14"/>
  <c r="D410" i="14" s="1"/>
  <c r="H410" i="14"/>
  <c r="G410" i="14" s="1"/>
  <c r="G411" i="14"/>
  <c r="E346" i="22" l="1"/>
  <c r="F346" i="22" s="1"/>
  <c r="H346" i="22"/>
  <c r="G333" i="11"/>
  <c r="E333" i="11" s="1"/>
  <c r="I333" i="11"/>
  <c r="L193" i="13"/>
  <c r="K194" i="13"/>
  <c r="E410" i="14"/>
  <c r="C347" i="22" l="1"/>
  <c r="J346" i="22"/>
  <c r="F333" i="11"/>
  <c r="H333" i="11"/>
  <c r="D333" i="11"/>
  <c r="L194" i="13"/>
  <c r="K195" i="13"/>
  <c r="F410" i="14"/>
  <c r="I410" i="14"/>
  <c r="G347" i="22" l="1"/>
  <c r="D347" i="22" s="1"/>
  <c r="I347" i="22"/>
  <c r="C334" i="11"/>
  <c r="J333" i="11"/>
  <c r="L195" i="13"/>
  <c r="K196" i="13"/>
  <c r="C411" i="14"/>
  <c r="D411" i="14" s="1"/>
  <c r="E347" i="22" l="1"/>
  <c r="G334" i="11"/>
  <c r="E334" i="11" s="1"/>
  <c r="I334" i="11"/>
  <c r="L196" i="13"/>
  <c r="K197" i="13"/>
  <c r="E411" i="14"/>
  <c r="D334" i="11" l="1"/>
  <c r="F347" i="22"/>
  <c r="H347" i="22"/>
  <c r="F334" i="11"/>
  <c r="H334" i="11"/>
  <c r="L197" i="13"/>
  <c r="K198" i="13"/>
  <c r="F411" i="14"/>
  <c r="I411" i="14"/>
  <c r="C348" i="22" l="1"/>
  <c r="J347" i="22"/>
  <c r="C335" i="11"/>
  <c r="J334" i="11"/>
  <c r="L198" i="13"/>
  <c r="K199" i="13"/>
  <c r="C412" i="14"/>
  <c r="H412" i="14"/>
  <c r="G413" i="14" s="1"/>
  <c r="G348" i="22" l="1"/>
  <c r="E348" i="22" s="1"/>
  <c r="I348" i="22"/>
  <c r="G335" i="11"/>
  <c r="D335" i="11" s="1"/>
  <c r="I335" i="11"/>
  <c r="G412" i="14"/>
  <c r="E412" i="14" s="1"/>
  <c r="F412" i="14" s="1"/>
  <c r="L199" i="13"/>
  <c r="K200" i="13"/>
  <c r="I412" i="14"/>
  <c r="E335" i="11" l="1"/>
  <c r="H335" i="11" s="1"/>
  <c r="D348" i="22"/>
  <c r="F348" i="22"/>
  <c r="H348" i="22"/>
  <c r="F335" i="11"/>
  <c r="D412" i="14"/>
  <c r="L200" i="13"/>
  <c r="K201" i="13"/>
  <c r="C413" i="14"/>
  <c r="D413" i="14" s="1"/>
  <c r="J348" i="22" l="1"/>
  <c r="C349" i="22"/>
  <c r="C336" i="11"/>
  <c r="J335" i="11"/>
  <c r="L201" i="13"/>
  <c r="K202" i="13"/>
  <c r="E413" i="14"/>
  <c r="G349" i="22" l="1"/>
  <c r="E349" i="22" s="1"/>
  <c r="I349" i="22"/>
  <c r="G336" i="11"/>
  <c r="D336" i="11" s="1"/>
  <c r="I336" i="11"/>
  <c r="L202" i="13"/>
  <c r="K203" i="13"/>
  <c r="F413" i="14"/>
  <c r="I413" i="14"/>
  <c r="D349" i="22" l="1"/>
  <c r="F349" i="22"/>
  <c r="H349" i="22"/>
  <c r="E336" i="11"/>
  <c r="L203" i="13"/>
  <c r="K204" i="13"/>
  <c r="H414" i="14"/>
  <c r="G415" i="14" s="1"/>
  <c r="C414" i="14"/>
  <c r="C350" i="22" l="1"/>
  <c r="J349" i="22"/>
  <c r="F336" i="11"/>
  <c r="H336" i="11"/>
  <c r="K205" i="13"/>
  <c r="L204" i="13"/>
  <c r="G414" i="14"/>
  <c r="E414" i="14" s="1"/>
  <c r="G350" i="22" l="1"/>
  <c r="D350" i="22" s="1"/>
  <c r="I350" i="22"/>
  <c r="C337" i="11"/>
  <c r="J336" i="11"/>
  <c r="D414" i="14"/>
  <c r="L205" i="13"/>
  <c r="K206" i="13"/>
  <c r="F414" i="14"/>
  <c r="I414" i="14"/>
  <c r="E350" i="22" l="1"/>
  <c r="G337" i="11"/>
  <c r="D337" i="11" s="1"/>
  <c r="I337" i="11"/>
  <c r="L206" i="13"/>
  <c r="K207" i="13"/>
  <c r="C415" i="14"/>
  <c r="D415" i="14" s="1"/>
  <c r="E337" i="11" l="1"/>
  <c r="F350" i="22"/>
  <c r="H350" i="22"/>
  <c r="F337" i="11"/>
  <c r="H337" i="11"/>
  <c r="L207" i="13"/>
  <c r="K208" i="13"/>
  <c r="E415" i="14"/>
  <c r="C351" i="22" l="1"/>
  <c r="J350" i="22"/>
  <c r="C338" i="11"/>
  <c r="J337" i="11"/>
  <c r="L208" i="13"/>
  <c r="K209" i="13"/>
  <c r="F415" i="14"/>
  <c r="I415" i="14"/>
  <c r="G351" i="22" l="1"/>
  <c r="E351" i="22" s="1"/>
  <c r="I351" i="22"/>
  <c r="G338" i="11"/>
  <c r="D338" i="11" s="1"/>
  <c r="I338" i="11"/>
  <c r="L209" i="13"/>
  <c r="K210" i="13"/>
  <c r="H416" i="14"/>
  <c r="G416" i="14" s="1"/>
  <c r="E416" i="14" s="1"/>
  <c r="F416" i="14" s="1"/>
  <c r="C416" i="14"/>
  <c r="F351" i="22" l="1"/>
  <c r="H351" i="22"/>
  <c r="D351" i="22"/>
  <c r="E338" i="11"/>
  <c r="L210" i="13"/>
  <c r="K211" i="13"/>
  <c r="D416" i="14"/>
  <c r="G417" i="14"/>
  <c r="I416" i="14"/>
  <c r="J351" i="22" l="1"/>
  <c r="C352" i="22"/>
  <c r="F338" i="11"/>
  <c r="H338" i="11"/>
  <c r="L211" i="13"/>
  <c r="K212" i="13"/>
  <c r="C417" i="14"/>
  <c r="D417" i="14" s="1"/>
  <c r="G352" i="22" l="1"/>
  <c r="E352" i="22" s="1"/>
  <c r="I352" i="22"/>
  <c r="C339" i="11"/>
  <c r="J338" i="11"/>
  <c r="K213" i="13"/>
  <c r="L212" i="13"/>
  <c r="E417" i="14"/>
  <c r="F352" i="22" l="1"/>
  <c r="H352" i="22"/>
  <c r="D352" i="22"/>
  <c r="G339" i="11"/>
  <c r="E339" i="11" s="1"/>
  <c r="I339" i="11"/>
  <c r="L213" i="13"/>
  <c r="K214" i="13"/>
  <c r="F417" i="14"/>
  <c r="I417" i="14"/>
  <c r="J352" i="22" l="1"/>
  <c r="C353" i="22"/>
  <c r="F339" i="11"/>
  <c r="H339" i="11"/>
  <c r="D339" i="11"/>
  <c r="L214" i="13"/>
  <c r="K215" i="13"/>
  <c r="C418" i="14"/>
  <c r="H418" i="14"/>
  <c r="G418" i="14" s="1"/>
  <c r="G353" i="22" l="1"/>
  <c r="E353" i="22" s="1"/>
  <c r="I353" i="22"/>
  <c r="D418" i="14"/>
  <c r="C340" i="11"/>
  <c r="J339" i="11"/>
  <c r="G419" i="14"/>
  <c r="L215" i="13"/>
  <c r="K216" i="13"/>
  <c r="E418" i="14"/>
  <c r="D353" i="22" l="1"/>
  <c r="F353" i="22"/>
  <c r="H353" i="22"/>
  <c r="G340" i="11"/>
  <c r="D340" i="11" s="1"/>
  <c r="I340" i="11"/>
  <c r="L216" i="13"/>
  <c r="K217" i="13"/>
  <c r="F418" i="14"/>
  <c r="I418" i="14"/>
  <c r="C354" i="22" l="1"/>
  <c r="J353" i="22"/>
  <c r="E340" i="11"/>
  <c r="L217" i="13"/>
  <c r="K218" i="13"/>
  <c r="C419" i="14"/>
  <c r="D419" i="14" s="1"/>
  <c r="G354" i="22" l="1"/>
  <c r="D354" i="22" s="1"/>
  <c r="I354" i="22"/>
  <c r="F340" i="11"/>
  <c r="H340" i="11"/>
  <c r="L218" i="13"/>
  <c r="K219" i="13"/>
  <c r="E419" i="14"/>
  <c r="E354" i="22" l="1"/>
  <c r="C341" i="11"/>
  <c r="J340" i="11"/>
  <c r="L219" i="13"/>
  <c r="K220" i="13"/>
  <c r="F419" i="14"/>
  <c r="I419" i="14"/>
  <c r="F354" i="22" l="1"/>
  <c r="H354" i="22"/>
  <c r="G341" i="11"/>
  <c r="E341" i="11" s="1"/>
  <c r="I341" i="11"/>
  <c r="L220" i="13"/>
  <c r="K221" i="13"/>
  <c r="H420" i="14"/>
  <c r="G421" i="14" s="1"/>
  <c r="C420" i="14"/>
  <c r="D341" i="11" l="1"/>
  <c r="C355" i="22"/>
  <c r="J354" i="22"/>
  <c r="F341" i="11"/>
  <c r="H341" i="11"/>
  <c r="L221" i="13"/>
  <c r="K222" i="13"/>
  <c r="G420" i="14"/>
  <c r="E420" i="14" s="1"/>
  <c r="G355" i="22" l="1"/>
  <c r="D355" i="22" s="1"/>
  <c r="E355" i="22"/>
  <c r="I355" i="22"/>
  <c r="C342" i="11"/>
  <c r="J341" i="11"/>
  <c r="D420" i="14"/>
  <c r="L222" i="13"/>
  <c r="K223" i="13"/>
  <c r="F420" i="14"/>
  <c r="I420" i="14"/>
  <c r="F355" i="22" l="1"/>
  <c r="H355" i="22"/>
  <c r="G342" i="11"/>
  <c r="D342" i="11" s="1"/>
  <c r="I342" i="11"/>
  <c r="L223" i="13"/>
  <c r="K224" i="13"/>
  <c r="C421" i="14"/>
  <c r="D421" i="14" s="1"/>
  <c r="C356" i="22" l="1"/>
  <c r="J355" i="22"/>
  <c r="E342" i="11"/>
  <c r="L224" i="13"/>
  <c r="K225" i="13"/>
  <c r="E421" i="14"/>
  <c r="G356" i="22" l="1"/>
  <c r="E356" i="22" s="1"/>
  <c r="I356" i="22"/>
  <c r="F342" i="11"/>
  <c r="H342" i="11"/>
  <c r="L225" i="13"/>
  <c r="K226" i="13"/>
  <c r="F421" i="14"/>
  <c r="I421" i="14"/>
  <c r="D356" i="22" l="1"/>
  <c r="F356" i="22"/>
  <c r="H356" i="22"/>
  <c r="C343" i="11"/>
  <c r="J342" i="11"/>
  <c r="L226" i="13"/>
  <c r="K227" i="13"/>
  <c r="C422" i="14"/>
  <c r="H422" i="14"/>
  <c r="G422" i="14" s="1"/>
  <c r="J356" i="22" l="1"/>
  <c r="C357" i="22"/>
  <c r="D422" i="14"/>
  <c r="G343" i="11"/>
  <c r="E343" i="11" s="1"/>
  <c r="I343" i="11"/>
  <c r="L227" i="13"/>
  <c r="K228" i="13"/>
  <c r="E422" i="14"/>
  <c r="G423" i="14"/>
  <c r="G357" i="22" l="1"/>
  <c r="E357" i="22" s="1"/>
  <c r="I357" i="22"/>
  <c r="F343" i="11"/>
  <c r="H343" i="11"/>
  <c r="D343" i="11"/>
  <c r="K229" i="13"/>
  <c r="L228" i="13"/>
  <c r="F422" i="14"/>
  <c r="I422" i="14"/>
  <c r="F357" i="22" l="1"/>
  <c r="H357" i="22"/>
  <c r="D357" i="22"/>
  <c r="C344" i="11"/>
  <c r="J343" i="11"/>
  <c r="L229" i="13"/>
  <c r="K230" i="13"/>
  <c r="C423" i="14"/>
  <c r="D423" i="14" s="1"/>
  <c r="C358" i="22" l="1"/>
  <c r="J357" i="22"/>
  <c r="G344" i="11"/>
  <c r="D344" i="11" s="1"/>
  <c r="I344" i="11"/>
  <c r="L230" i="13"/>
  <c r="K231" i="13"/>
  <c r="E423" i="14"/>
  <c r="G358" i="22" l="1"/>
  <c r="E358" i="22" s="1"/>
  <c r="I358" i="22"/>
  <c r="E344" i="11"/>
  <c r="L231" i="13"/>
  <c r="K232" i="13"/>
  <c r="F423" i="14"/>
  <c r="I423" i="14"/>
  <c r="D358" i="22" l="1"/>
  <c r="F358" i="22"/>
  <c r="H358" i="22"/>
  <c r="F344" i="11"/>
  <c r="H344" i="11"/>
  <c r="L232" i="13"/>
  <c r="K233" i="13"/>
  <c r="C424" i="14"/>
  <c r="H424" i="14"/>
  <c r="G425" i="14" s="1"/>
  <c r="J358" i="22" l="1"/>
  <c r="C359" i="22"/>
  <c r="C345" i="11"/>
  <c r="J344" i="11"/>
  <c r="L233" i="13"/>
  <c r="K234" i="13"/>
  <c r="G424" i="14"/>
  <c r="E424" i="14" s="1"/>
  <c r="G359" i="22" l="1"/>
  <c r="E359" i="22" s="1"/>
  <c r="I359" i="22"/>
  <c r="D424" i="14"/>
  <c r="G345" i="11"/>
  <c r="E345" i="11" s="1"/>
  <c r="I345" i="11"/>
  <c r="L234" i="13"/>
  <c r="K235" i="13"/>
  <c r="F424" i="14"/>
  <c r="I424" i="14"/>
  <c r="D359" i="22" l="1"/>
  <c r="F359" i="22"/>
  <c r="H359" i="22"/>
  <c r="F345" i="11"/>
  <c r="H345" i="11"/>
  <c r="D345" i="11"/>
  <c r="L235" i="13"/>
  <c r="K236" i="13"/>
  <c r="C425" i="14"/>
  <c r="D425" i="14" s="1"/>
  <c r="J359" i="22" l="1"/>
  <c r="C360" i="22"/>
  <c r="C346" i="11"/>
  <c r="J345" i="11"/>
  <c r="L236" i="13"/>
  <c r="K237" i="13"/>
  <c r="E425" i="14"/>
  <c r="G360" i="22" l="1"/>
  <c r="E360" i="22" s="1"/>
  <c r="I360" i="22"/>
  <c r="G346" i="11"/>
  <c r="D346" i="11" s="1"/>
  <c r="I346" i="11"/>
  <c r="L237" i="13"/>
  <c r="K238" i="13"/>
  <c r="F425" i="14"/>
  <c r="I425" i="14"/>
  <c r="D360" i="22" l="1"/>
  <c r="F360" i="22"/>
  <c r="H360" i="22"/>
  <c r="E346" i="11"/>
  <c r="L238" i="13"/>
  <c r="K239" i="13"/>
  <c r="H426" i="14"/>
  <c r="G426" i="14" s="1"/>
  <c r="E426" i="14" s="1"/>
  <c r="F426" i="14" s="1"/>
  <c r="C426" i="14"/>
  <c r="C361" i="22" l="1"/>
  <c r="J360" i="22"/>
  <c r="F346" i="11"/>
  <c r="H346" i="11"/>
  <c r="L239" i="13"/>
  <c r="K240" i="13"/>
  <c r="D426" i="14"/>
  <c r="G427" i="14"/>
  <c r="I426" i="14"/>
  <c r="G361" i="22" l="1"/>
  <c r="D361" i="22" s="1"/>
  <c r="I361" i="22"/>
  <c r="C347" i="11"/>
  <c r="J346" i="11"/>
  <c r="L240" i="13"/>
  <c r="K241" i="13"/>
  <c r="C427" i="14"/>
  <c r="D427" i="14" s="1"/>
  <c r="E361" i="22" l="1"/>
  <c r="E427" i="14"/>
  <c r="F427" i="14" s="1"/>
  <c r="G347" i="11"/>
  <c r="E347" i="11" s="1"/>
  <c r="I347" i="11"/>
  <c r="L241" i="13"/>
  <c r="K242" i="13"/>
  <c r="I427" i="14"/>
  <c r="D347" i="11" l="1"/>
  <c r="F361" i="22"/>
  <c r="H361" i="22"/>
  <c r="F347" i="11"/>
  <c r="H347" i="11"/>
  <c r="L242" i="13"/>
  <c r="K243" i="13"/>
  <c r="C428" i="14"/>
  <c r="H428" i="14"/>
  <c r="G429" i="14" s="1"/>
  <c r="C362" i="22" l="1"/>
  <c r="J361" i="22"/>
  <c r="C348" i="11"/>
  <c r="J347" i="11"/>
  <c r="L243" i="13"/>
  <c r="K244" i="13"/>
  <c r="G428" i="14"/>
  <c r="E428" i="14" s="1"/>
  <c r="G362" i="22" l="1"/>
  <c r="D362" i="22" s="1"/>
  <c r="I362" i="22"/>
  <c r="G348" i="11"/>
  <c r="D348" i="11" s="1"/>
  <c r="I348" i="11"/>
  <c r="D428" i="14"/>
  <c r="L244" i="13"/>
  <c r="K245" i="13"/>
  <c r="F428" i="14"/>
  <c r="I428" i="14"/>
  <c r="E362" i="22" l="1"/>
  <c r="F362" i="22" s="1"/>
  <c r="H362" i="22"/>
  <c r="E348" i="11"/>
  <c r="L245" i="13"/>
  <c r="K246" i="13"/>
  <c r="C429" i="14"/>
  <c r="D429" i="14" s="1"/>
  <c r="C363" i="22" l="1"/>
  <c r="J362" i="22"/>
  <c r="F348" i="11"/>
  <c r="H348" i="11"/>
  <c r="L246" i="13"/>
  <c r="K247" i="13"/>
  <c r="E429" i="14"/>
  <c r="G363" i="22" l="1"/>
  <c r="E363" i="22" s="1"/>
  <c r="I363" i="22"/>
  <c r="C349" i="11"/>
  <c r="J348" i="11"/>
  <c r="L247" i="13"/>
  <c r="K248" i="13"/>
  <c r="F429" i="14"/>
  <c r="I429" i="14"/>
  <c r="D363" i="22" l="1"/>
  <c r="F363" i="22"/>
  <c r="H363" i="22"/>
  <c r="G349" i="11"/>
  <c r="E349" i="11" s="1"/>
  <c r="I349" i="11"/>
  <c r="L248" i="13"/>
  <c r="K249" i="13"/>
  <c r="H430" i="14"/>
  <c r="G431" i="14" s="1"/>
  <c r="C430" i="14"/>
  <c r="J363" i="22" l="1"/>
  <c r="C364" i="22"/>
  <c r="F349" i="11"/>
  <c r="H349" i="11"/>
  <c r="D349" i="11"/>
  <c r="G430" i="14"/>
  <c r="E430" i="14" s="1"/>
  <c r="F430" i="14" s="1"/>
  <c r="L249" i="13"/>
  <c r="K250" i="13"/>
  <c r="D430" i="14"/>
  <c r="I430" i="14"/>
  <c r="G364" i="22" l="1"/>
  <c r="E364" i="22" s="1"/>
  <c r="I364" i="22"/>
  <c r="C350" i="11"/>
  <c r="J349" i="11"/>
  <c r="L250" i="13"/>
  <c r="K251" i="13"/>
  <c r="C431" i="14"/>
  <c r="D431" i="14" s="1"/>
  <c r="F364" i="22" l="1"/>
  <c r="H364" i="22"/>
  <c r="D364" i="22"/>
  <c r="G350" i="11"/>
  <c r="D350" i="11" s="1"/>
  <c r="I350" i="11"/>
  <c r="L251" i="13"/>
  <c r="K252" i="13"/>
  <c r="E431" i="14"/>
  <c r="J364" i="22" l="1"/>
  <c r="C365" i="22"/>
  <c r="E350" i="11"/>
  <c r="L252" i="13"/>
  <c r="K253" i="13"/>
  <c r="F431" i="14"/>
  <c r="I431" i="14"/>
  <c r="G365" i="22" l="1"/>
  <c r="D365" i="22" s="1"/>
  <c r="I365" i="22"/>
  <c r="F350" i="11"/>
  <c r="H350" i="11"/>
  <c r="L253" i="13"/>
  <c r="K254" i="13"/>
  <c r="C432" i="14"/>
  <c r="H432" i="14"/>
  <c r="G433" i="14" s="1"/>
  <c r="E365" i="22" l="1"/>
  <c r="C351" i="11"/>
  <c r="J350" i="11"/>
  <c r="L254" i="13"/>
  <c r="K255" i="13"/>
  <c r="G432" i="14"/>
  <c r="E432" i="14" s="1"/>
  <c r="F365" i="22" l="1"/>
  <c r="H365" i="22"/>
  <c r="G351" i="11"/>
  <c r="E351" i="11" s="1"/>
  <c r="I351" i="11"/>
  <c r="L255" i="13"/>
  <c r="K256" i="13"/>
  <c r="F432" i="14"/>
  <c r="I432" i="14"/>
  <c r="D432" i="14"/>
  <c r="D351" i="11" l="1"/>
  <c r="C366" i="22"/>
  <c r="J365" i="22"/>
  <c r="F351" i="11"/>
  <c r="H351" i="11"/>
  <c r="K257" i="13"/>
  <c r="L256" i="13"/>
  <c r="C433" i="14"/>
  <c r="D433" i="14" s="1"/>
  <c r="G366" i="22" l="1"/>
  <c r="D366" i="22" s="1"/>
  <c r="I366" i="22"/>
  <c r="C352" i="11"/>
  <c r="J351" i="11"/>
  <c r="E433" i="14"/>
  <c r="F433" i="14" s="1"/>
  <c r="L257" i="13"/>
  <c r="K258" i="13"/>
  <c r="E366" i="22" l="1"/>
  <c r="F366" i="22"/>
  <c r="H366" i="22"/>
  <c r="I433" i="14"/>
  <c r="G352" i="11"/>
  <c r="D352" i="11" s="1"/>
  <c r="E352" i="11"/>
  <c r="I352" i="11"/>
  <c r="L258" i="13"/>
  <c r="K259" i="13"/>
  <c r="H434" i="14"/>
  <c r="G434" i="14" s="1"/>
  <c r="E434" i="14" s="1"/>
  <c r="F434" i="14" s="1"/>
  <c r="C434" i="14"/>
  <c r="J366" i="22" l="1"/>
  <c r="C367" i="22"/>
  <c r="F352" i="11"/>
  <c r="H352" i="11"/>
  <c r="L259" i="13"/>
  <c r="K260" i="13"/>
  <c r="D434" i="14"/>
  <c r="I434" i="14"/>
  <c r="G435" i="14"/>
  <c r="G367" i="22" l="1"/>
  <c r="D367" i="22" s="1"/>
  <c r="I367" i="22"/>
  <c r="C353" i="11"/>
  <c r="J352" i="11"/>
  <c r="L260" i="13"/>
  <c r="K261" i="13"/>
  <c r="C435" i="14"/>
  <c r="D435" i="14" s="1"/>
  <c r="E367" i="22" l="1"/>
  <c r="F367" i="22"/>
  <c r="H367" i="22"/>
  <c r="E435" i="14"/>
  <c r="F435" i="14" s="1"/>
  <c r="G353" i="11"/>
  <c r="E353" i="11" s="1"/>
  <c r="I353" i="11"/>
  <c r="L261" i="13"/>
  <c r="K262" i="13"/>
  <c r="I435" i="14"/>
  <c r="J367" i="22" l="1"/>
  <c r="C368" i="22"/>
  <c r="F353" i="11"/>
  <c r="H353" i="11"/>
  <c r="D353" i="11"/>
  <c r="L262" i="13"/>
  <c r="K263" i="13"/>
  <c r="H436" i="14"/>
  <c r="G437" i="14" s="1"/>
  <c r="C436" i="14"/>
  <c r="G368" i="22" l="1"/>
  <c r="E368" i="22" s="1"/>
  <c r="I368" i="22"/>
  <c r="C354" i="11"/>
  <c r="J353" i="11"/>
  <c r="L263" i="13"/>
  <c r="K264" i="13"/>
  <c r="G436" i="14"/>
  <c r="E436" i="14" s="1"/>
  <c r="D368" i="22" l="1"/>
  <c r="F368" i="22"/>
  <c r="H368" i="22"/>
  <c r="D436" i="14"/>
  <c r="G354" i="11"/>
  <c r="D354" i="11" s="1"/>
  <c r="I354" i="11"/>
  <c r="L264" i="13"/>
  <c r="K265" i="13"/>
  <c r="F436" i="14"/>
  <c r="I436" i="14"/>
  <c r="C369" i="22" l="1"/>
  <c r="J368" i="22"/>
  <c r="E354" i="11"/>
  <c r="L265" i="13"/>
  <c r="K266" i="13"/>
  <c r="C437" i="14"/>
  <c r="D437" i="14" s="1"/>
  <c r="G369" i="22" l="1"/>
  <c r="D369" i="22" s="1"/>
  <c r="I369" i="22"/>
  <c r="E437" i="14"/>
  <c r="F354" i="11"/>
  <c r="H354" i="11"/>
  <c r="L266" i="13"/>
  <c r="K267" i="13"/>
  <c r="E369" i="22" l="1"/>
  <c r="F369" i="22"/>
  <c r="H369" i="22"/>
  <c r="C355" i="11"/>
  <c r="J354" i="11"/>
  <c r="F437" i="14"/>
  <c r="I437" i="14"/>
  <c r="K268" i="13"/>
  <c r="L267" i="13"/>
  <c r="C370" i="22" l="1"/>
  <c r="J369" i="22"/>
  <c r="H438" i="14"/>
  <c r="C438" i="14"/>
  <c r="G355" i="11"/>
  <c r="D355" i="11" s="1"/>
  <c r="E355" i="11"/>
  <c r="I355" i="11"/>
  <c r="L268" i="13"/>
  <c r="K269" i="13"/>
  <c r="G370" i="22" l="1"/>
  <c r="D370" i="22" s="1"/>
  <c r="I370" i="22"/>
  <c r="F355" i="11"/>
  <c r="H355" i="11"/>
  <c r="G439" i="14"/>
  <c r="G438" i="14"/>
  <c r="E438" i="14" s="1"/>
  <c r="L269" i="13"/>
  <c r="K270" i="13"/>
  <c r="E370" i="22" l="1"/>
  <c r="F370" i="22"/>
  <c r="H370" i="22"/>
  <c r="C356" i="11"/>
  <c r="J355" i="11"/>
  <c r="F438" i="14"/>
  <c r="I438" i="14"/>
  <c r="C439" i="14" s="1"/>
  <c r="D439" i="14" s="1"/>
  <c r="D438" i="14"/>
  <c r="L270" i="13"/>
  <c r="K271" i="13"/>
  <c r="E439" i="14"/>
  <c r="J370" i="22" l="1"/>
  <c r="C371" i="22"/>
  <c r="G356" i="11"/>
  <c r="D356" i="11" s="1"/>
  <c r="I356" i="11"/>
  <c r="L271" i="13"/>
  <c r="K272" i="13"/>
  <c r="F439" i="14"/>
  <c r="I439" i="14"/>
  <c r="E371" i="22" l="1"/>
  <c r="G371" i="22"/>
  <c r="D371" i="22" s="1"/>
  <c r="I371" i="22"/>
  <c r="E356" i="11"/>
  <c r="L272" i="13"/>
  <c r="K273" i="13"/>
  <c r="H440" i="14"/>
  <c r="G441" i="14" s="1"/>
  <c r="C440" i="14"/>
  <c r="G440" i="14"/>
  <c r="E440" i="14" s="1"/>
  <c r="F440" i="14" s="1"/>
  <c r="F371" i="22" l="1"/>
  <c r="H371" i="22"/>
  <c r="F356" i="11"/>
  <c r="H356" i="11"/>
  <c r="L273" i="13"/>
  <c r="K274" i="13"/>
  <c r="D440" i="14"/>
  <c r="I440" i="14"/>
  <c r="J371" i="22" l="1"/>
  <c r="C372" i="22"/>
  <c r="C357" i="11"/>
  <c r="J356" i="11"/>
  <c r="L274" i="13"/>
  <c r="K275" i="13"/>
  <c r="C441" i="14"/>
  <c r="D441" i="14" s="1"/>
  <c r="E372" i="22" l="1"/>
  <c r="G372" i="22"/>
  <c r="D372" i="22" s="1"/>
  <c r="I372" i="22"/>
  <c r="G357" i="11"/>
  <c r="E357" i="11" s="1"/>
  <c r="I357" i="11"/>
  <c r="L275" i="13"/>
  <c r="K276" i="13"/>
  <c r="E441" i="14"/>
  <c r="F372" i="22" l="1"/>
  <c r="H372" i="22"/>
  <c r="F357" i="11"/>
  <c r="H357" i="11"/>
  <c r="D357" i="11"/>
  <c r="L276" i="13"/>
  <c r="K277" i="13"/>
  <c r="F441" i="14"/>
  <c r="I441" i="14"/>
  <c r="C373" i="22" l="1"/>
  <c r="J372" i="22"/>
  <c r="C358" i="11"/>
  <c r="J357" i="11"/>
  <c r="L277" i="13"/>
  <c r="K278" i="13"/>
  <c r="H442" i="14"/>
  <c r="G443" i="14" s="1"/>
  <c r="C442" i="14"/>
  <c r="G373" i="22" l="1"/>
  <c r="D373" i="22" s="1"/>
  <c r="E373" i="22"/>
  <c r="I373" i="22"/>
  <c r="G358" i="11"/>
  <c r="E358" i="11" s="1"/>
  <c r="I358" i="11"/>
  <c r="L278" i="13"/>
  <c r="K279" i="13"/>
  <c r="G442" i="14"/>
  <c r="E442" i="14" s="1"/>
  <c r="F373" i="22" l="1"/>
  <c r="H373" i="22"/>
  <c r="F358" i="11"/>
  <c r="H358" i="11"/>
  <c r="D442" i="14"/>
  <c r="D358" i="11"/>
  <c r="L279" i="13"/>
  <c r="K280" i="13"/>
  <c r="F442" i="14"/>
  <c r="I442" i="14"/>
  <c r="J373" i="22" l="1"/>
  <c r="C374" i="22"/>
  <c r="C359" i="11"/>
  <c r="J358" i="11"/>
  <c r="L280" i="13"/>
  <c r="K281" i="13"/>
  <c r="C443" i="14"/>
  <c r="D443" i="14" s="1"/>
  <c r="G374" i="22" l="1"/>
  <c r="D374" i="22" s="1"/>
  <c r="E374" i="22"/>
  <c r="I374" i="22"/>
  <c r="G359" i="11"/>
  <c r="D359" i="11" s="1"/>
  <c r="I359" i="11"/>
  <c r="L281" i="13"/>
  <c r="K282" i="13"/>
  <c r="E443" i="14"/>
  <c r="F374" i="22" l="1"/>
  <c r="H374" i="22"/>
  <c r="E359" i="11"/>
  <c r="L282" i="13"/>
  <c r="K283" i="13"/>
  <c r="F443" i="14"/>
  <c r="I443" i="14"/>
  <c r="J374" i="22" l="1"/>
  <c r="C375" i="22"/>
  <c r="F359" i="11"/>
  <c r="H359" i="11"/>
  <c r="L283" i="13"/>
  <c r="K284" i="13"/>
  <c r="C444" i="14"/>
  <c r="H444" i="14"/>
  <c r="G444" i="14" s="1"/>
  <c r="E444" i="14" s="1"/>
  <c r="F444" i="14" s="1"/>
  <c r="E375" i="22" l="1"/>
  <c r="G375" i="22"/>
  <c r="D375" i="22"/>
  <c r="I375" i="22"/>
  <c r="C360" i="11"/>
  <c r="J359" i="11"/>
  <c r="L284" i="13"/>
  <c r="K285" i="13"/>
  <c r="G445" i="14"/>
  <c r="D444" i="14"/>
  <c r="I444" i="14"/>
  <c r="F375" i="22" l="1"/>
  <c r="H375" i="22"/>
  <c r="G360" i="11"/>
  <c r="D360" i="11" s="1"/>
  <c r="I360" i="11"/>
  <c r="L285" i="13"/>
  <c r="K286" i="13"/>
  <c r="C445" i="14"/>
  <c r="D445" i="14" s="1"/>
  <c r="E360" i="11" l="1"/>
  <c r="C376" i="22"/>
  <c r="J375" i="22"/>
  <c r="F360" i="11"/>
  <c r="H360" i="11"/>
  <c r="L286" i="13"/>
  <c r="K287" i="13"/>
  <c r="E445" i="14"/>
  <c r="G376" i="22" l="1"/>
  <c r="D376" i="22" s="1"/>
  <c r="E376" i="22"/>
  <c r="I376" i="22"/>
  <c r="C361" i="11"/>
  <c r="J360" i="11"/>
  <c r="L287" i="13"/>
  <c r="K288" i="13"/>
  <c r="F445" i="14"/>
  <c r="I445" i="14"/>
  <c r="F376" i="22" l="1"/>
  <c r="H376" i="22"/>
  <c r="G361" i="11"/>
  <c r="D361" i="11" s="1"/>
  <c r="I361" i="11"/>
  <c r="L288" i="13"/>
  <c r="K289" i="13"/>
  <c r="H446" i="14"/>
  <c r="G447" i="14" s="1"/>
  <c r="C446" i="14"/>
  <c r="C377" i="22" l="1"/>
  <c r="J376" i="22"/>
  <c r="G446" i="14"/>
  <c r="E361" i="11"/>
  <c r="D446" i="14"/>
  <c r="L289" i="13"/>
  <c r="K290" i="13"/>
  <c r="E446" i="14"/>
  <c r="G377" i="22" l="1"/>
  <c r="D377" i="22" s="1"/>
  <c r="E377" i="22"/>
  <c r="I377" i="22"/>
  <c r="F361" i="11"/>
  <c r="H361" i="11"/>
  <c r="L290" i="13"/>
  <c r="K291" i="13"/>
  <c r="F446" i="14"/>
  <c r="I446" i="14"/>
  <c r="F377" i="22" l="1"/>
  <c r="H377" i="22"/>
  <c r="C362" i="11"/>
  <c r="J361" i="11"/>
  <c r="L291" i="13"/>
  <c r="K292" i="13"/>
  <c r="C447" i="14"/>
  <c r="D447" i="14" s="1"/>
  <c r="J377" i="22" l="1"/>
  <c r="C378" i="22"/>
  <c r="G362" i="11"/>
  <c r="E362" i="11" s="1"/>
  <c r="I362" i="11"/>
  <c r="L292" i="13"/>
  <c r="K293" i="13"/>
  <c r="E447" i="14"/>
  <c r="E378" i="22" l="1"/>
  <c r="G378" i="22"/>
  <c r="D378" i="22"/>
  <c r="I378" i="22"/>
  <c r="F362" i="11"/>
  <c r="H362" i="11"/>
  <c r="D362" i="11"/>
  <c r="L293" i="13"/>
  <c r="K294" i="13"/>
  <c r="F447" i="14"/>
  <c r="I447" i="14"/>
  <c r="F378" i="22" l="1"/>
  <c r="H378" i="22"/>
  <c r="C363" i="11"/>
  <c r="J362" i="11"/>
  <c r="L294" i="13"/>
  <c r="K295" i="13"/>
  <c r="C448" i="14"/>
  <c r="H448" i="14"/>
  <c r="G449" i="14" s="1"/>
  <c r="J378" i="22" l="1"/>
  <c r="C379" i="22"/>
  <c r="G363" i="11"/>
  <c r="D363" i="11" s="1"/>
  <c r="E363" i="11"/>
  <c r="I363" i="11"/>
  <c r="L295" i="13"/>
  <c r="K296" i="13"/>
  <c r="G448" i="14"/>
  <c r="E448" i="14" s="1"/>
  <c r="E379" i="22" l="1"/>
  <c r="G379" i="22"/>
  <c r="D379" i="22"/>
  <c r="I379" i="22"/>
  <c r="D448" i="14"/>
  <c r="F363" i="11"/>
  <c r="H363" i="11"/>
  <c r="L296" i="13"/>
  <c r="K297" i="13"/>
  <c r="F448" i="14"/>
  <c r="I448" i="14"/>
  <c r="F379" i="22" l="1"/>
  <c r="H379" i="22"/>
  <c r="C364" i="11"/>
  <c r="J363" i="11"/>
  <c r="L297" i="13"/>
  <c r="K298" i="13"/>
  <c r="C449" i="14"/>
  <c r="D449" i="14" s="1"/>
  <c r="C380" i="22" l="1"/>
  <c r="J379" i="22"/>
  <c r="E449" i="14"/>
  <c r="G364" i="11"/>
  <c r="E364" i="11" s="1"/>
  <c r="I364" i="11"/>
  <c r="L298" i="13"/>
  <c r="K299" i="13"/>
  <c r="E380" i="22" l="1"/>
  <c r="G380" i="22"/>
  <c r="D380" i="22" s="1"/>
  <c r="I380" i="22"/>
  <c r="F364" i="11"/>
  <c r="H364" i="11"/>
  <c r="D364" i="11"/>
  <c r="F449" i="14"/>
  <c r="I449" i="14"/>
  <c r="L299" i="13"/>
  <c r="K300" i="13"/>
  <c r="F380" i="22" l="1"/>
  <c r="H380" i="22"/>
  <c r="H450" i="14"/>
  <c r="G451" i="14" s="1"/>
  <c r="C450" i="14"/>
  <c r="C365" i="11"/>
  <c r="J364" i="11"/>
  <c r="G450" i="14"/>
  <c r="E450" i="14" s="1"/>
  <c r="F450" i="14" s="1"/>
  <c r="L300" i="13"/>
  <c r="K301" i="13"/>
  <c r="I450" i="14"/>
  <c r="D450" i="14"/>
  <c r="C381" i="22" l="1"/>
  <c r="J380" i="22"/>
  <c r="G365" i="11"/>
  <c r="D365" i="11" s="1"/>
  <c r="I365" i="11"/>
  <c r="L301" i="13"/>
  <c r="K302" i="13"/>
  <c r="C451" i="14"/>
  <c r="D451" i="14" s="1"/>
  <c r="G381" i="22" l="1"/>
  <c r="D381" i="22" s="1"/>
  <c r="E381" i="22"/>
  <c r="I381" i="22"/>
  <c r="E365" i="11"/>
  <c r="L302" i="13"/>
  <c r="K303" i="13"/>
  <c r="E451" i="14"/>
  <c r="F381" i="22" l="1"/>
  <c r="H381" i="22"/>
  <c r="F365" i="11"/>
  <c r="H365" i="11"/>
  <c r="L303" i="13"/>
  <c r="K304" i="13"/>
  <c r="F451" i="14"/>
  <c r="I451" i="14"/>
  <c r="J381" i="22" l="1"/>
  <c r="C382" i="22"/>
  <c r="C366" i="11"/>
  <c r="J365" i="11"/>
  <c r="L304" i="13"/>
  <c r="K305" i="13"/>
  <c r="H452" i="14"/>
  <c r="G453" i="14" s="1"/>
  <c r="C452" i="14"/>
  <c r="E382" i="22" l="1"/>
  <c r="G382" i="22"/>
  <c r="D382" i="22"/>
  <c r="I382" i="22"/>
  <c r="G366" i="11"/>
  <c r="E366" i="11" s="1"/>
  <c r="I366" i="11"/>
  <c r="L305" i="13"/>
  <c r="K306" i="13"/>
  <c r="G452" i="14"/>
  <c r="E452" i="14" s="1"/>
  <c r="F382" i="22" l="1"/>
  <c r="H382" i="22"/>
  <c r="F366" i="11"/>
  <c r="H366" i="11"/>
  <c r="D452" i="14"/>
  <c r="D366" i="11"/>
  <c r="L306" i="13"/>
  <c r="K307" i="13"/>
  <c r="F452" i="14"/>
  <c r="I452" i="14"/>
  <c r="C383" i="22" l="1"/>
  <c r="J382" i="22"/>
  <c r="C367" i="11"/>
  <c r="J366" i="11"/>
  <c r="L307" i="13"/>
  <c r="K308" i="13"/>
  <c r="C453" i="14"/>
  <c r="D453" i="14" s="1"/>
  <c r="G383" i="22" l="1"/>
  <c r="D383" i="22" s="1"/>
  <c r="E383" i="22"/>
  <c r="I383" i="22"/>
  <c r="G367" i="11"/>
  <c r="D367" i="11" s="1"/>
  <c r="I367" i="11"/>
  <c r="L308" i="13"/>
  <c r="K309" i="13"/>
  <c r="E453" i="14"/>
  <c r="F383" i="22" l="1"/>
  <c r="H383" i="22"/>
  <c r="E367" i="11"/>
  <c r="L309" i="13"/>
  <c r="K310" i="13"/>
  <c r="F453" i="14"/>
  <c r="I453" i="14"/>
  <c r="C384" i="22" l="1"/>
  <c r="J383" i="22"/>
  <c r="F367" i="11"/>
  <c r="H367" i="11"/>
  <c r="L310" i="13"/>
  <c r="K311" i="13"/>
  <c r="C454" i="14"/>
  <c r="H454" i="14"/>
  <c r="G455" i="14" s="1"/>
  <c r="G384" i="22" l="1"/>
  <c r="D384" i="22" s="1"/>
  <c r="E384" i="22"/>
  <c r="I384" i="22"/>
  <c r="C368" i="11"/>
  <c r="J367" i="11"/>
  <c r="L311" i="13"/>
  <c r="K312" i="13"/>
  <c r="G454" i="14"/>
  <c r="E454" i="14" s="1"/>
  <c r="F384" i="22" l="1"/>
  <c r="H384" i="22"/>
  <c r="D454" i="14"/>
  <c r="G368" i="11"/>
  <c r="E368" i="11" s="1"/>
  <c r="I368" i="11"/>
  <c r="L312" i="13"/>
  <c r="K313" i="13"/>
  <c r="F454" i="14"/>
  <c r="I454" i="14"/>
  <c r="J384" i="22" l="1"/>
  <c r="C385" i="22"/>
  <c r="F368" i="11"/>
  <c r="H368" i="11"/>
  <c r="D368" i="11"/>
  <c r="L313" i="13"/>
  <c r="K314" i="13"/>
  <c r="C455" i="14"/>
  <c r="D455" i="14" s="1"/>
  <c r="E385" i="22" l="1"/>
  <c r="G385" i="22"/>
  <c r="D385" i="22"/>
  <c r="I385" i="22"/>
  <c r="C369" i="11"/>
  <c r="J368" i="11"/>
  <c r="L314" i="13"/>
  <c r="K315" i="13"/>
  <c r="E455" i="14"/>
  <c r="F385" i="22" l="1"/>
  <c r="H385" i="22"/>
  <c r="G369" i="11"/>
  <c r="D369" i="11" s="1"/>
  <c r="I369" i="11"/>
  <c r="L315" i="13"/>
  <c r="K316" i="13"/>
  <c r="F455" i="14"/>
  <c r="I455" i="14"/>
  <c r="E369" i="11" l="1"/>
  <c r="J385" i="22"/>
  <c r="C386" i="22"/>
  <c r="F369" i="11"/>
  <c r="H369" i="11"/>
  <c r="L316" i="13"/>
  <c r="K317" i="13"/>
  <c r="H456" i="14"/>
  <c r="G457" i="14" s="1"/>
  <c r="C456" i="14"/>
  <c r="E386" i="22" l="1"/>
  <c r="G386" i="22"/>
  <c r="D386" i="22"/>
  <c r="I386" i="22"/>
  <c r="G456" i="14"/>
  <c r="E456" i="14" s="1"/>
  <c r="F456" i="14" s="1"/>
  <c r="C370" i="11"/>
  <c r="J369" i="11"/>
  <c r="L317" i="13"/>
  <c r="K318" i="13"/>
  <c r="D456" i="14"/>
  <c r="I456" i="14"/>
  <c r="F386" i="22" l="1"/>
  <c r="H386" i="22"/>
  <c r="G370" i="11"/>
  <c r="D370" i="11" s="1"/>
  <c r="E370" i="11"/>
  <c r="I370" i="11"/>
  <c r="L318" i="13"/>
  <c r="K319" i="13"/>
  <c r="C457" i="14"/>
  <c r="D457" i="14" s="1"/>
  <c r="C387" i="22" l="1"/>
  <c r="J386" i="22"/>
  <c r="F370" i="11"/>
  <c r="H370" i="11"/>
  <c r="L319" i="13"/>
  <c r="K320" i="13"/>
  <c r="E457" i="14"/>
  <c r="E387" i="22" l="1"/>
  <c r="G387" i="22"/>
  <c r="D387" i="22" s="1"/>
  <c r="I387" i="22"/>
  <c r="C371" i="11"/>
  <c r="J370" i="11"/>
  <c r="L320" i="13"/>
  <c r="K321" i="13"/>
  <c r="F457" i="14"/>
  <c r="I457" i="14"/>
  <c r="F387" i="22" l="1"/>
  <c r="H387" i="22"/>
  <c r="E371" i="11"/>
  <c r="G371" i="11"/>
  <c r="D371" i="11" s="1"/>
  <c r="I371" i="11"/>
  <c r="L321" i="13"/>
  <c r="K322" i="13"/>
  <c r="C458" i="14"/>
  <c r="H458" i="14"/>
  <c r="G458" i="14" s="1"/>
  <c r="G459" i="14"/>
  <c r="C388" i="22" l="1"/>
  <c r="J387" i="22"/>
  <c r="F371" i="11"/>
  <c r="H371" i="11"/>
  <c r="D458" i="14"/>
  <c r="L322" i="13"/>
  <c r="K323" i="13"/>
  <c r="E458" i="14"/>
  <c r="G388" i="22" l="1"/>
  <c r="D388" i="22" s="1"/>
  <c r="E388" i="22"/>
  <c r="I388" i="22"/>
  <c r="C372" i="11"/>
  <c r="J371" i="11"/>
  <c r="L323" i="13"/>
  <c r="K324" i="13"/>
  <c r="F458" i="14"/>
  <c r="I458" i="14"/>
  <c r="F388" i="22" l="1"/>
  <c r="H388" i="22"/>
  <c r="G372" i="11"/>
  <c r="D372" i="11" s="1"/>
  <c r="E372" i="11"/>
  <c r="I372" i="11"/>
  <c r="L324" i="13"/>
  <c r="K325" i="13"/>
  <c r="C459" i="14"/>
  <c r="D459" i="14" s="1"/>
  <c r="J388" i="22" l="1"/>
  <c r="C389" i="22"/>
  <c r="E459" i="14"/>
  <c r="F372" i="11"/>
  <c r="H372" i="11"/>
  <c r="L325" i="13"/>
  <c r="K326" i="13"/>
  <c r="G389" i="22" l="1"/>
  <c r="E389" i="22"/>
  <c r="D389" i="22"/>
  <c r="I389" i="22"/>
  <c r="C373" i="11"/>
  <c r="J372" i="11"/>
  <c r="F459" i="14"/>
  <c r="I459" i="14"/>
  <c r="L326" i="13"/>
  <c r="K327" i="13"/>
  <c r="F389" i="22" l="1"/>
  <c r="H389" i="22"/>
  <c r="H460" i="14"/>
  <c r="G460" i="14" s="1"/>
  <c r="E460" i="14" s="1"/>
  <c r="F460" i="14" s="1"/>
  <c r="C460" i="14"/>
  <c r="G373" i="11"/>
  <c r="D373" i="11" s="1"/>
  <c r="E373" i="11"/>
  <c r="I373" i="11"/>
  <c r="L327" i="13"/>
  <c r="K328" i="13"/>
  <c r="I460" i="14"/>
  <c r="J389" i="22" l="1"/>
  <c r="C390" i="22"/>
  <c r="D460" i="14"/>
  <c r="G461" i="14"/>
  <c r="F373" i="11"/>
  <c r="H373" i="11"/>
  <c r="K329" i="13"/>
  <c r="L328" i="13"/>
  <c r="C461" i="14"/>
  <c r="D461" i="14" s="1"/>
  <c r="E390" i="22" l="1"/>
  <c r="G390" i="22"/>
  <c r="D390" i="22" s="1"/>
  <c r="I390" i="22"/>
  <c r="C374" i="11"/>
  <c r="J373" i="11"/>
  <c r="K330" i="13"/>
  <c r="L329" i="13"/>
  <c r="E461" i="14"/>
  <c r="F390" i="22" l="1"/>
  <c r="H390" i="22"/>
  <c r="E374" i="11"/>
  <c r="G374" i="11"/>
  <c r="D374" i="11" s="1"/>
  <c r="I374" i="11"/>
  <c r="L330" i="13"/>
  <c r="K331" i="13"/>
  <c r="F461" i="14"/>
  <c r="I461" i="14"/>
  <c r="C391" i="22" l="1"/>
  <c r="J390" i="22"/>
  <c r="F374" i="11"/>
  <c r="H374" i="11"/>
  <c r="L331" i="13"/>
  <c r="K332" i="13"/>
  <c r="H462" i="14"/>
  <c r="G463" i="14" s="1"/>
  <c r="C462" i="14"/>
  <c r="E391" i="22" l="1"/>
  <c r="G391" i="22"/>
  <c r="D391" i="22" s="1"/>
  <c r="I391" i="22"/>
  <c r="C375" i="11"/>
  <c r="J374" i="11"/>
  <c r="L332" i="13"/>
  <c r="K333" i="13"/>
  <c r="G462" i="14"/>
  <c r="E462" i="14" s="1"/>
  <c r="F391" i="22" l="1"/>
  <c r="H391" i="22"/>
  <c r="D462" i="14"/>
  <c r="E375" i="11"/>
  <c r="G375" i="11"/>
  <c r="D375" i="11" s="1"/>
  <c r="I375" i="11"/>
  <c r="L333" i="13"/>
  <c r="K334" i="13"/>
  <c r="F462" i="14"/>
  <c r="I462" i="14"/>
  <c r="C392" i="22" l="1"/>
  <c r="J391" i="22"/>
  <c r="F375" i="11"/>
  <c r="H375" i="11"/>
  <c r="L334" i="13"/>
  <c r="K335" i="13"/>
  <c r="C463" i="14"/>
  <c r="D463" i="14" s="1"/>
  <c r="G392" i="22" l="1"/>
  <c r="D392" i="22" s="1"/>
  <c r="E392" i="22"/>
  <c r="I392" i="22"/>
  <c r="C376" i="11"/>
  <c r="J375" i="11"/>
  <c r="L335" i="13"/>
  <c r="K336" i="13"/>
  <c r="E463" i="14"/>
  <c r="F392" i="22" l="1"/>
  <c r="H392" i="22"/>
  <c r="E376" i="11"/>
  <c r="G376" i="11"/>
  <c r="D376" i="11" s="1"/>
  <c r="I376" i="11"/>
  <c r="L336" i="13"/>
  <c r="K337" i="13"/>
  <c r="F463" i="14"/>
  <c r="I463" i="14"/>
  <c r="C393" i="22" l="1"/>
  <c r="J392" i="22"/>
  <c r="F376" i="11"/>
  <c r="H376" i="11"/>
  <c r="L337" i="13"/>
  <c r="K338" i="13"/>
  <c r="H464" i="14"/>
  <c r="G465" i="14" s="1"/>
  <c r="C464" i="14"/>
  <c r="G393" i="22" l="1"/>
  <c r="D393" i="22" s="1"/>
  <c r="E393" i="22"/>
  <c r="I393" i="22"/>
  <c r="C377" i="11"/>
  <c r="J376" i="11"/>
  <c r="L338" i="13"/>
  <c r="K339" i="13"/>
  <c r="G464" i="14"/>
  <c r="E464" i="14" s="1"/>
  <c r="F393" i="22" l="1"/>
  <c r="H393" i="22"/>
  <c r="D464" i="14"/>
  <c r="G377" i="11"/>
  <c r="D377" i="11" s="1"/>
  <c r="E377" i="11"/>
  <c r="I377" i="11"/>
  <c r="L339" i="13"/>
  <c r="K340" i="13"/>
  <c r="F464" i="14"/>
  <c r="I464" i="14"/>
  <c r="J393" i="22" l="1"/>
  <c r="C394" i="22"/>
  <c r="F377" i="11"/>
  <c r="H377" i="11"/>
  <c r="L340" i="13"/>
  <c r="K341" i="13"/>
  <c r="C465" i="14"/>
  <c r="D465" i="14" s="1"/>
  <c r="E394" i="22" l="1"/>
  <c r="G394" i="22"/>
  <c r="D394" i="22" s="1"/>
  <c r="I394" i="22"/>
  <c r="C378" i="11"/>
  <c r="J377" i="11"/>
  <c r="L341" i="13"/>
  <c r="K342" i="13"/>
  <c r="E465" i="14"/>
  <c r="F394" i="22" l="1"/>
  <c r="H394" i="22"/>
  <c r="G378" i="11"/>
  <c r="D378" i="11" s="1"/>
  <c r="E378" i="11"/>
  <c r="I378" i="11"/>
  <c r="L342" i="13"/>
  <c r="K343" i="13"/>
  <c r="F465" i="14"/>
  <c r="I465" i="14"/>
  <c r="C395" i="22" l="1"/>
  <c r="J394" i="22"/>
  <c r="F378" i="11"/>
  <c r="H378" i="11"/>
  <c r="L343" i="13"/>
  <c r="K344" i="13"/>
  <c r="H466" i="14"/>
  <c r="G466" i="14" s="1"/>
  <c r="E466" i="14" s="1"/>
  <c r="F466" i="14" s="1"/>
  <c r="C466" i="14"/>
  <c r="G395" i="22" l="1"/>
  <c r="D395" i="22" s="1"/>
  <c r="E395" i="22"/>
  <c r="I395" i="22"/>
  <c r="C379" i="11"/>
  <c r="J378" i="11"/>
  <c r="K345" i="13"/>
  <c r="L344" i="13"/>
  <c r="G467" i="14"/>
  <c r="D466" i="14"/>
  <c r="I466" i="14"/>
  <c r="F395" i="22" l="1"/>
  <c r="H395" i="22"/>
  <c r="E379" i="11"/>
  <c r="G379" i="11"/>
  <c r="D379" i="11" s="1"/>
  <c r="I379" i="11"/>
  <c r="L345" i="13"/>
  <c r="K346" i="13"/>
  <c r="C467" i="14"/>
  <c r="D467" i="14" s="1"/>
  <c r="J395" i="22" l="1"/>
  <c r="C396" i="22"/>
  <c r="F379" i="11"/>
  <c r="H379" i="11"/>
  <c r="L346" i="13"/>
  <c r="K347" i="13"/>
  <c r="E467" i="14"/>
  <c r="G396" i="22" l="1"/>
  <c r="D396" i="22" s="1"/>
  <c r="E396" i="22"/>
  <c r="I396" i="22"/>
  <c r="C380" i="11"/>
  <c r="J379" i="11"/>
  <c r="L347" i="13"/>
  <c r="K348" i="13"/>
  <c r="F467" i="14"/>
  <c r="I467" i="14"/>
  <c r="F396" i="22" l="1"/>
  <c r="H396" i="22"/>
  <c r="E380" i="11"/>
  <c r="G380" i="11"/>
  <c r="D380" i="11" s="1"/>
  <c r="I380" i="11"/>
  <c r="L348" i="13"/>
  <c r="K349" i="13"/>
  <c r="H468" i="14"/>
  <c r="G468" i="14" s="1"/>
  <c r="E468" i="14" s="1"/>
  <c r="F468" i="14" s="1"/>
  <c r="C468" i="14"/>
  <c r="C397" i="22" l="1"/>
  <c r="J396" i="22"/>
  <c r="F380" i="11"/>
  <c r="H380" i="11"/>
  <c r="G469" i="14"/>
  <c r="L349" i="13"/>
  <c r="K350" i="13"/>
  <c r="D468" i="14"/>
  <c r="I468" i="14"/>
  <c r="G397" i="22" l="1"/>
  <c r="D397" i="22" s="1"/>
  <c r="E397" i="22"/>
  <c r="I397" i="22"/>
  <c r="C381" i="11"/>
  <c r="J380" i="11"/>
  <c r="L350" i="13"/>
  <c r="K351" i="13"/>
  <c r="C469" i="14"/>
  <c r="D469" i="14" s="1"/>
  <c r="F397" i="22" l="1"/>
  <c r="H397" i="22"/>
  <c r="G381" i="11"/>
  <c r="D381" i="11" s="1"/>
  <c r="E381" i="11"/>
  <c r="I381" i="11"/>
  <c r="L351" i="13"/>
  <c r="K352" i="13"/>
  <c r="E469" i="14"/>
  <c r="C398" i="22" l="1"/>
  <c r="J397" i="22"/>
  <c r="F381" i="11"/>
  <c r="H381" i="11"/>
  <c r="L352" i="13"/>
  <c r="K353" i="13"/>
  <c r="F469" i="14"/>
  <c r="I469" i="14"/>
  <c r="G398" i="22" l="1"/>
  <c r="D398" i="22" s="1"/>
  <c r="E398" i="22"/>
  <c r="I398" i="22"/>
  <c r="C382" i="11"/>
  <c r="J381" i="11"/>
  <c r="L353" i="13"/>
  <c r="K354" i="13"/>
  <c r="H470" i="14"/>
  <c r="G470" i="14" s="1"/>
  <c r="C470" i="14"/>
  <c r="F398" i="22" l="1"/>
  <c r="H398" i="22"/>
  <c r="E470" i="14"/>
  <c r="F470" i="14" s="1"/>
  <c r="G382" i="11"/>
  <c r="D382" i="11" s="1"/>
  <c r="E382" i="11"/>
  <c r="I382" i="11"/>
  <c r="L354" i="13"/>
  <c r="K355" i="13"/>
  <c r="D470" i="14"/>
  <c r="I470" i="14"/>
  <c r="G471" i="14"/>
  <c r="J398" i="22" l="1"/>
  <c r="C399" i="22"/>
  <c r="F382" i="11"/>
  <c r="H382" i="11"/>
  <c r="L355" i="13"/>
  <c r="K356" i="13"/>
  <c r="C471" i="14"/>
  <c r="D471" i="14" s="1"/>
  <c r="E399" i="22" l="1"/>
  <c r="G399" i="22"/>
  <c r="D399" i="22"/>
  <c r="I399" i="22"/>
  <c r="C383" i="11"/>
  <c r="J382" i="11"/>
  <c r="E471" i="14"/>
  <c r="F471" i="14" s="1"/>
  <c r="L356" i="13"/>
  <c r="K357" i="13"/>
  <c r="F399" i="22" l="1"/>
  <c r="H399" i="22"/>
  <c r="I471" i="14"/>
  <c r="E383" i="11"/>
  <c r="G383" i="11"/>
  <c r="D383" i="11" s="1"/>
  <c r="I383" i="11"/>
  <c r="L357" i="13"/>
  <c r="K358" i="13"/>
  <c r="H472" i="14"/>
  <c r="G473" i="14" s="1"/>
  <c r="C472" i="14"/>
  <c r="J399" i="22" l="1"/>
  <c r="C400" i="22"/>
  <c r="F383" i="11"/>
  <c r="H383" i="11"/>
  <c r="L358" i="13"/>
  <c r="K359" i="13"/>
  <c r="G472" i="14"/>
  <c r="E472" i="14" s="1"/>
  <c r="G400" i="22" l="1"/>
  <c r="D400" i="22" s="1"/>
  <c r="E400" i="22"/>
  <c r="I400" i="22"/>
  <c r="D472" i="14"/>
  <c r="C384" i="11"/>
  <c r="J383" i="11"/>
  <c r="K360" i="13"/>
  <c r="L359" i="13"/>
  <c r="F472" i="14"/>
  <c r="I472" i="14"/>
  <c r="F400" i="22" l="1"/>
  <c r="H400" i="22"/>
  <c r="E384" i="11"/>
  <c r="G384" i="11"/>
  <c r="D384" i="11" s="1"/>
  <c r="I384" i="11"/>
  <c r="L360" i="13"/>
  <c r="K361" i="13"/>
  <c r="C473" i="14"/>
  <c r="D473" i="14" s="1"/>
  <c r="C401" i="22" l="1"/>
  <c r="J400" i="22"/>
  <c r="F384" i="11"/>
  <c r="H384" i="11"/>
  <c r="L361" i="13"/>
  <c r="K362" i="13"/>
  <c r="E473" i="14"/>
  <c r="G401" i="22" l="1"/>
  <c r="D401" i="22" s="1"/>
  <c r="E401" i="22"/>
  <c r="I401" i="22"/>
  <c r="C385" i="11"/>
  <c r="J384" i="11"/>
  <c r="L362" i="13"/>
  <c r="K363" i="13"/>
  <c r="F473" i="14"/>
  <c r="I473" i="14"/>
  <c r="F401" i="22" l="1"/>
  <c r="H401" i="22"/>
  <c r="E385" i="11"/>
  <c r="G385" i="11"/>
  <c r="D385" i="11" s="1"/>
  <c r="I385" i="11"/>
  <c r="L363" i="13"/>
  <c r="K364" i="13"/>
  <c r="C474" i="14"/>
  <c r="H474" i="14"/>
  <c r="G474" i="14" s="1"/>
  <c r="E474" i="14" s="1"/>
  <c r="F474" i="14" s="1"/>
  <c r="G475" i="14"/>
  <c r="C402" i="22" l="1"/>
  <c r="J401" i="22"/>
  <c r="F385" i="11"/>
  <c r="H385" i="11"/>
  <c r="L364" i="13"/>
  <c r="K365" i="13"/>
  <c r="I474" i="14"/>
  <c r="D474" i="14"/>
  <c r="E402" i="22" l="1"/>
  <c r="G402" i="22"/>
  <c r="D402" i="22"/>
  <c r="I402" i="22"/>
  <c r="C386" i="11"/>
  <c r="J385" i="11"/>
  <c r="L365" i="13"/>
  <c r="K366" i="13"/>
  <c r="C475" i="14"/>
  <c r="D475" i="14" s="1"/>
  <c r="F402" i="22" l="1"/>
  <c r="H402" i="22"/>
  <c r="G386" i="11"/>
  <c r="D386" i="11" s="1"/>
  <c r="E386" i="11"/>
  <c r="I386" i="11"/>
  <c r="L366" i="13"/>
  <c r="K367" i="13"/>
  <c r="E475" i="14"/>
  <c r="J402" i="22" l="1"/>
  <c r="C403" i="22"/>
  <c r="F386" i="11"/>
  <c r="H386" i="11"/>
  <c r="L367" i="13"/>
  <c r="K368" i="13"/>
  <c r="F475" i="14"/>
  <c r="I475" i="14"/>
  <c r="E403" i="22" l="1"/>
  <c r="G403" i="22"/>
  <c r="D403" i="22"/>
  <c r="I403" i="22"/>
  <c r="C387" i="11"/>
  <c r="J386" i="11"/>
  <c r="L368" i="13"/>
  <c r="K369" i="13"/>
  <c r="H476" i="14"/>
  <c r="G476" i="14" s="1"/>
  <c r="E476" i="14" s="1"/>
  <c r="F476" i="14" s="1"/>
  <c r="C476" i="14"/>
  <c r="F403" i="22" l="1"/>
  <c r="H403" i="22"/>
  <c r="G387" i="11"/>
  <c r="D387" i="11" s="1"/>
  <c r="E387" i="11"/>
  <c r="I387" i="11"/>
  <c r="L369" i="13"/>
  <c r="K370" i="13"/>
  <c r="D476" i="14"/>
  <c r="I476" i="14"/>
  <c r="G477" i="14"/>
  <c r="C404" i="22" l="1"/>
  <c r="J403" i="22"/>
  <c r="F387" i="11"/>
  <c r="H387" i="11"/>
  <c r="L370" i="13"/>
  <c r="K371" i="13"/>
  <c r="C477" i="14"/>
  <c r="D477" i="14" s="1"/>
  <c r="G404" i="22" l="1"/>
  <c r="D404" i="22" s="1"/>
  <c r="E404" i="22"/>
  <c r="I404" i="22"/>
  <c r="C388" i="11"/>
  <c r="J387" i="11"/>
  <c r="E477" i="14"/>
  <c r="F477" i="14" s="1"/>
  <c r="L371" i="13"/>
  <c r="K372" i="13"/>
  <c r="F404" i="22" l="1"/>
  <c r="H404" i="22"/>
  <c r="I477" i="14"/>
  <c r="E388" i="11"/>
  <c r="G388" i="11"/>
  <c r="D388" i="11" s="1"/>
  <c r="I388" i="11"/>
  <c r="L372" i="13"/>
  <c r="K373" i="13"/>
  <c r="C478" i="14"/>
  <c r="H478" i="14"/>
  <c r="G479" i="14" s="1"/>
  <c r="C405" i="22" l="1"/>
  <c r="J404" i="22"/>
  <c r="F388" i="11"/>
  <c r="H388" i="11"/>
  <c r="L373" i="13"/>
  <c r="K374" i="13"/>
  <c r="G478" i="14"/>
  <c r="E478" i="14" s="1"/>
  <c r="G405" i="22" l="1"/>
  <c r="E405" i="22"/>
  <c r="D405" i="22"/>
  <c r="I405" i="22"/>
  <c r="D478" i="14"/>
  <c r="C389" i="11"/>
  <c r="J388" i="11"/>
  <c r="L374" i="13"/>
  <c r="K375" i="13"/>
  <c r="F478" i="14"/>
  <c r="I478" i="14"/>
  <c r="F405" i="22" l="1"/>
  <c r="H405" i="22"/>
  <c r="E389" i="11"/>
  <c r="G389" i="11"/>
  <c r="D389" i="11" s="1"/>
  <c r="I389" i="11"/>
  <c r="L375" i="13"/>
  <c r="K376" i="13"/>
  <c r="C479" i="14"/>
  <c r="D479" i="14" s="1"/>
  <c r="J405" i="22" l="1"/>
  <c r="C406" i="22"/>
  <c r="F389" i="11"/>
  <c r="H389" i="11"/>
  <c r="L376" i="13"/>
  <c r="K377" i="13"/>
  <c r="E479" i="14"/>
  <c r="E406" i="22" l="1"/>
  <c r="G406" i="22"/>
  <c r="D406" i="22"/>
  <c r="I406" i="22"/>
  <c r="C390" i="11"/>
  <c r="J389" i="11"/>
  <c r="L377" i="13"/>
  <c r="K378" i="13"/>
  <c r="F479" i="14"/>
  <c r="I479" i="14"/>
  <c r="F406" i="22" l="1"/>
  <c r="H406" i="22"/>
  <c r="G390" i="11"/>
  <c r="D390" i="11" s="1"/>
  <c r="E390" i="11"/>
  <c r="I390" i="11"/>
  <c r="L378" i="13"/>
  <c r="K379" i="13"/>
  <c r="H480" i="14"/>
  <c r="G481" i="14" s="1"/>
  <c r="C480" i="14"/>
  <c r="C407" i="22" l="1"/>
  <c r="J406" i="22"/>
  <c r="F390" i="11"/>
  <c r="H390" i="11"/>
  <c r="L379" i="13"/>
  <c r="K380" i="13"/>
  <c r="G480" i="14"/>
  <c r="E480" i="14" s="1"/>
  <c r="G407" i="22" l="1"/>
  <c r="D407" i="22" s="1"/>
  <c r="E407" i="22"/>
  <c r="I407" i="22"/>
  <c r="C391" i="11"/>
  <c r="J390" i="11"/>
  <c r="D480" i="14"/>
  <c r="K381" i="13"/>
  <c r="L380" i="13"/>
  <c r="F480" i="14"/>
  <c r="I480" i="14"/>
  <c r="F407" i="22" l="1"/>
  <c r="H407" i="22"/>
  <c r="E391" i="11"/>
  <c r="G391" i="11"/>
  <c r="D391" i="11" s="1"/>
  <c r="I391" i="11"/>
  <c r="L381" i="13"/>
  <c r="K382" i="13"/>
  <c r="C481" i="14"/>
  <c r="D481" i="14" s="1"/>
  <c r="C408" i="22" l="1"/>
  <c r="J407" i="22"/>
  <c r="F391" i="11"/>
  <c r="H391" i="11"/>
  <c r="L382" i="13"/>
  <c r="K383" i="13"/>
  <c r="E481" i="14"/>
  <c r="G408" i="22" l="1"/>
  <c r="D408" i="22" s="1"/>
  <c r="E408" i="22"/>
  <c r="I408" i="22"/>
  <c r="C392" i="11"/>
  <c r="J391" i="11"/>
  <c r="L383" i="13"/>
  <c r="K384" i="13"/>
  <c r="F481" i="14"/>
  <c r="I481" i="14"/>
  <c r="F408" i="22" l="1"/>
  <c r="H408" i="22"/>
  <c r="E392" i="11"/>
  <c r="G392" i="11"/>
  <c r="D392" i="11" s="1"/>
  <c r="I392" i="11"/>
  <c r="L384" i="13"/>
  <c r="K385" i="13"/>
  <c r="H482" i="14"/>
  <c r="G482" i="14" s="1"/>
  <c r="E482" i="14" s="1"/>
  <c r="F482" i="14" s="1"/>
  <c r="C482" i="14"/>
  <c r="C409" i="22" l="1"/>
  <c r="J408" i="22"/>
  <c r="F392" i="11"/>
  <c r="H392" i="11"/>
  <c r="L385" i="13"/>
  <c r="K386" i="13"/>
  <c r="D482" i="14"/>
  <c r="G483" i="14"/>
  <c r="I482" i="14"/>
  <c r="E409" i="22" l="1"/>
  <c r="G409" i="22"/>
  <c r="D409" i="22" s="1"/>
  <c r="I409" i="22"/>
  <c r="C393" i="11"/>
  <c r="J392" i="11"/>
  <c r="L386" i="13"/>
  <c r="K387" i="13"/>
  <c r="C483" i="14"/>
  <c r="D483" i="14" s="1"/>
  <c r="F409" i="22" l="1"/>
  <c r="H409" i="22"/>
  <c r="E393" i="11"/>
  <c r="G393" i="11"/>
  <c r="D393" i="11" s="1"/>
  <c r="I393" i="11"/>
  <c r="L387" i="13"/>
  <c r="K388" i="13"/>
  <c r="E483" i="14"/>
  <c r="J409" i="22" l="1"/>
  <c r="C410" i="22"/>
  <c r="F393" i="11"/>
  <c r="H393" i="11"/>
  <c r="L388" i="13"/>
  <c r="K389" i="13"/>
  <c r="F483" i="14"/>
  <c r="I483" i="14"/>
  <c r="E410" i="22" l="1"/>
  <c r="G410" i="22"/>
  <c r="D410" i="22"/>
  <c r="I410" i="22"/>
  <c r="C394" i="11"/>
  <c r="J393" i="11"/>
  <c r="L389" i="13"/>
  <c r="K390" i="13"/>
  <c r="H484" i="14"/>
  <c r="G485" i="14" s="1"/>
  <c r="C484" i="14"/>
  <c r="F410" i="22" l="1"/>
  <c r="H410" i="22"/>
  <c r="E394" i="11"/>
  <c r="G394" i="11"/>
  <c r="D394" i="11" s="1"/>
  <c r="I394" i="11"/>
  <c r="L390" i="13"/>
  <c r="K391" i="13"/>
  <c r="G484" i="14"/>
  <c r="E484" i="14" s="1"/>
  <c r="C411" i="22" l="1"/>
  <c r="J410" i="22"/>
  <c r="D484" i="14"/>
  <c r="F394" i="11"/>
  <c r="H394" i="11"/>
  <c r="L391" i="13"/>
  <c r="K392" i="13"/>
  <c r="F484" i="14"/>
  <c r="I484" i="14"/>
  <c r="E411" i="22" l="1"/>
  <c r="G411" i="22"/>
  <c r="D411" i="22" s="1"/>
  <c r="I411" i="22"/>
  <c r="C395" i="11"/>
  <c r="J394" i="11"/>
  <c r="K393" i="13"/>
  <c r="L392" i="13"/>
  <c r="C485" i="14"/>
  <c r="D485" i="14" s="1"/>
  <c r="F411" i="22" l="1"/>
  <c r="H411" i="22"/>
  <c r="G395" i="11"/>
  <c r="D395" i="11" s="1"/>
  <c r="E395" i="11"/>
  <c r="I395" i="11"/>
  <c r="L393" i="13"/>
  <c r="K394" i="13"/>
  <c r="E485" i="14"/>
  <c r="C412" i="22" l="1"/>
  <c r="J411" i="22"/>
  <c r="F395" i="11"/>
  <c r="H395" i="11"/>
  <c r="L394" i="13"/>
  <c r="K395" i="13"/>
  <c r="F485" i="14"/>
  <c r="I485" i="14"/>
  <c r="G412" i="22" l="1"/>
  <c r="D412" i="22" s="1"/>
  <c r="E412" i="22"/>
  <c r="I412" i="22"/>
  <c r="C396" i="11"/>
  <c r="J395" i="11"/>
  <c r="L395" i="13"/>
  <c r="K396" i="13"/>
  <c r="H486" i="14"/>
  <c r="G486" i="14" s="1"/>
  <c r="E486" i="14" s="1"/>
  <c r="F486" i="14" s="1"/>
  <c r="C486" i="14"/>
  <c r="F412" i="22" l="1"/>
  <c r="H412" i="22"/>
  <c r="G396" i="11"/>
  <c r="D396" i="11" s="1"/>
  <c r="E396" i="11"/>
  <c r="I396" i="11"/>
  <c r="L396" i="13"/>
  <c r="K397" i="13"/>
  <c r="D486" i="14"/>
  <c r="I486" i="14"/>
  <c r="G487" i="14"/>
  <c r="J412" i="22" l="1"/>
  <c r="C413" i="22"/>
  <c r="F396" i="11"/>
  <c r="H396" i="11"/>
  <c r="L397" i="13"/>
  <c r="K398" i="13"/>
  <c r="C487" i="14"/>
  <c r="D487" i="14" s="1"/>
  <c r="G413" i="22" l="1"/>
  <c r="E413" i="22"/>
  <c r="D413" i="22"/>
  <c r="I413" i="22"/>
  <c r="C397" i="11"/>
  <c r="J396" i="11"/>
  <c r="L398" i="13"/>
  <c r="K399" i="13"/>
  <c r="E487" i="14"/>
  <c r="F413" i="22" l="1"/>
  <c r="H413" i="22"/>
  <c r="E397" i="11"/>
  <c r="G397" i="11"/>
  <c r="D397" i="11" s="1"/>
  <c r="I397" i="11"/>
  <c r="L399" i="13"/>
  <c r="K400" i="13"/>
  <c r="F487" i="14"/>
  <c r="I487" i="14"/>
  <c r="J413" i="22" l="1"/>
  <c r="C414" i="22"/>
  <c r="F397" i="11"/>
  <c r="H397" i="11"/>
  <c r="L400" i="13"/>
  <c r="K401" i="13"/>
  <c r="H488" i="14"/>
  <c r="G489" i="14" s="1"/>
  <c r="C488" i="14"/>
  <c r="E414" i="22" l="1"/>
  <c r="G414" i="22"/>
  <c r="D414" i="22"/>
  <c r="I414" i="22"/>
  <c r="C398" i="11"/>
  <c r="J397" i="11"/>
  <c r="L401" i="13"/>
  <c r="K402" i="13"/>
  <c r="G488" i="14"/>
  <c r="E488" i="14" s="1"/>
  <c r="F414" i="22" l="1"/>
  <c r="H414" i="22"/>
  <c r="E398" i="11"/>
  <c r="G398" i="11"/>
  <c r="D398" i="11" s="1"/>
  <c r="I398" i="11"/>
  <c r="D488" i="14"/>
  <c r="L402" i="13"/>
  <c r="K403" i="13"/>
  <c r="F488" i="14"/>
  <c r="I488" i="14"/>
  <c r="C415" i="22" l="1"/>
  <c r="J414" i="22"/>
  <c r="F398" i="11"/>
  <c r="H398" i="11"/>
  <c r="K404" i="13"/>
  <c r="L403" i="13"/>
  <c r="C489" i="14"/>
  <c r="D489" i="14" s="1"/>
  <c r="E415" i="22" l="1"/>
  <c r="G415" i="22"/>
  <c r="D415" i="22" s="1"/>
  <c r="I415" i="22"/>
  <c r="C399" i="11"/>
  <c r="J398" i="11"/>
  <c r="L404" i="13"/>
  <c r="K405" i="13"/>
  <c r="E489" i="14"/>
  <c r="F415" i="22" l="1"/>
  <c r="H415" i="22"/>
  <c r="G399" i="11"/>
  <c r="D399" i="11" s="1"/>
  <c r="E399" i="11"/>
  <c r="I399" i="11"/>
  <c r="L405" i="13"/>
  <c r="K406" i="13"/>
  <c r="F489" i="14"/>
  <c r="I489" i="14"/>
  <c r="C416" i="22" l="1"/>
  <c r="J415" i="22"/>
  <c r="F399" i="11"/>
  <c r="H399" i="11"/>
  <c r="L406" i="13"/>
  <c r="K407" i="13"/>
  <c r="C490" i="14"/>
  <c r="H490" i="14"/>
  <c r="G491" i="14" s="1"/>
  <c r="G490" i="14"/>
  <c r="E490" i="14" s="1"/>
  <c r="F490" i="14" s="1"/>
  <c r="G416" i="22" l="1"/>
  <c r="D416" i="22" s="1"/>
  <c r="E416" i="22"/>
  <c r="I416" i="22"/>
  <c r="C400" i="11"/>
  <c r="J399" i="11"/>
  <c r="L407" i="13"/>
  <c r="K408" i="13"/>
  <c r="D490" i="14"/>
  <c r="I490" i="14"/>
  <c r="F416" i="22" l="1"/>
  <c r="H416" i="22"/>
  <c r="E400" i="11"/>
  <c r="G400" i="11"/>
  <c r="D400" i="11" s="1"/>
  <c r="I400" i="11"/>
  <c r="L408" i="13"/>
  <c r="K409" i="13"/>
  <c r="C491" i="14"/>
  <c r="D491" i="14" s="1"/>
  <c r="C417" i="22" l="1"/>
  <c r="J416" i="22"/>
  <c r="F400" i="11"/>
  <c r="H400" i="11"/>
  <c r="L409" i="13"/>
  <c r="K410" i="13"/>
  <c r="E491" i="14"/>
  <c r="G417" i="22" l="1"/>
  <c r="D417" i="22" s="1"/>
  <c r="E417" i="22"/>
  <c r="I417" i="22"/>
  <c r="C401" i="11"/>
  <c r="J400" i="11"/>
  <c r="L410" i="13"/>
  <c r="K411" i="13"/>
  <c r="F491" i="14"/>
  <c r="I491" i="14"/>
  <c r="F417" i="22" l="1"/>
  <c r="H417" i="22"/>
  <c r="E401" i="11"/>
  <c r="G401" i="11"/>
  <c r="D401" i="11" s="1"/>
  <c r="I401" i="11"/>
  <c r="L411" i="13"/>
  <c r="K412" i="13"/>
  <c r="H492" i="14"/>
  <c r="G492" i="14" s="1"/>
  <c r="E492" i="14" s="1"/>
  <c r="F492" i="14" s="1"/>
  <c r="C492" i="14"/>
  <c r="J417" i="22" l="1"/>
  <c r="C418" i="22"/>
  <c r="F401" i="11"/>
  <c r="H401" i="11"/>
  <c r="L412" i="13"/>
  <c r="K413" i="13"/>
  <c r="D492" i="14"/>
  <c r="I492" i="14"/>
  <c r="G493" i="14"/>
  <c r="G418" i="22" l="1"/>
  <c r="D418" i="22" s="1"/>
  <c r="E418" i="22"/>
  <c r="I418" i="22"/>
  <c r="C402" i="11"/>
  <c r="J401" i="11"/>
  <c r="L413" i="13"/>
  <c r="K414" i="13"/>
  <c r="C493" i="14"/>
  <c r="D493" i="14" s="1"/>
  <c r="E493" i="14"/>
  <c r="F493" i="14" s="1"/>
  <c r="F418" i="22" l="1"/>
  <c r="H418" i="22"/>
  <c r="E402" i="11"/>
  <c r="G402" i="11"/>
  <c r="D402" i="11" s="1"/>
  <c r="I402" i="11"/>
  <c r="L414" i="13"/>
  <c r="K415" i="13"/>
  <c r="I493" i="14"/>
  <c r="C419" i="22" l="1"/>
  <c r="J418" i="22"/>
  <c r="F402" i="11"/>
  <c r="H402" i="11"/>
  <c r="L415" i="13"/>
  <c r="K416" i="13"/>
  <c r="H494" i="14"/>
  <c r="G495" i="14" s="1"/>
  <c r="C494" i="14"/>
  <c r="G419" i="22" l="1"/>
  <c r="D419" i="22" s="1"/>
  <c r="E419" i="22"/>
  <c r="I419" i="22"/>
  <c r="C403" i="11"/>
  <c r="J402" i="11"/>
  <c r="L416" i="13"/>
  <c r="K417" i="13"/>
  <c r="G494" i="14"/>
  <c r="E494" i="14" s="1"/>
  <c r="F419" i="22" l="1"/>
  <c r="H419" i="22"/>
  <c r="D494" i="14"/>
  <c r="G403" i="11"/>
  <c r="D403" i="11" s="1"/>
  <c r="E403" i="11"/>
  <c r="I403" i="11"/>
  <c r="L417" i="13"/>
  <c r="K418" i="13"/>
  <c r="F494" i="14"/>
  <c r="I494" i="14"/>
  <c r="J419" i="22" l="1"/>
  <c r="C420" i="22"/>
  <c r="F403" i="11"/>
  <c r="H403" i="11"/>
  <c r="L418" i="13"/>
  <c r="K419" i="13"/>
  <c r="C495" i="14"/>
  <c r="D495" i="14" s="1"/>
  <c r="G420" i="22" l="1"/>
  <c r="E420" i="22"/>
  <c r="D420" i="22"/>
  <c r="I420" i="22"/>
  <c r="C404" i="11"/>
  <c r="J403" i="11"/>
  <c r="L419" i="13"/>
  <c r="K420" i="13"/>
  <c r="E495" i="14"/>
  <c r="F420" i="22" l="1"/>
  <c r="H420" i="22"/>
  <c r="G404" i="11"/>
  <c r="D404" i="11" s="1"/>
  <c r="E404" i="11"/>
  <c r="I404" i="11"/>
  <c r="L420" i="13"/>
  <c r="K421" i="13"/>
  <c r="F495" i="14"/>
  <c r="I495" i="14"/>
  <c r="J420" i="22" l="1"/>
  <c r="C421" i="22"/>
  <c r="F404" i="11"/>
  <c r="H404" i="11"/>
  <c r="L421" i="13"/>
  <c r="K422" i="13"/>
  <c r="C496" i="14"/>
  <c r="H496" i="14"/>
  <c r="G496" i="14" s="1"/>
  <c r="E421" i="22" l="1"/>
  <c r="G421" i="22"/>
  <c r="D421" i="22"/>
  <c r="I421" i="22"/>
  <c r="G497" i="14"/>
  <c r="C405" i="11"/>
  <c r="J404" i="11"/>
  <c r="D496" i="14"/>
  <c r="L422" i="13"/>
  <c r="K423" i="13"/>
  <c r="E496" i="14"/>
  <c r="F421" i="22" l="1"/>
  <c r="H421" i="22"/>
  <c r="E405" i="11"/>
  <c r="G405" i="11"/>
  <c r="D405" i="11" s="1"/>
  <c r="I405" i="11"/>
  <c r="L423" i="13"/>
  <c r="K424" i="13"/>
  <c r="F496" i="14"/>
  <c r="I496" i="14"/>
  <c r="J421" i="22" l="1"/>
  <c r="C422" i="22"/>
  <c r="F405" i="11"/>
  <c r="H405" i="11"/>
  <c r="L424" i="13"/>
  <c r="K425" i="13"/>
  <c r="C497" i="14"/>
  <c r="D497" i="14" s="1"/>
  <c r="E422" i="22" l="1"/>
  <c r="G422" i="22"/>
  <c r="D422" i="22" s="1"/>
  <c r="I422" i="22"/>
  <c r="C406" i="11"/>
  <c r="J405" i="11"/>
  <c r="L425" i="13"/>
  <c r="K426" i="13"/>
  <c r="E497" i="14"/>
  <c r="F422" i="22" l="1"/>
  <c r="H422" i="22"/>
  <c r="E406" i="11"/>
  <c r="G406" i="11"/>
  <c r="D406" i="11" s="1"/>
  <c r="I406" i="11"/>
  <c r="L426" i="13"/>
  <c r="K427" i="13"/>
  <c r="F497" i="14"/>
  <c r="I497" i="14"/>
  <c r="C423" i="22" l="1"/>
  <c r="J422" i="22"/>
  <c r="F406" i="11"/>
  <c r="H406" i="11"/>
  <c r="L427" i="13"/>
  <c r="K428" i="13"/>
  <c r="C498" i="14"/>
  <c r="H498" i="14"/>
  <c r="G499" i="14" s="1"/>
  <c r="G423" i="22" l="1"/>
  <c r="D423" i="22" s="1"/>
  <c r="E423" i="22"/>
  <c r="I423" i="22"/>
  <c r="G498" i="14"/>
  <c r="E498" i="14" s="1"/>
  <c r="F498" i="14" s="1"/>
  <c r="D498" i="14"/>
  <c r="C407" i="11"/>
  <c r="J406" i="11"/>
  <c r="L428" i="13"/>
  <c r="K429" i="13"/>
  <c r="F423" i="22" l="1"/>
  <c r="H423" i="22"/>
  <c r="I498" i="14"/>
  <c r="C499" i="14" s="1"/>
  <c r="D499" i="14" s="1"/>
  <c r="D407" i="11"/>
  <c r="E407" i="11"/>
  <c r="G407" i="11"/>
  <c r="I407" i="11"/>
  <c r="K430" i="13"/>
  <c r="L429" i="13"/>
  <c r="C424" i="22" l="1"/>
  <c r="J423" i="22"/>
  <c r="F407" i="11"/>
  <c r="H407" i="11"/>
  <c r="L430" i="13"/>
  <c r="K431" i="13"/>
  <c r="E499" i="14"/>
  <c r="G424" i="22" l="1"/>
  <c r="E424" i="22"/>
  <c r="D424" i="22"/>
  <c r="I424" i="22"/>
  <c r="C408" i="11"/>
  <c r="J407" i="11"/>
  <c r="L431" i="13"/>
  <c r="K432" i="13"/>
  <c r="F499" i="14"/>
  <c r="I499" i="14"/>
  <c r="F424" i="22" l="1"/>
  <c r="H424" i="22"/>
  <c r="G408" i="11"/>
  <c r="D408" i="11" s="1"/>
  <c r="E408" i="11"/>
  <c r="I408" i="11"/>
  <c r="L432" i="13"/>
  <c r="K433" i="13"/>
  <c r="C500" i="14"/>
  <c r="H500" i="14"/>
  <c r="G501" i="14" s="1"/>
  <c r="J424" i="22" l="1"/>
  <c r="C425" i="22"/>
  <c r="F408" i="11"/>
  <c r="H408" i="11"/>
  <c r="L433" i="13"/>
  <c r="K434" i="13"/>
  <c r="G500" i="14"/>
  <c r="E500" i="14" s="1"/>
  <c r="E425" i="22" l="1"/>
  <c r="G425" i="22"/>
  <c r="D425" i="22" s="1"/>
  <c r="I425" i="22"/>
  <c r="C409" i="11"/>
  <c r="J408" i="11"/>
  <c r="L434" i="13"/>
  <c r="K435" i="13"/>
  <c r="F500" i="14"/>
  <c r="I500" i="14"/>
  <c r="D500" i="14"/>
  <c r="F425" i="22" l="1"/>
  <c r="H425" i="22"/>
  <c r="E409" i="11"/>
  <c r="G409" i="11"/>
  <c r="D409" i="11" s="1"/>
  <c r="I409" i="11"/>
  <c r="L435" i="13"/>
  <c r="K436" i="13"/>
  <c r="C501" i="14"/>
  <c r="D501" i="14" s="1"/>
  <c r="J425" i="22" l="1"/>
  <c r="C426" i="22"/>
  <c r="F409" i="11"/>
  <c r="H409" i="11"/>
  <c r="L436" i="13"/>
  <c r="K437" i="13"/>
  <c r="E501" i="14"/>
  <c r="E426" i="22" l="1"/>
  <c r="G426" i="22"/>
  <c r="D426" i="22" s="1"/>
  <c r="I426" i="22"/>
  <c r="C410" i="11"/>
  <c r="J409" i="11"/>
  <c r="L437" i="13"/>
  <c r="K438" i="13"/>
  <c r="F501" i="14"/>
  <c r="I501" i="14"/>
  <c r="F426" i="22" l="1"/>
  <c r="H426" i="22"/>
  <c r="E410" i="11"/>
  <c r="G410" i="11"/>
  <c r="D410" i="11" s="1"/>
  <c r="I410" i="11"/>
  <c r="L438" i="13"/>
  <c r="K439" i="13"/>
  <c r="E502" i="14"/>
  <c r="F502" i="14" s="1"/>
  <c r="C502" i="14"/>
  <c r="H502" i="14"/>
  <c r="G503" i="14" s="1"/>
  <c r="G502" i="14"/>
  <c r="C427" i="22" l="1"/>
  <c r="J426" i="22"/>
  <c r="F410" i="11"/>
  <c r="H410" i="11"/>
  <c r="L439" i="13"/>
  <c r="K440" i="13"/>
  <c r="D502" i="14"/>
  <c r="I502" i="14"/>
  <c r="G427" i="22" l="1"/>
  <c r="D427" i="22" s="1"/>
  <c r="E427" i="22"/>
  <c r="I427" i="22"/>
  <c r="C411" i="11"/>
  <c r="J410" i="11"/>
  <c r="L440" i="13"/>
  <c r="K441" i="13"/>
  <c r="C503" i="14"/>
  <c r="D503" i="14" s="1"/>
  <c r="F427" i="22" l="1"/>
  <c r="H427" i="22"/>
  <c r="E411" i="11"/>
  <c r="G411" i="11"/>
  <c r="D411" i="11" s="1"/>
  <c r="I411" i="11"/>
  <c r="K442" i="13"/>
  <c r="L441" i="13"/>
  <c r="E503" i="14"/>
  <c r="J427" i="22" l="1"/>
  <c r="C428" i="22"/>
  <c r="F411" i="11"/>
  <c r="H411" i="11"/>
  <c r="L442" i="13"/>
  <c r="K443" i="13"/>
  <c r="F503" i="14"/>
  <c r="I503" i="14"/>
  <c r="G428" i="22" l="1"/>
  <c r="D428" i="22" s="1"/>
  <c r="E428" i="22"/>
  <c r="I428" i="22"/>
  <c r="C412" i="11"/>
  <c r="J411" i="11"/>
  <c r="K444" i="13"/>
  <c r="L443" i="13"/>
  <c r="C504" i="14"/>
  <c r="H504" i="14"/>
  <c r="G505" i="14" s="1"/>
  <c r="F428" i="22" l="1"/>
  <c r="H428" i="22"/>
  <c r="G504" i="14"/>
  <c r="E504" i="14" s="1"/>
  <c r="F504" i="14" s="1"/>
  <c r="D504" i="14"/>
  <c r="G412" i="11"/>
  <c r="D412" i="11" s="1"/>
  <c r="E412" i="11"/>
  <c r="I412" i="11"/>
  <c r="L444" i="13"/>
  <c r="K445" i="13"/>
  <c r="I504" i="14"/>
  <c r="J428" i="22" l="1"/>
  <c r="C429" i="22"/>
  <c r="F412" i="11"/>
  <c r="H412" i="11"/>
  <c r="K446" i="13"/>
  <c r="L445" i="13"/>
  <c r="C505" i="14"/>
  <c r="D505" i="14" s="1"/>
  <c r="E429" i="22" l="1"/>
  <c r="G429" i="22"/>
  <c r="D429" i="22"/>
  <c r="I429" i="22"/>
  <c r="E505" i="14"/>
  <c r="F505" i="14" s="1"/>
  <c r="C413" i="11"/>
  <c r="J412" i="11"/>
  <c r="K447" i="13"/>
  <c r="L446" i="13"/>
  <c r="I505" i="14"/>
  <c r="F429" i="22" l="1"/>
  <c r="H429" i="22"/>
  <c r="G413" i="11"/>
  <c r="D413" i="11" s="1"/>
  <c r="E413" i="11"/>
  <c r="I413" i="11"/>
  <c r="L447" i="13"/>
  <c r="K448" i="13"/>
  <c r="H506" i="14"/>
  <c r="G507" i="14" s="1"/>
  <c r="C506" i="14"/>
  <c r="C430" i="22" l="1"/>
  <c r="J429" i="22"/>
  <c r="F413" i="11"/>
  <c r="H413" i="11"/>
  <c r="L448" i="13"/>
  <c r="K449" i="13"/>
  <c r="G506" i="14"/>
  <c r="E506" i="14" s="1"/>
  <c r="G430" i="22" l="1"/>
  <c r="D430" i="22" s="1"/>
  <c r="E430" i="22"/>
  <c r="I430" i="22"/>
  <c r="D506" i="14"/>
  <c r="C414" i="11"/>
  <c r="J413" i="11"/>
  <c r="K450" i="13"/>
  <c r="L449" i="13"/>
  <c r="F506" i="14"/>
  <c r="I506" i="14"/>
  <c r="F430" i="22" l="1"/>
  <c r="H430" i="22"/>
  <c r="E414" i="11"/>
  <c r="G414" i="11"/>
  <c r="D414" i="11" s="1"/>
  <c r="I414" i="11"/>
  <c r="L450" i="13"/>
  <c r="K451" i="13"/>
  <c r="C507" i="14"/>
  <c r="D507" i="14" s="1"/>
  <c r="C431" i="22" l="1"/>
  <c r="J430" i="22"/>
  <c r="F414" i="11"/>
  <c r="H414" i="11"/>
  <c r="L451" i="13"/>
  <c r="K452" i="13"/>
  <c r="E507" i="14"/>
  <c r="G431" i="22" l="1"/>
  <c r="D431" i="22" s="1"/>
  <c r="E431" i="22"/>
  <c r="I431" i="22"/>
  <c r="C415" i="11"/>
  <c r="J414" i="11"/>
  <c r="L452" i="13"/>
  <c r="K453" i="13"/>
  <c r="F507" i="14"/>
  <c r="I507" i="14"/>
  <c r="F431" i="22" l="1"/>
  <c r="H431" i="22"/>
  <c r="G415" i="11"/>
  <c r="D415" i="11" s="1"/>
  <c r="E415" i="11"/>
  <c r="I415" i="11"/>
  <c r="K454" i="13"/>
  <c r="L453" i="13"/>
  <c r="C508" i="14"/>
  <c r="G509" i="14"/>
  <c r="H508" i="14"/>
  <c r="G508" i="14" s="1"/>
  <c r="J431" i="22" l="1"/>
  <c r="C432" i="22"/>
  <c r="F415" i="11"/>
  <c r="H415" i="11"/>
  <c r="D508" i="14"/>
  <c r="K455" i="13"/>
  <c r="L454" i="13"/>
  <c r="E508" i="14"/>
  <c r="E432" i="22" l="1"/>
  <c r="G432" i="22"/>
  <c r="D432" i="22" s="1"/>
  <c r="I432" i="22"/>
  <c r="C416" i="11"/>
  <c r="J415" i="11"/>
  <c r="L455" i="13"/>
  <c r="K456" i="13"/>
  <c r="F508" i="14"/>
  <c r="I508" i="14"/>
  <c r="F432" i="22" l="1"/>
  <c r="H432" i="22"/>
  <c r="G416" i="11"/>
  <c r="D416" i="11" s="1"/>
  <c r="E416" i="11"/>
  <c r="I416" i="11"/>
  <c r="L456" i="13"/>
  <c r="K457" i="13"/>
  <c r="C509" i="14"/>
  <c r="D509" i="14" s="1"/>
  <c r="J432" i="22" l="1"/>
  <c r="C433" i="22"/>
  <c r="F416" i="11"/>
  <c r="H416" i="11"/>
  <c r="K458" i="13"/>
  <c r="L457" i="13"/>
  <c r="E509" i="14"/>
  <c r="E433" i="22" l="1"/>
  <c r="G433" i="22"/>
  <c r="D433" i="22" s="1"/>
  <c r="I433" i="22"/>
  <c r="C417" i="11"/>
  <c r="J416" i="11"/>
  <c r="L458" i="13"/>
  <c r="K459" i="13"/>
  <c r="F509" i="14"/>
  <c r="I509" i="14"/>
  <c r="F433" i="22" l="1"/>
  <c r="H433" i="22"/>
  <c r="E417" i="11"/>
  <c r="G417" i="11"/>
  <c r="D417" i="11" s="1"/>
  <c r="I417" i="11"/>
  <c r="K460" i="13"/>
  <c r="L459" i="13"/>
  <c r="C510" i="14"/>
  <c r="H510" i="14"/>
  <c r="G511" i="14" s="1"/>
  <c r="C434" i="22" l="1"/>
  <c r="J433" i="22"/>
  <c r="F417" i="11"/>
  <c r="H417" i="11"/>
  <c r="L460" i="13"/>
  <c r="K461" i="13"/>
  <c r="G510" i="14"/>
  <c r="E510" i="14" s="1"/>
  <c r="G434" i="22" l="1"/>
  <c r="D434" i="22" s="1"/>
  <c r="E434" i="22"/>
  <c r="I434" i="22"/>
  <c r="C418" i="11"/>
  <c r="J417" i="11"/>
  <c r="D510" i="14"/>
  <c r="L461" i="13"/>
  <c r="K462" i="13"/>
  <c r="F510" i="14"/>
  <c r="I510" i="14"/>
  <c r="F434" i="22" l="1"/>
  <c r="H434" i="22"/>
  <c r="E418" i="11"/>
  <c r="G418" i="11"/>
  <c r="D418" i="11" s="1"/>
  <c r="I418" i="11"/>
  <c r="L462" i="13"/>
  <c r="K463" i="13"/>
  <c r="C511" i="14"/>
  <c r="D511" i="14" s="1"/>
  <c r="J434" i="22" l="1"/>
  <c r="C435" i="22"/>
  <c r="F418" i="11"/>
  <c r="H418" i="11"/>
  <c r="L463" i="13"/>
  <c r="K464" i="13"/>
  <c r="E511" i="14"/>
  <c r="E435" i="22" l="1"/>
  <c r="G435" i="22"/>
  <c r="D435" i="22" s="1"/>
  <c r="I435" i="22"/>
  <c r="C419" i="11"/>
  <c r="J418" i="11"/>
  <c r="K465" i="13"/>
  <c r="L464" i="13"/>
  <c r="F511" i="14"/>
  <c r="I511" i="14"/>
  <c r="F435" i="22" l="1"/>
  <c r="H435" i="22"/>
  <c r="E419" i="11"/>
  <c r="G419" i="11"/>
  <c r="D419" i="11" s="1"/>
  <c r="I419" i="11"/>
  <c r="L465" i="13"/>
  <c r="K466" i="13"/>
  <c r="H512" i="14"/>
  <c r="G512" i="14" s="1"/>
  <c r="E512" i="14" s="1"/>
  <c r="F512" i="14" s="1"/>
  <c r="C512" i="14"/>
  <c r="J435" i="22" l="1"/>
  <c r="C436" i="22"/>
  <c r="F419" i="11"/>
  <c r="H419" i="11"/>
  <c r="L466" i="13"/>
  <c r="K467" i="13"/>
  <c r="D512" i="14"/>
  <c r="I512" i="14"/>
  <c r="G513" i="14"/>
  <c r="E436" i="22" l="1"/>
  <c r="G436" i="22"/>
  <c r="D436" i="22"/>
  <c r="I436" i="22"/>
  <c r="C420" i="11"/>
  <c r="J419" i="11"/>
  <c r="L467" i="13"/>
  <c r="K468" i="13"/>
  <c r="C513" i="14"/>
  <c r="D513" i="14" s="1"/>
  <c r="F436" i="22" l="1"/>
  <c r="H436" i="22"/>
  <c r="E420" i="11"/>
  <c r="G420" i="11"/>
  <c r="D420" i="11" s="1"/>
  <c r="I420" i="11"/>
  <c r="L468" i="13"/>
  <c r="K469" i="13"/>
  <c r="E513" i="14"/>
  <c r="C437" i="22" l="1"/>
  <c r="J436" i="22"/>
  <c r="F420" i="11"/>
  <c r="H420" i="11"/>
  <c r="L469" i="13"/>
  <c r="K470" i="13"/>
  <c r="F513" i="14"/>
  <c r="I513" i="14"/>
  <c r="G437" i="22" l="1"/>
  <c r="D437" i="22" s="1"/>
  <c r="E437" i="22"/>
  <c r="I437" i="22"/>
  <c r="C421" i="11"/>
  <c r="J420" i="11"/>
  <c r="L470" i="13"/>
  <c r="K471" i="13"/>
  <c r="H514" i="14"/>
  <c r="G515" i="14" s="1"/>
  <c r="C514" i="14"/>
  <c r="F437" i="22" l="1"/>
  <c r="H437" i="22"/>
  <c r="G421" i="11"/>
  <c r="D421" i="11" s="1"/>
  <c r="E421" i="11"/>
  <c r="I421" i="11"/>
  <c r="L471" i="13"/>
  <c r="K472" i="13"/>
  <c r="G514" i="14"/>
  <c r="E514" i="14" s="1"/>
  <c r="C438" i="22" l="1"/>
  <c r="J437" i="22"/>
  <c r="D514" i="14"/>
  <c r="F421" i="11"/>
  <c r="H421" i="11"/>
  <c r="L472" i="13"/>
  <c r="K473" i="13"/>
  <c r="F514" i="14"/>
  <c r="I514" i="14"/>
  <c r="G438" i="22" l="1"/>
  <c r="D438" i="22" s="1"/>
  <c r="E438" i="22"/>
  <c r="I438" i="22"/>
  <c r="C422" i="11"/>
  <c r="J421" i="11"/>
  <c r="L473" i="13"/>
  <c r="K474" i="13"/>
  <c r="C515" i="14"/>
  <c r="D515" i="14" s="1"/>
  <c r="F438" i="22" l="1"/>
  <c r="H438" i="22"/>
  <c r="G422" i="11"/>
  <c r="D422" i="11" s="1"/>
  <c r="E422" i="11"/>
  <c r="I422" i="11"/>
  <c r="L474" i="13"/>
  <c r="K475" i="13"/>
  <c r="E515" i="14"/>
  <c r="J438" i="22" l="1"/>
  <c r="C439" i="22"/>
  <c r="F422" i="11"/>
  <c r="H422" i="11"/>
  <c r="L475" i="13"/>
  <c r="K476" i="13"/>
  <c r="F515" i="14"/>
  <c r="I515" i="14"/>
  <c r="E439" i="22" l="1"/>
  <c r="G439" i="22"/>
  <c r="D439" i="22"/>
  <c r="I439" i="22"/>
  <c r="C423" i="11"/>
  <c r="J422" i="11"/>
  <c r="L476" i="13"/>
  <c r="K477" i="13"/>
  <c r="H516" i="14"/>
  <c r="G517" i="14" s="1"/>
  <c r="C516" i="14"/>
  <c r="F439" i="22" l="1"/>
  <c r="H439" i="22"/>
  <c r="E423" i="11"/>
  <c r="G423" i="11"/>
  <c r="D423" i="11" s="1"/>
  <c r="I423" i="11"/>
  <c r="L477" i="13"/>
  <c r="K478" i="13"/>
  <c r="G516" i="14"/>
  <c r="E516" i="14" s="1"/>
  <c r="J439" i="22" l="1"/>
  <c r="C440" i="22"/>
  <c r="F423" i="11"/>
  <c r="H423" i="11"/>
  <c r="L478" i="13"/>
  <c r="K479" i="13"/>
  <c r="F516" i="14"/>
  <c r="I516" i="14"/>
  <c r="D516" i="14"/>
  <c r="E440" i="22" l="1"/>
  <c r="G440" i="22"/>
  <c r="D440" i="22" s="1"/>
  <c r="I440" i="22"/>
  <c r="C424" i="11"/>
  <c r="J423" i="11"/>
  <c r="L479" i="13"/>
  <c r="K480" i="13"/>
  <c r="C517" i="14"/>
  <c r="D517" i="14" s="1"/>
  <c r="F440" i="22" l="1"/>
  <c r="H440" i="22"/>
  <c r="G424" i="11"/>
  <c r="D424" i="11" s="1"/>
  <c r="E424" i="11"/>
  <c r="I424" i="11"/>
  <c r="E517" i="14"/>
  <c r="L480" i="13"/>
  <c r="K481" i="13"/>
  <c r="C441" i="22" l="1"/>
  <c r="J440" i="22"/>
  <c r="F424" i="11"/>
  <c r="H424" i="11"/>
  <c r="F517" i="14"/>
  <c r="I517" i="14"/>
  <c r="L481" i="13"/>
  <c r="K482" i="13"/>
  <c r="E441" i="22" l="1"/>
  <c r="G441" i="22"/>
  <c r="D441" i="22" s="1"/>
  <c r="I441" i="22"/>
  <c r="C425" i="11"/>
  <c r="J424" i="11"/>
  <c r="H518" i="14"/>
  <c r="C518" i="14"/>
  <c r="L482" i="13"/>
  <c r="K483" i="13"/>
  <c r="F441" i="22" l="1"/>
  <c r="H441" i="22"/>
  <c r="G519" i="14"/>
  <c r="G518" i="14"/>
  <c r="E518" i="14" s="1"/>
  <c r="D518" i="14"/>
  <c r="G425" i="11"/>
  <c r="D425" i="11" s="1"/>
  <c r="E425" i="11"/>
  <c r="I425" i="11"/>
  <c r="L483" i="13"/>
  <c r="K484" i="13"/>
  <c r="C442" i="22" l="1"/>
  <c r="J441" i="22"/>
  <c r="I518" i="14"/>
  <c r="F518" i="14"/>
  <c r="F425" i="11"/>
  <c r="H425" i="11"/>
  <c r="L484" i="13"/>
  <c r="K485" i="13"/>
  <c r="G442" i="22" l="1"/>
  <c r="D442" i="22" s="1"/>
  <c r="E442" i="22"/>
  <c r="I442" i="22"/>
  <c r="E519" i="14"/>
  <c r="C519" i="14"/>
  <c r="D519" i="14" s="1"/>
  <c r="C426" i="11"/>
  <c r="J425" i="11"/>
  <c r="K486" i="13"/>
  <c r="L485" i="13"/>
  <c r="F442" i="22" l="1"/>
  <c r="H442" i="22"/>
  <c r="E426" i="11"/>
  <c r="G426" i="11"/>
  <c r="D426" i="11" s="1"/>
  <c r="I426" i="11"/>
  <c r="F519" i="14"/>
  <c r="I519" i="14"/>
  <c r="L486" i="13"/>
  <c r="K487" i="13"/>
  <c r="J442" i="22" l="1"/>
  <c r="C443" i="22"/>
  <c r="H520" i="14"/>
  <c r="C520" i="14"/>
  <c r="F426" i="11"/>
  <c r="H426" i="11"/>
  <c r="L487" i="13"/>
  <c r="K488" i="13"/>
  <c r="E443" i="22" l="1"/>
  <c r="G443" i="22"/>
  <c r="D443" i="22"/>
  <c r="I443" i="22"/>
  <c r="G520" i="14"/>
  <c r="E520" i="14" s="1"/>
  <c r="G521" i="14"/>
  <c r="C427" i="11"/>
  <c r="J426" i="11"/>
  <c r="L488" i="13"/>
  <c r="K489" i="13"/>
  <c r="F443" i="22" l="1"/>
  <c r="H443" i="22"/>
  <c r="E427" i="11"/>
  <c r="G427" i="11"/>
  <c r="D427" i="11" s="1"/>
  <c r="I427" i="11"/>
  <c r="I520" i="14"/>
  <c r="C521" i="14" s="1"/>
  <c r="D521" i="14" s="1"/>
  <c r="F520" i="14"/>
  <c r="D520" i="14"/>
  <c r="L489" i="13"/>
  <c r="K490" i="13"/>
  <c r="E521" i="14"/>
  <c r="J443" i="22" l="1"/>
  <c r="C444" i="22"/>
  <c r="F427" i="11"/>
  <c r="H427" i="11"/>
  <c r="L490" i="13"/>
  <c r="K491" i="13"/>
  <c r="F521" i="14"/>
  <c r="I521" i="14"/>
  <c r="E444" i="22" l="1"/>
  <c r="G444" i="22"/>
  <c r="D444" i="22"/>
  <c r="I444" i="22"/>
  <c r="C428" i="11"/>
  <c r="J427" i="11"/>
  <c r="L491" i="13"/>
  <c r="K492" i="13"/>
  <c r="L492" i="13" s="1"/>
  <c r="C522" i="14"/>
  <c r="H522" i="14"/>
  <c r="G523" i="14" s="1"/>
  <c r="F444" i="22" l="1"/>
  <c r="H444" i="22"/>
  <c r="G522" i="14"/>
  <c r="E522" i="14" s="1"/>
  <c r="F522" i="14" s="1"/>
  <c r="E428" i="11"/>
  <c r="G428" i="11"/>
  <c r="D428" i="11" s="1"/>
  <c r="I428" i="11"/>
  <c r="I522" i="14"/>
  <c r="C445" i="22" l="1"/>
  <c r="J444" i="22"/>
  <c r="F428" i="11"/>
  <c r="H428" i="11"/>
  <c r="D522" i="14"/>
  <c r="C523" i="14"/>
  <c r="D523" i="14" s="1"/>
  <c r="G445" i="22" l="1"/>
  <c r="D445" i="22" s="1"/>
  <c r="E445" i="22"/>
  <c r="I445" i="22"/>
  <c r="C429" i="11"/>
  <c r="J428" i="11"/>
  <c r="E523" i="14"/>
  <c r="F445" i="22" l="1"/>
  <c r="H445" i="22"/>
  <c r="G429" i="11"/>
  <c r="D429" i="11" s="1"/>
  <c r="E429" i="11"/>
  <c r="I429" i="11"/>
  <c r="F523" i="14"/>
  <c r="I523" i="14"/>
  <c r="C446" i="22" l="1"/>
  <c r="J445" i="22"/>
  <c r="F429" i="11"/>
  <c r="H429" i="11"/>
  <c r="H524" i="14"/>
  <c r="G525" i="14" s="1"/>
  <c r="C524" i="14"/>
  <c r="G524" i="14"/>
  <c r="E524" i="14" s="1"/>
  <c r="F524" i="14" s="1"/>
  <c r="G446" i="22" l="1"/>
  <c r="D446" i="22" s="1"/>
  <c r="E446" i="22"/>
  <c r="I446" i="22"/>
  <c r="C430" i="11"/>
  <c r="J429" i="11"/>
  <c r="D524" i="14"/>
  <c r="I524" i="14"/>
  <c r="F446" i="22" l="1"/>
  <c r="H446" i="22"/>
  <c r="G430" i="11"/>
  <c r="D430" i="11" s="1"/>
  <c r="E430" i="11"/>
  <c r="I430" i="11"/>
  <c r="C525" i="14"/>
  <c r="D525" i="14" s="1"/>
  <c r="J446" i="22" l="1"/>
  <c r="C447" i="22"/>
  <c r="F430" i="11"/>
  <c r="H430" i="11"/>
  <c r="E525" i="14"/>
  <c r="G447" i="22" l="1"/>
  <c r="D447" i="22" s="1"/>
  <c r="E447" i="22"/>
  <c r="I447" i="22"/>
  <c r="C431" i="11"/>
  <c r="J430" i="11"/>
  <c r="F525" i="14"/>
  <c r="I525" i="14"/>
  <c r="F447" i="22" l="1"/>
  <c r="H447" i="22"/>
  <c r="G431" i="11"/>
  <c r="D431" i="11" s="1"/>
  <c r="E431" i="11"/>
  <c r="I431" i="11"/>
  <c r="H526" i="14"/>
  <c r="G527" i="14" s="1"/>
  <c r="C526" i="14"/>
  <c r="J447" i="22" l="1"/>
  <c r="C448" i="22"/>
  <c r="F431" i="11"/>
  <c r="H431" i="11"/>
  <c r="G526" i="14"/>
  <c r="E526" i="14" s="1"/>
  <c r="E448" i="22" l="1"/>
  <c r="G448" i="22"/>
  <c r="D448" i="22" s="1"/>
  <c r="I448" i="22"/>
  <c r="D526" i="14"/>
  <c r="C432" i="11"/>
  <c r="J431" i="11"/>
  <c r="F526" i="14"/>
  <c r="I526" i="14"/>
  <c r="F448" i="22" l="1"/>
  <c r="H448" i="22"/>
  <c r="E432" i="11"/>
  <c r="G432" i="11"/>
  <c r="D432" i="11" s="1"/>
  <c r="I432" i="11"/>
  <c r="C527" i="14"/>
  <c r="D527" i="14" s="1"/>
  <c r="J448" i="22" l="1"/>
  <c r="C449" i="22"/>
  <c r="F432" i="11"/>
  <c r="H432" i="11"/>
  <c r="E527" i="14"/>
  <c r="E449" i="22" l="1"/>
  <c r="G449" i="22"/>
  <c r="D449" i="22" s="1"/>
  <c r="I449" i="22"/>
  <c r="C433" i="11"/>
  <c r="J432" i="11"/>
  <c r="F527" i="14"/>
  <c r="I527" i="14"/>
  <c r="F449" i="22" l="1"/>
  <c r="H449" i="22"/>
  <c r="G433" i="11"/>
  <c r="D433" i="11" s="1"/>
  <c r="E433" i="11"/>
  <c r="I433" i="11"/>
  <c r="C528" i="14"/>
  <c r="H528" i="14"/>
  <c r="G529" i="14" s="1"/>
  <c r="C450" i="22" l="1"/>
  <c r="J449" i="22"/>
  <c r="G528" i="14"/>
  <c r="E528" i="14" s="1"/>
  <c r="F528" i="14" s="1"/>
  <c r="F433" i="11"/>
  <c r="H433" i="11"/>
  <c r="G450" i="22" l="1"/>
  <c r="D450" i="22" s="1"/>
  <c r="E450" i="22"/>
  <c r="I450" i="22"/>
  <c r="C434" i="11"/>
  <c r="J433" i="11"/>
  <c r="I528" i="14"/>
  <c r="C529" i="14" s="1"/>
  <c r="D529" i="14" s="1"/>
  <c r="D528" i="14"/>
  <c r="F450" i="22" l="1"/>
  <c r="H450" i="22"/>
  <c r="G434" i="11"/>
  <c r="D434" i="11" s="1"/>
  <c r="E434" i="11"/>
  <c r="I434" i="11"/>
  <c r="E529" i="14"/>
  <c r="C451" i="22" l="1"/>
  <c r="J450" i="22"/>
  <c r="F434" i="11"/>
  <c r="H434" i="11"/>
  <c r="F529" i="14"/>
  <c r="I529" i="14"/>
  <c r="E451" i="22" l="1"/>
  <c r="G451" i="22"/>
  <c r="D451" i="22"/>
  <c r="I451" i="22"/>
  <c r="C435" i="11"/>
  <c r="J434" i="11"/>
  <c r="H530" i="14"/>
  <c r="G530" i="14" s="1"/>
  <c r="E530" i="14" s="1"/>
  <c r="F530" i="14" s="1"/>
  <c r="C530" i="14"/>
  <c r="F451" i="22" l="1"/>
  <c r="H451" i="22"/>
  <c r="E435" i="11"/>
  <c r="G435" i="11"/>
  <c r="D435" i="11" s="1"/>
  <c r="I435" i="11"/>
  <c r="D530" i="14"/>
  <c r="G531" i="14"/>
  <c r="I530" i="14"/>
  <c r="J451" i="22" l="1"/>
  <c r="C452" i="22"/>
  <c r="F435" i="11"/>
  <c r="H435" i="11"/>
  <c r="C531" i="14"/>
  <c r="D531" i="14" s="1"/>
  <c r="E452" i="22" l="1"/>
  <c r="G452" i="22"/>
  <c r="D452" i="22" s="1"/>
  <c r="I452" i="22"/>
  <c r="C436" i="11"/>
  <c r="J435" i="11"/>
  <c r="E531" i="14"/>
  <c r="F452" i="22" l="1"/>
  <c r="H452" i="22"/>
  <c r="E436" i="11"/>
  <c r="G436" i="11"/>
  <c r="D436" i="11" s="1"/>
  <c r="I436" i="11"/>
  <c r="F531" i="14"/>
  <c r="I531" i="14"/>
  <c r="C453" i="22" l="1"/>
  <c r="J452" i="22"/>
  <c r="F436" i="11"/>
  <c r="H436" i="11"/>
  <c r="C532" i="14"/>
  <c r="H532" i="14"/>
  <c r="G533" i="14" s="1"/>
  <c r="G532" i="14"/>
  <c r="G453" i="22" l="1"/>
  <c r="D453" i="22" s="1"/>
  <c r="E453" i="22"/>
  <c r="I453" i="22"/>
  <c r="C437" i="11"/>
  <c r="J436" i="11"/>
  <c r="D532" i="14"/>
  <c r="E532" i="14"/>
  <c r="F453" i="22" l="1"/>
  <c r="H453" i="22"/>
  <c r="E437" i="11"/>
  <c r="G437" i="11"/>
  <c r="D437" i="11" s="1"/>
  <c r="I437" i="11"/>
  <c r="F532" i="14"/>
  <c r="I532" i="14"/>
  <c r="C454" i="22" l="1"/>
  <c r="J453" i="22"/>
  <c r="F437" i="11"/>
  <c r="H437" i="11"/>
  <c r="C533" i="14"/>
  <c r="D533" i="14" s="1"/>
  <c r="E454" i="22" l="1"/>
  <c r="G454" i="22"/>
  <c r="D454" i="22"/>
  <c r="I454" i="22"/>
  <c r="C438" i="11"/>
  <c r="J437" i="11"/>
  <c r="E533" i="14"/>
  <c r="F454" i="22" l="1"/>
  <c r="H454" i="22"/>
  <c r="G438" i="11"/>
  <c r="D438" i="11" s="1"/>
  <c r="E438" i="11"/>
  <c r="I438" i="11"/>
  <c r="F533" i="14"/>
  <c r="I533" i="14"/>
  <c r="C455" i="22" l="1"/>
  <c r="J454" i="22"/>
  <c r="F438" i="11"/>
  <c r="H438" i="11"/>
  <c r="C534" i="14"/>
  <c r="H534" i="14"/>
  <c r="G535" i="14" s="1"/>
  <c r="E455" i="22" l="1"/>
  <c r="G455" i="22"/>
  <c r="D455" i="22" s="1"/>
  <c r="I455" i="22"/>
  <c r="C439" i="11"/>
  <c r="J438" i="11"/>
  <c r="G534" i="14"/>
  <c r="E534" i="14" s="1"/>
  <c r="F455" i="22" l="1"/>
  <c r="H455" i="22"/>
  <c r="G439" i="11"/>
  <c r="D439" i="11" s="1"/>
  <c r="E439" i="11"/>
  <c r="I439" i="11"/>
  <c r="D534" i="14"/>
  <c r="F534" i="14"/>
  <c r="I534" i="14"/>
  <c r="C456" i="22" l="1"/>
  <c r="J455" i="22"/>
  <c r="F439" i="11"/>
  <c r="H439" i="11"/>
  <c r="C535" i="14"/>
  <c r="D535" i="14" s="1"/>
  <c r="G456" i="22" l="1"/>
  <c r="D456" i="22" s="1"/>
  <c r="E456" i="22"/>
  <c r="I456" i="22"/>
  <c r="C440" i="11"/>
  <c r="J439" i="11"/>
  <c r="E535" i="14"/>
  <c r="F456" i="22" l="1"/>
  <c r="H456" i="22"/>
  <c r="E440" i="11"/>
  <c r="G440" i="11"/>
  <c r="D440" i="11" s="1"/>
  <c r="I440" i="11"/>
  <c r="F535" i="14"/>
  <c r="I535" i="14"/>
  <c r="J456" i="22" l="1"/>
  <c r="C457" i="22"/>
  <c r="F440" i="11"/>
  <c r="H440" i="11"/>
  <c r="C536" i="14"/>
  <c r="H536" i="14"/>
  <c r="G537" i="14" s="1"/>
  <c r="G536" i="14"/>
  <c r="G457" i="22" l="1"/>
  <c r="D457" i="22" s="1"/>
  <c r="E457" i="22"/>
  <c r="I457" i="22"/>
  <c r="E536" i="14"/>
  <c r="F536" i="14" s="1"/>
  <c r="C441" i="11"/>
  <c r="J440" i="11"/>
  <c r="I536" i="14"/>
  <c r="D536" i="14"/>
  <c r="F457" i="22" l="1"/>
  <c r="H457" i="22"/>
  <c r="E441" i="11"/>
  <c r="G441" i="11"/>
  <c r="D441" i="11" s="1"/>
  <c r="I441" i="11"/>
  <c r="C537" i="14"/>
  <c r="D537" i="14" s="1"/>
  <c r="J457" i="22" l="1"/>
  <c r="C458" i="22"/>
  <c r="F441" i="11"/>
  <c r="H441" i="11"/>
  <c r="E537" i="14"/>
  <c r="E458" i="22" l="1"/>
  <c r="G458" i="22"/>
  <c r="D458" i="22" s="1"/>
  <c r="I458" i="22"/>
  <c r="C442" i="11"/>
  <c r="J441" i="11"/>
  <c r="F537" i="14"/>
  <c r="I537" i="14"/>
  <c r="F458" i="22" l="1"/>
  <c r="H458" i="22"/>
  <c r="G442" i="11"/>
  <c r="D442" i="11" s="1"/>
  <c r="E442" i="11"/>
  <c r="I442" i="11"/>
  <c r="H538" i="14"/>
  <c r="G539" i="14" s="1"/>
  <c r="C538" i="14"/>
  <c r="C459" i="22" l="1"/>
  <c r="J458" i="22"/>
  <c r="F442" i="11"/>
  <c r="H442" i="11"/>
  <c r="D538" i="14"/>
  <c r="G538" i="14"/>
  <c r="E538" i="14" s="1"/>
  <c r="E459" i="22" l="1"/>
  <c r="G459" i="22"/>
  <c r="D459" i="22" s="1"/>
  <c r="I459" i="22"/>
  <c r="C443" i="11"/>
  <c r="J442" i="11"/>
  <c r="F538" i="14"/>
  <c r="I538" i="14"/>
  <c r="F459" i="22" l="1"/>
  <c r="H459" i="22"/>
  <c r="G443" i="11"/>
  <c r="D443" i="11" s="1"/>
  <c r="E443" i="11"/>
  <c r="I443" i="11"/>
  <c r="C539" i="14"/>
  <c r="D539" i="14" s="1"/>
  <c r="C460" i="22" l="1"/>
  <c r="J459" i="22"/>
  <c r="F443" i="11"/>
  <c r="H443" i="11"/>
  <c r="E539" i="14"/>
  <c r="F539" i="14" s="1"/>
  <c r="G460" i="22" l="1"/>
  <c r="D460" i="22" s="1"/>
  <c r="E460" i="22"/>
  <c r="I460" i="22"/>
  <c r="C444" i="11"/>
  <c r="J443" i="11"/>
  <c r="I539" i="14"/>
  <c r="H540" i="14" s="1"/>
  <c r="G541" i="14" s="1"/>
  <c r="F460" i="22" l="1"/>
  <c r="H460" i="22"/>
  <c r="C540" i="14"/>
  <c r="D444" i="11"/>
  <c r="E444" i="11"/>
  <c r="G444" i="11"/>
  <c r="I444" i="11"/>
  <c r="G540" i="14"/>
  <c r="E540" i="14" s="1"/>
  <c r="C461" i="22" l="1"/>
  <c r="J460" i="22"/>
  <c r="F444" i="11"/>
  <c r="H444" i="11"/>
  <c r="F540" i="14"/>
  <c r="I540" i="14"/>
  <c r="D540" i="14"/>
  <c r="G461" i="22" l="1"/>
  <c r="D461" i="22" s="1"/>
  <c r="E461" i="22"/>
  <c r="I461" i="22"/>
  <c r="C445" i="11"/>
  <c r="J444" i="11"/>
  <c r="C541" i="14"/>
  <c r="D541" i="14" s="1"/>
  <c r="F461" i="22" l="1"/>
  <c r="H461" i="22"/>
  <c r="E445" i="11"/>
  <c r="G445" i="11"/>
  <c r="D445" i="11" s="1"/>
  <c r="I445" i="11"/>
  <c r="E541" i="14"/>
  <c r="J461" i="22" l="1"/>
  <c r="C462" i="22"/>
  <c r="F445" i="11"/>
  <c r="H445" i="11"/>
  <c r="F541" i="14"/>
  <c r="I541" i="14"/>
  <c r="E462" i="22" l="1"/>
  <c r="G462" i="22"/>
  <c r="D462" i="22" s="1"/>
  <c r="I462" i="22"/>
  <c r="C446" i="11"/>
  <c r="J445" i="11"/>
  <c r="H542" i="14"/>
  <c r="G542" i="14" s="1"/>
  <c r="E542" i="14" s="1"/>
  <c r="F542" i="14" s="1"/>
  <c r="C542" i="14"/>
  <c r="F462" i="22" l="1"/>
  <c r="H462" i="22"/>
  <c r="G543" i="14"/>
  <c r="E446" i="11"/>
  <c r="G446" i="11"/>
  <c r="D446" i="11" s="1"/>
  <c r="I446" i="11"/>
  <c r="D542" i="14"/>
  <c r="I542" i="14"/>
  <c r="J462" i="22" l="1"/>
  <c r="C463" i="22"/>
  <c r="F446" i="11"/>
  <c r="H446" i="11"/>
  <c r="C543" i="14"/>
  <c r="D543" i="14" s="1"/>
  <c r="G463" i="22" l="1"/>
  <c r="D463" i="22" s="1"/>
  <c r="E463" i="22"/>
  <c r="I463" i="22"/>
  <c r="C447" i="11"/>
  <c r="J446" i="11"/>
  <c r="E543" i="14"/>
  <c r="F463" i="22" l="1"/>
  <c r="H463" i="22"/>
  <c r="G447" i="11"/>
  <c r="D447" i="11" s="1"/>
  <c r="E447" i="11"/>
  <c r="I447" i="11"/>
  <c r="F543" i="14"/>
  <c r="I543" i="14"/>
  <c r="C464" i="22" l="1"/>
  <c r="J463" i="22"/>
  <c r="F447" i="11"/>
  <c r="H447" i="11"/>
  <c r="C544" i="14"/>
  <c r="H544" i="14"/>
  <c r="G544" i="14" s="1"/>
  <c r="G464" i="22" l="1"/>
  <c r="D464" i="22" s="1"/>
  <c r="E464" i="22"/>
  <c r="I464" i="22"/>
  <c r="D544" i="14"/>
  <c r="C448" i="11"/>
  <c r="J447" i="11"/>
  <c r="E544" i="14"/>
  <c r="G545" i="14"/>
  <c r="F464" i="22" l="1"/>
  <c r="H464" i="22"/>
  <c r="G448" i="11"/>
  <c r="D448" i="11" s="1"/>
  <c r="E448" i="11"/>
  <c r="I448" i="11"/>
  <c r="F544" i="14"/>
  <c r="I544" i="14"/>
  <c r="C465" i="22" l="1"/>
  <c r="J464" i="22"/>
  <c r="F448" i="11"/>
  <c r="H448" i="11"/>
  <c r="E545" i="14"/>
  <c r="F545" i="14" s="1"/>
  <c r="C545" i="14"/>
  <c r="D545" i="14" s="1"/>
  <c r="G465" i="22" l="1"/>
  <c r="D465" i="22" s="1"/>
  <c r="E465" i="22"/>
  <c r="I465" i="22"/>
  <c r="I545" i="14"/>
  <c r="H546" i="14" s="1"/>
  <c r="C449" i="11"/>
  <c r="J448" i="11"/>
  <c r="C546" i="14"/>
  <c r="F465" i="22" l="1"/>
  <c r="H465" i="22"/>
  <c r="G547" i="14"/>
  <c r="G546" i="14"/>
  <c r="E546" i="14" s="1"/>
  <c r="F546" i="14" s="1"/>
  <c r="E449" i="11"/>
  <c r="G449" i="11"/>
  <c r="D449" i="11" s="1"/>
  <c r="I449" i="11"/>
  <c r="D546" i="14"/>
  <c r="I546" i="14"/>
  <c r="J465" i="22" l="1"/>
  <c r="C466" i="22"/>
  <c r="F449" i="11"/>
  <c r="H449" i="11"/>
  <c r="C547" i="14"/>
  <c r="D547" i="14" s="1"/>
  <c r="E466" i="22" l="1"/>
  <c r="G466" i="22"/>
  <c r="D466" i="22" s="1"/>
  <c r="I466" i="22"/>
  <c r="C450" i="11"/>
  <c r="J449" i="11"/>
  <c r="E547" i="14"/>
  <c r="F466" i="22" l="1"/>
  <c r="H466" i="22"/>
  <c r="E450" i="11"/>
  <c r="G450" i="11"/>
  <c r="D450" i="11" s="1"/>
  <c r="I450" i="11"/>
  <c r="F547" i="14"/>
  <c r="I547" i="14"/>
  <c r="C467" i="22" l="1"/>
  <c r="J466" i="22"/>
  <c r="F450" i="11"/>
  <c r="H450" i="11"/>
  <c r="C548" i="14"/>
  <c r="H548" i="14"/>
  <c r="G549" i="14" s="1"/>
  <c r="G548" i="14"/>
  <c r="G467" i="22" l="1"/>
  <c r="D467" i="22" s="1"/>
  <c r="E467" i="22"/>
  <c r="I467" i="22"/>
  <c r="E548" i="14"/>
  <c r="F548" i="14" s="1"/>
  <c r="C451" i="11"/>
  <c r="J450" i="11"/>
  <c r="D548" i="14"/>
  <c r="I548" i="14"/>
  <c r="F467" i="22" l="1"/>
  <c r="H467" i="22"/>
  <c r="G451" i="11"/>
  <c r="D451" i="11" s="1"/>
  <c r="E451" i="11"/>
  <c r="I451" i="11"/>
  <c r="C549" i="14"/>
  <c r="D549" i="14" s="1"/>
  <c r="C468" i="22" l="1"/>
  <c r="J467" i="22"/>
  <c r="F451" i="11"/>
  <c r="H451" i="11"/>
  <c r="E549" i="14"/>
  <c r="G468" i="22" l="1"/>
  <c r="D468" i="22" s="1"/>
  <c r="E468" i="22"/>
  <c r="I468" i="22"/>
  <c r="C452" i="11"/>
  <c r="J451" i="11"/>
  <c r="F549" i="14"/>
  <c r="I549" i="14"/>
  <c r="F468" i="22" l="1"/>
  <c r="H468" i="22"/>
  <c r="E452" i="11"/>
  <c r="G452" i="11"/>
  <c r="D452" i="11" s="1"/>
  <c r="I452" i="11"/>
  <c r="H550" i="14"/>
  <c r="G550" i="14" s="1"/>
  <c r="C550" i="14"/>
  <c r="J468" i="22" l="1"/>
  <c r="C469" i="22"/>
  <c r="F452" i="11"/>
  <c r="H452" i="11"/>
  <c r="E550" i="14"/>
  <c r="F550" i="14" s="1"/>
  <c r="D550" i="14"/>
  <c r="G551" i="14"/>
  <c r="I550" i="14"/>
  <c r="E469" i="22" l="1"/>
  <c r="G469" i="22"/>
  <c r="D469" i="22" s="1"/>
  <c r="I469" i="22"/>
  <c r="C453" i="11"/>
  <c r="J452" i="11"/>
  <c r="C551" i="14"/>
  <c r="D551" i="14" s="1"/>
  <c r="F469" i="22" l="1"/>
  <c r="H469" i="22"/>
  <c r="E453" i="11"/>
  <c r="G453" i="11"/>
  <c r="D453" i="11" s="1"/>
  <c r="I453" i="11"/>
  <c r="E551" i="14"/>
  <c r="J469" i="22" l="1"/>
  <c r="C470" i="22"/>
  <c r="F453" i="11"/>
  <c r="H453" i="11"/>
  <c r="F551" i="14"/>
  <c r="I551" i="14"/>
  <c r="G470" i="22" l="1"/>
  <c r="D470" i="22" s="1"/>
  <c r="E470" i="22"/>
  <c r="I470" i="22"/>
  <c r="C454" i="11"/>
  <c r="J453" i="11"/>
  <c r="C552" i="14"/>
  <c r="H552" i="14"/>
  <c r="G553" i="14" s="1"/>
  <c r="F470" i="22" l="1"/>
  <c r="H470" i="22"/>
  <c r="E454" i="11"/>
  <c r="G454" i="11"/>
  <c r="D454" i="11" s="1"/>
  <c r="I454" i="11"/>
  <c r="G552" i="14"/>
  <c r="E552" i="14" s="1"/>
  <c r="C471" i="22" l="1"/>
  <c r="J470" i="22"/>
  <c r="D552" i="14"/>
  <c r="F454" i="11"/>
  <c r="H454" i="11"/>
  <c r="F552" i="14"/>
  <c r="I552" i="14"/>
  <c r="G471" i="22" l="1"/>
  <c r="D471" i="22" s="1"/>
  <c r="E471" i="22"/>
  <c r="I471" i="22"/>
  <c r="C455" i="11"/>
  <c r="J454" i="11"/>
  <c r="C553" i="14"/>
  <c r="D553" i="14" s="1"/>
  <c r="F471" i="22" l="1"/>
  <c r="H471" i="22"/>
  <c r="E455" i="11"/>
  <c r="G455" i="11"/>
  <c r="D455" i="11" s="1"/>
  <c r="I455" i="11"/>
  <c r="E553" i="14"/>
  <c r="J471" i="22" l="1"/>
  <c r="C472" i="22"/>
  <c r="F455" i="11"/>
  <c r="H455" i="11"/>
  <c r="F553" i="14"/>
  <c r="I553" i="14"/>
  <c r="G472" i="22" l="1"/>
  <c r="D472" i="22" s="1"/>
  <c r="E472" i="22"/>
  <c r="I472" i="22"/>
  <c r="C456" i="11"/>
  <c r="J455" i="11"/>
  <c r="C554" i="14"/>
  <c r="H554" i="14"/>
  <c r="G555" i="14" s="1"/>
  <c r="F472" i="22" l="1"/>
  <c r="H472" i="22"/>
  <c r="G456" i="11"/>
  <c r="D456" i="11" s="1"/>
  <c r="E456" i="11"/>
  <c r="I456" i="11"/>
  <c r="G554" i="14"/>
  <c r="E554" i="14" s="1"/>
  <c r="J472" i="22" l="1"/>
  <c r="C473" i="22"/>
  <c r="F456" i="11"/>
  <c r="H456" i="11"/>
  <c r="D554" i="14"/>
  <c r="F554" i="14"/>
  <c r="I554" i="14"/>
  <c r="E473" i="22" l="1"/>
  <c r="G473" i="22"/>
  <c r="D473" i="22" s="1"/>
  <c r="I473" i="22"/>
  <c r="C457" i="11"/>
  <c r="J456" i="11"/>
  <c r="C555" i="14"/>
  <c r="D555" i="14" s="1"/>
  <c r="F473" i="22" l="1"/>
  <c r="H473" i="22"/>
  <c r="G457" i="11"/>
  <c r="D457" i="11" s="1"/>
  <c r="E457" i="11"/>
  <c r="I457" i="11"/>
  <c r="E555" i="14"/>
  <c r="C474" i="22" l="1"/>
  <c r="J473" i="22"/>
  <c r="F457" i="11"/>
  <c r="H457" i="11"/>
  <c r="F555" i="14"/>
  <c r="I555" i="14"/>
  <c r="G474" i="22" l="1"/>
  <c r="D474" i="22" s="1"/>
  <c r="E474" i="22"/>
  <c r="I474" i="22"/>
  <c r="C458" i="11"/>
  <c r="J457" i="11"/>
  <c r="H556" i="14"/>
  <c r="G557" i="14" s="1"/>
  <c r="C556" i="14"/>
  <c r="F474" i="22" l="1"/>
  <c r="H474" i="22"/>
  <c r="E458" i="11"/>
  <c r="G458" i="11"/>
  <c r="D458" i="11" s="1"/>
  <c r="I458" i="11"/>
  <c r="G556" i="14"/>
  <c r="E556" i="14" s="1"/>
  <c r="C475" i="22" l="1"/>
  <c r="J474" i="22"/>
  <c r="D556" i="14"/>
  <c r="F458" i="11"/>
  <c r="H458" i="11"/>
  <c r="F556" i="14"/>
  <c r="I556" i="14"/>
  <c r="G475" i="22" l="1"/>
  <c r="D475" i="22" s="1"/>
  <c r="E475" i="22"/>
  <c r="I475" i="22"/>
  <c r="C459" i="11"/>
  <c r="J458" i="11"/>
  <c r="C557" i="14"/>
  <c r="D557" i="14" s="1"/>
  <c r="F475" i="22" l="1"/>
  <c r="H475" i="22"/>
  <c r="E459" i="11"/>
  <c r="G459" i="11"/>
  <c r="D459" i="11" s="1"/>
  <c r="I459" i="11"/>
  <c r="E557" i="14"/>
  <c r="C476" i="22" l="1"/>
  <c r="J475" i="22"/>
  <c r="F459" i="11"/>
  <c r="H459" i="11"/>
  <c r="F557" i="14"/>
  <c r="I557" i="14"/>
  <c r="E476" i="22" l="1"/>
  <c r="G476" i="22"/>
  <c r="D476" i="22"/>
  <c r="I476" i="22"/>
  <c r="C460" i="11"/>
  <c r="J459" i="11"/>
  <c r="H558" i="14"/>
  <c r="G559" i="14" s="1"/>
  <c r="C558" i="14"/>
  <c r="G558" i="14"/>
  <c r="E558" i="14" s="1"/>
  <c r="F558" i="14" s="1"/>
  <c r="F476" i="22" l="1"/>
  <c r="H476" i="22"/>
  <c r="G460" i="11"/>
  <c r="D460" i="11" s="1"/>
  <c r="E460" i="11"/>
  <c r="I460" i="11"/>
  <c r="D558" i="14"/>
  <c r="I558" i="14"/>
  <c r="J476" i="22" l="1"/>
  <c r="C477" i="22"/>
  <c r="F460" i="11"/>
  <c r="H460" i="11"/>
  <c r="C559" i="14"/>
  <c r="D559" i="14" s="1"/>
  <c r="E477" i="22" l="1"/>
  <c r="G477" i="22"/>
  <c r="D477" i="22"/>
  <c r="I477" i="22"/>
  <c r="C461" i="11"/>
  <c r="J460" i="11"/>
  <c r="E559" i="14"/>
  <c r="F477" i="22" l="1"/>
  <c r="H477" i="22"/>
  <c r="E461" i="11"/>
  <c r="G461" i="11"/>
  <c r="D461" i="11" s="1"/>
  <c r="I461" i="11"/>
  <c r="F559" i="14"/>
  <c r="I559" i="14"/>
  <c r="C478" i="22" l="1"/>
  <c r="J477" i="22"/>
  <c r="F461" i="11"/>
  <c r="H461" i="11"/>
  <c r="H560" i="14"/>
  <c r="G561" i="14" s="1"/>
  <c r="C560" i="14"/>
  <c r="G478" i="22" l="1"/>
  <c r="D478" i="22"/>
  <c r="E478" i="22"/>
  <c r="I478" i="22"/>
  <c r="C462" i="11"/>
  <c r="J461" i="11"/>
  <c r="G560" i="14"/>
  <c r="E560" i="14" s="1"/>
  <c r="F478" i="22" l="1"/>
  <c r="H478" i="22"/>
  <c r="D560" i="14"/>
  <c r="E462" i="11"/>
  <c r="G462" i="11"/>
  <c r="D462" i="11" s="1"/>
  <c r="I462" i="11"/>
  <c r="F560" i="14"/>
  <c r="I560" i="14"/>
  <c r="C479" i="22" l="1"/>
  <c r="J478" i="22"/>
  <c r="F462" i="11"/>
  <c r="H462" i="11"/>
  <c r="C561" i="14"/>
  <c r="D561" i="14" s="1"/>
  <c r="G479" i="22" l="1"/>
  <c r="D479" i="22" s="1"/>
  <c r="E479" i="22"/>
  <c r="I479" i="22"/>
  <c r="C463" i="11"/>
  <c r="J462" i="11"/>
  <c r="E561" i="14"/>
  <c r="F479" i="22" l="1"/>
  <c r="H479" i="22"/>
  <c r="E463" i="11"/>
  <c r="G463" i="11"/>
  <c r="D463" i="11" s="1"/>
  <c r="I463" i="11"/>
  <c r="F561" i="14"/>
  <c r="I561" i="14"/>
  <c r="J479" i="22" l="1"/>
  <c r="C480" i="22"/>
  <c r="F463" i="11"/>
  <c r="H463" i="11"/>
  <c r="C562" i="14"/>
  <c r="H562" i="14"/>
  <c r="G563" i="14" s="1"/>
  <c r="E480" i="22" l="1"/>
  <c r="G480" i="22"/>
  <c r="D480" i="22" s="1"/>
  <c r="I480" i="22"/>
  <c r="C464" i="11"/>
  <c r="J463" i="11"/>
  <c r="G562" i="14"/>
  <c r="E562" i="14" s="1"/>
  <c r="F480" i="22" l="1"/>
  <c r="H480" i="22"/>
  <c r="D562" i="14"/>
  <c r="G464" i="11"/>
  <c r="D464" i="11" s="1"/>
  <c r="E464" i="11"/>
  <c r="I464" i="11"/>
  <c r="F562" i="14"/>
  <c r="I562" i="14"/>
  <c r="C481" i="22" l="1"/>
  <c r="J480" i="22"/>
  <c r="F464" i="11"/>
  <c r="H464" i="11"/>
  <c r="C563" i="14"/>
  <c r="D563" i="14" s="1"/>
  <c r="G481" i="22" l="1"/>
  <c r="D481" i="22" s="1"/>
  <c r="E481" i="22"/>
  <c r="I481" i="22"/>
  <c r="C465" i="11"/>
  <c r="J464" i="11"/>
  <c r="E563" i="14"/>
  <c r="F481" i="22" l="1"/>
  <c r="H481" i="22"/>
  <c r="G465" i="11"/>
  <c r="D465" i="11" s="1"/>
  <c r="E465" i="11"/>
  <c r="I465" i="11"/>
  <c r="F563" i="14"/>
  <c r="I563" i="14"/>
  <c r="C482" i="22" l="1"/>
  <c r="J481" i="22"/>
  <c r="F465" i="11"/>
  <c r="H465" i="11"/>
  <c r="C564" i="14"/>
  <c r="H564" i="14"/>
  <c r="G565" i="14" s="1"/>
  <c r="G482" i="22" l="1"/>
  <c r="D482" i="22" s="1"/>
  <c r="E482" i="22"/>
  <c r="I482" i="22"/>
  <c r="C466" i="11"/>
  <c r="J465" i="11"/>
  <c r="G564" i="14"/>
  <c r="E564" i="14" s="1"/>
  <c r="F482" i="22" l="1"/>
  <c r="H482" i="22"/>
  <c r="D564" i="14"/>
  <c r="G466" i="11"/>
  <c r="D466" i="11" s="1"/>
  <c r="E466" i="11"/>
  <c r="I466" i="11"/>
  <c r="F564" i="14"/>
  <c r="I564" i="14"/>
  <c r="C483" i="22" l="1"/>
  <c r="J482" i="22"/>
  <c r="F466" i="11"/>
  <c r="H466" i="11"/>
  <c r="C565" i="14"/>
  <c r="D565" i="14" s="1"/>
  <c r="E483" i="22" l="1"/>
  <c r="G483" i="22"/>
  <c r="D483" i="22"/>
  <c r="I483" i="22"/>
  <c r="C467" i="11"/>
  <c r="J466" i="11"/>
  <c r="E565" i="14"/>
  <c r="F483" i="22" l="1"/>
  <c r="H483" i="22"/>
  <c r="E467" i="11"/>
  <c r="G467" i="11"/>
  <c r="D467" i="11" s="1"/>
  <c r="I467" i="11"/>
  <c r="F565" i="14"/>
  <c r="I565" i="14"/>
  <c r="J483" i="22" l="1"/>
  <c r="C484" i="22"/>
  <c r="F467" i="11"/>
  <c r="H467" i="11"/>
  <c r="C566" i="14"/>
  <c r="H566" i="14"/>
  <c r="G566" i="14" s="1"/>
  <c r="G567" i="14"/>
  <c r="E484" i="22" l="1"/>
  <c r="G484" i="22"/>
  <c r="D484" i="22"/>
  <c r="I484" i="22"/>
  <c r="D566" i="14"/>
  <c r="C468" i="11"/>
  <c r="J467" i="11"/>
  <c r="E566" i="14"/>
  <c r="F484" i="22" l="1"/>
  <c r="H484" i="22"/>
  <c r="E468" i="11"/>
  <c r="G468" i="11"/>
  <c r="D468" i="11" s="1"/>
  <c r="I468" i="11"/>
  <c r="F566" i="14"/>
  <c r="I566" i="14"/>
  <c r="C485" i="22" l="1"/>
  <c r="J484" i="22"/>
  <c r="F468" i="11"/>
  <c r="H468" i="11"/>
  <c r="C567" i="14"/>
  <c r="D567" i="14" s="1"/>
  <c r="E485" i="22" l="1"/>
  <c r="G485" i="22"/>
  <c r="D485" i="22" s="1"/>
  <c r="I485" i="22"/>
  <c r="C469" i="11"/>
  <c r="J468" i="11"/>
  <c r="E567" i="14"/>
  <c r="F485" i="22" l="1"/>
  <c r="H485" i="22"/>
  <c r="G469" i="11"/>
  <c r="D469" i="11" s="1"/>
  <c r="E469" i="11"/>
  <c r="I469" i="11"/>
  <c r="F567" i="14"/>
  <c r="I567" i="14"/>
  <c r="C486" i="22" l="1"/>
  <c r="J485" i="22"/>
  <c r="F469" i="11"/>
  <c r="H469" i="11"/>
  <c r="C568" i="14"/>
  <c r="H568" i="14"/>
  <c r="G568" i="14" s="1"/>
  <c r="G486" i="22" l="1"/>
  <c r="D486" i="22" s="1"/>
  <c r="E486" i="22"/>
  <c r="I486" i="22"/>
  <c r="D568" i="14"/>
  <c r="C470" i="11"/>
  <c r="J469" i="11"/>
  <c r="E568" i="14"/>
  <c r="G569" i="14"/>
  <c r="F486" i="22" l="1"/>
  <c r="H486" i="22"/>
  <c r="E470" i="11"/>
  <c r="G470" i="11"/>
  <c r="D470" i="11" s="1"/>
  <c r="I470" i="11"/>
  <c r="F568" i="14"/>
  <c r="I568" i="14"/>
  <c r="J486" i="22" l="1"/>
  <c r="C487" i="22"/>
  <c r="F470" i="11"/>
  <c r="H470" i="11"/>
  <c r="C569" i="14"/>
  <c r="D569" i="14" s="1"/>
  <c r="G487" i="22" l="1"/>
  <c r="D487" i="22" s="1"/>
  <c r="E487" i="22"/>
  <c r="I487" i="22"/>
  <c r="C471" i="11"/>
  <c r="J470" i="11"/>
  <c r="E569" i="14"/>
  <c r="F487" i="22" l="1"/>
  <c r="H487" i="22"/>
  <c r="E471" i="11"/>
  <c r="G471" i="11"/>
  <c r="D471" i="11" s="1"/>
  <c r="I471" i="11"/>
  <c r="F569" i="14"/>
  <c r="I569" i="14"/>
  <c r="J487" i="22" l="1"/>
  <c r="C488" i="22"/>
  <c r="F471" i="11"/>
  <c r="H471" i="11"/>
  <c r="H570" i="14"/>
  <c r="G570" i="14" s="1"/>
  <c r="E570" i="14" s="1"/>
  <c r="F570" i="14" s="1"/>
  <c r="C570" i="14"/>
  <c r="E488" i="22" l="1"/>
  <c r="G488" i="22"/>
  <c r="D488" i="22" s="1"/>
  <c r="I488" i="22"/>
  <c r="C472" i="11"/>
  <c r="J471" i="11"/>
  <c r="D570" i="14"/>
  <c r="G571" i="14"/>
  <c r="I570" i="14"/>
  <c r="F488" i="22" l="1"/>
  <c r="H488" i="22"/>
  <c r="D472" i="11"/>
  <c r="E472" i="11"/>
  <c r="G472" i="11"/>
  <c r="I472" i="11"/>
  <c r="C571" i="14"/>
  <c r="D571" i="14" s="1"/>
  <c r="C489" i="22" l="1"/>
  <c r="J488" i="22"/>
  <c r="F472" i="11"/>
  <c r="H472" i="11"/>
  <c r="E571" i="14"/>
  <c r="E489" i="22" l="1"/>
  <c r="G489" i="22"/>
  <c r="D489" i="22" s="1"/>
  <c r="I489" i="22"/>
  <c r="C473" i="11"/>
  <c r="J472" i="11"/>
  <c r="F571" i="14"/>
  <c r="I571" i="14"/>
  <c r="F489" i="22" l="1"/>
  <c r="H489" i="22"/>
  <c r="J489" i="22" s="1"/>
  <c r="G473" i="11"/>
  <c r="D473" i="11" s="1"/>
  <c r="E473" i="11"/>
  <c r="I473" i="11"/>
  <c r="C572" i="14"/>
  <c r="H572" i="14"/>
  <c r="G573" i="14" s="1"/>
  <c r="G572" i="14" l="1"/>
  <c r="E572" i="14" s="1"/>
  <c r="F572" i="14" s="1"/>
  <c r="F473" i="11"/>
  <c r="H473" i="11"/>
  <c r="I572" i="14"/>
  <c r="C474" i="11" l="1"/>
  <c r="J473" i="11"/>
  <c r="D572" i="14"/>
  <c r="C573" i="14"/>
  <c r="D573" i="14" s="1"/>
  <c r="G474" i="11" l="1"/>
  <c r="D474" i="11" s="1"/>
  <c r="E474" i="11"/>
  <c r="I474" i="11"/>
  <c r="E573" i="14"/>
  <c r="F573" i="14" l="1"/>
  <c r="I573" i="14"/>
  <c r="F474" i="11"/>
  <c r="H474" i="11"/>
  <c r="C574" i="14" l="1"/>
  <c r="H574" i="14"/>
  <c r="C475" i="11"/>
  <c r="J474" i="11"/>
  <c r="E475" i="11" l="1"/>
  <c r="G475" i="11"/>
  <c r="D475" i="11" s="1"/>
  <c r="I475" i="11"/>
  <c r="G575" i="14"/>
  <c r="G574" i="14"/>
  <c r="E574" i="14" s="1"/>
  <c r="I574" i="14" l="1"/>
  <c r="C575" i="14" s="1"/>
  <c r="D575" i="14" s="1"/>
  <c r="F574" i="14"/>
  <c r="F475" i="11"/>
  <c r="H475" i="11"/>
  <c r="D574" i="14"/>
  <c r="E575" i="14"/>
  <c r="C476" i="11" l="1"/>
  <c r="J475" i="11"/>
  <c r="F575" i="14"/>
  <c r="I575" i="14"/>
  <c r="E476" i="11" l="1"/>
  <c r="G476" i="11"/>
  <c r="D476" i="11" s="1"/>
  <c r="I476" i="11"/>
  <c r="H576" i="14"/>
  <c r="G577" i="14" s="1"/>
  <c r="C576" i="14"/>
  <c r="F476" i="11" l="1"/>
  <c r="H476" i="11"/>
  <c r="G576" i="14"/>
  <c r="E576" i="14" s="1"/>
  <c r="C477" i="11" l="1"/>
  <c r="J476" i="11"/>
  <c r="D576" i="14"/>
  <c r="F576" i="14"/>
  <c r="I576" i="14"/>
  <c r="G477" i="11" l="1"/>
  <c r="D477" i="11" s="1"/>
  <c r="E477" i="11"/>
  <c r="I477" i="11"/>
  <c r="C577" i="14"/>
  <c r="D577" i="14" s="1"/>
  <c r="F477" i="11" l="1"/>
  <c r="H477" i="11"/>
  <c r="E577" i="14"/>
  <c r="C478" i="11" l="1"/>
  <c r="J477" i="11"/>
  <c r="F577" i="14"/>
  <c r="I577" i="14"/>
  <c r="G478" i="11" l="1"/>
  <c r="D478" i="11" s="1"/>
  <c r="E478" i="11"/>
  <c r="I478" i="11"/>
  <c r="C578" i="14"/>
  <c r="H578" i="14"/>
  <c r="G579" i="14" s="1"/>
  <c r="F478" i="11" l="1"/>
  <c r="H478" i="11"/>
  <c r="G578" i="14"/>
  <c r="E578" i="14" s="1"/>
  <c r="C479" i="11" l="1"/>
  <c r="J478" i="11"/>
  <c r="F578" i="14"/>
  <c r="I578" i="14"/>
  <c r="D578" i="14"/>
  <c r="E479" i="11" l="1"/>
  <c r="G479" i="11"/>
  <c r="D479" i="11" s="1"/>
  <c r="I479" i="11"/>
  <c r="C579" i="14"/>
  <c r="D579" i="14" s="1"/>
  <c r="F479" i="11" l="1"/>
  <c r="H479" i="11"/>
  <c r="E579" i="14"/>
  <c r="C480" i="11" l="1"/>
  <c r="J479" i="11"/>
  <c r="F579" i="14"/>
  <c r="I579" i="14"/>
  <c r="E480" i="11" l="1"/>
  <c r="G480" i="11"/>
  <c r="D480" i="11"/>
  <c r="I480" i="11"/>
  <c r="H580" i="14"/>
  <c r="G581" i="14" s="1"/>
  <c r="C580" i="14"/>
  <c r="F480" i="11" l="1"/>
  <c r="H480" i="11"/>
  <c r="D580" i="14"/>
  <c r="G580" i="14"/>
  <c r="E580" i="14" s="1"/>
  <c r="C481" i="11" l="1"/>
  <c r="J480" i="11"/>
  <c r="F580" i="14"/>
  <c r="I580" i="14"/>
  <c r="E481" i="11" l="1"/>
  <c r="G481" i="11"/>
  <c r="D481" i="11" s="1"/>
  <c r="I481" i="11"/>
  <c r="C581" i="14"/>
  <c r="D581" i="14" s="1"/>
  <c r="F481" i="11" l="1"/>
  <c r="H481" i="11"/>
  <c r="E581" i="14"/>
  <c r="C482" i="11" l="1"/>
  <c r="J481" i="11"/>
  <c r="F581" i="14"/>
  <c r="I581" i="14"/>
  <c r="G482" i="11" l="1"/>
  <c r="E482" i="11"/>
  <c r="D482" i="11"/>
  <c r="I482" i="11"/>
  <c r="H582" i="14"/>
  <c r="G583" i="14" s="1"/>
  <c r="C582" i="14"/>
  <c r="F482" i="11" l="1"/>
  <c r="H482" i="11"/>
  <c r="D582" i="14"/>
  <c r="G582" i="14"/>
  <c r="E582" i="14" s="1"/>
  <c r="C483" i="11" l="1"/>
  <c r="J482" i="11"/>
  <c r="F582" i="14"/>
  <c r="I582" i="14"/>
  <c r="G483" i="11" l="1"/>
  <c r="D483" i="11" s="1"/>
  <c r="E483" i="11"/>
  <c r="I483" i="11"/>
  <c r="C583" i="14"/>
  <c r="D583" i="14" s="1"/>
  <c r="F483" i="11" l="1"/>
  <c r="H483" i="11"/>
  <c r="E583" i="14"/>
  <c r="F583" i="14" s="1"/>
  <c r="I583" i="14"/>
  <c r="C484" i="11" l="1"/>
  <c r="J483" i="11"/>
  <c r="H584" i="14"/>
  <c r="G585" i="14" s="1"/>
  <c r="C584" i="14"/>
  <c r="E484" i="11" l="1"/>
  <c r="G484" i="11"/>
  <c r="D484" i="11" s="1"/>
  <c r="I484" i="11"/>
  <c r="G584" i="14"/>
  <c r="E584" i="14" s="1"/>
  <c r="D584" i="14" l="1"/>
  <c r="F484" i="11"/>
  <c r="H484" i="11"/>
  <c r="F584" i="14"/>
  <c r="I584" i="14"/>
  <c r="C485" i="11" l="1"/>
  <c r="J484" i="11"/>
  <c r="C585" i="14"/>
  <c r="D585" i="14" s="1"/>
  <c r="E485" i="11" l="1"/>
  <c r="G485" i="11"/>
  <c r="D485" i="11" s="1"/>
  <c r="I485" i="11"/>
  <c r="E585" i="14"/>
  <c r="F485" i="11" l="1"/>
  <c r="H485" i="11"/>
  <c r="F585" i="14"/>
  <c r="I585" i="14"/>
  <c r="C486" i="11" l="1"/>
  <c r="J485" i="11"/>
  <c r="H586" i="14"/>
  <c r="G587" i="14" s="1"/>
  <c r="C586" i="14"/>
  <c r="G486" i="11" l="1"/>
  <c r="E486" i="11"/>
  <c r="D486" i="11"/>
  <c r="I486" i="11"/>
  <c r="G586" i="14"/>
  <c r="E586" i="14" s="1"/>
  <c r="F486" i="11" l="1"/>
  <c r="H486" i="11"/>
  <c r="F586" i="14"/>
  <c r="I586" i="14"/>
  <c r="D586" i="14"/>
  <c r="C487" i="11" l="1"/>
  <c r="J486" i="11"/>
  <c r="C587" i="14"/>
  <c r="D587" i="14" s="1"/>
  <c r="E487" i="11" l="1"/>
  <c r="G487" i="11"/>
  <c r="D487" i="11" s="1"/>
  <c r="I487" i="11"/>
  <c r="E587" i="14"/>
  <c r="F487" i="11" l="1"/>
  <c r="H487" i="11"/>
  <c r="F587" i="14"/>
  <c r="I587" i="14"/>
  <c r="C488" i="11" l="1"/>
  <c r="J487" i="11"/>
  <c r="H588" i="14"/>
  <c r="G588" i="14" s="1"/>
  <c r="C588" i="14"/>
  <c r="E588" i="14" l="1"/>
  <c r="F588" i="14" s="1"/>
  <c r="E488" i="11"/>
  <c r="G488" i="11"/>
  <c r="D488" i="11"/>
  <c r="I488" i="11"/>
  <c r="G589" i="14"/>
  <c r="D588" i="14"/>
  <c r="I588" i="14"/>
  <c r="F488" i="11" l="1"/>
  <c r="H488" i="11"/>
  <c r="C589" i="14"/>
  <c r="D589" i="14" s="1"/>
  <c r="C489" i="11" l="1"/>
  <c r="J488" i="11"/>
  <c r="E589" i="14"/>
  <c r="E489" i="11" l="1"/>
  <c r="G489" i="11"/>
  <c r="D489" i="11" s="1"/>
  <c r="I489" i="11"/>
  <c r="F589" i="14"/>
  <c r="I589" i="14"/>
  <c r="F489" i="11" l="1"/>
  <c r="H489" i="11"/>
  <c r="J489" i="11" s="1"/>
  <c r="C590" i="14"/>
  <c r="H590" i="14"/>
  <c r="G591" i="14" s="1"/>
  <c r="G590" i="14" l="1"/>
  <c r="E590" i="14" s="1"/>
  <c r="D590" i="14" l="1"/>
  <c r="F590" i="14"/>
  <c r="I590" i="14"/>
  <c r="C591" i="14" l="1"/>
  <c r="D591" i="14" s="1"/>
  <c r="E591" i="14" l="1"/>
  <c r="F591" i="14" l="1"/>
  <c r="I591" i="14"/>
  <c r="C592" i="14" l="1"/>
  <c r="H592" i="14"/>
  <c r="G593" i="14" s="1"/>
  <c r="G592" i="14" l="1"/>
  <c r="E592" i="14" s="1"/>
  <c r="F592" i="14" l="1"/>
  <c r="I592" i="14"/>
  <c r="D592" i="14"/>
  <c r="C593" i="14" l="1"/>
  <c r="D593" i="14" s="1"/>
  <c r="E593" i="14" l="1"/>
  <c r="F593" i="14" l="1"/>
  <c r="I593" i="14"/>
  <c r="H594" i="14" l="1"/>
  <c r="G594" i="14" s="1"/>
  <c r="E594" i="14" s="1"/>
  <c r="F594" i="14" s="1"/>
  <c r="C594" i="14"/>
  <c r="G595" i="14"/>
  <c r="I594" i="14" l="1"/>
  <c r="D594" i="14"/>
  <c r="C595" i="14" l="1"/>
  <c r="D595" i="14" s="1"/>
  <c r="E595" i="14"/>
  <c r="I595" i="14" l="1"/>
  <c r="F595" i="14"/>
  <c r="C596" i="14" l="1"/>
  <c r="H596" i="14"/>
  <c r="G597" i="14" l="1"/>
  <c r="G596" i="14"/>
  <c r="E596" i="14" s="1"/>
  <c r="D596" i="14" l="1"/>
  <c r="F596" i="14"/>
  <c r="I596" i="14"/>
  <c r="I597" i="14" l="1"/>
  <c r="H598" i="14" s="1"/>
  <c r="G599" i="14" s="1"/>
  <c r="C597" i="14"/>
  <c r="D597" i="14" s="1"/>
  <c r="E597" i="14"/>
  <c r="F597" i="14" s="1"/>
  <c r="C598" i="14"/>
  <c r="G598" i="14" l="1"/>
  <c r="E598" i="14" s="1"/>
  <c r="F598" i="14" s="1"/>
  <c r="D598" i="14"/>
  <c r="I598" i="14"/>
  <c r="C599" i="14" l="1"/>
  <c r="D599" i="14" s="1"/>
  <c r="E599" i="14" l="1"/>
  <c r="F599" i="14" l="1"/>
  <c r="I599" i="14"/>
  <c r="C600" i="14" l="1"/>
  <c r="H600" i="14"/>
  <c r="G601" i="14" s="1"/>
  <c r="G600" i="14" l="1"/>
  <c r="E600" i="14" s="1"/>
  <c r="F600" i="14" l="1"/>
  <c r="I600" i="14"/>
  <c r="D600" i="14"/>
  <c r="C601" i="14" l="1"/>
  <c r="D601" i="14" s="1"/>
  <c r="E601" i="14" l="1"/>
  <c r="F601" i="14" l="1"/>
  <c r="I601" i="14"/>
  <c r="H602" i="14" l="1"/>
  <c r="G602" i="14" s="1"/>
  <c r="E602" i="14" s="1"/>
  <c r="C602" i="14"/>
  <c r="F602" i="14" l="1"/>
  <c r="I602" i="14"/>
  <c r="C603" i="14" s="1"/>
  <c r="G603" i="14"/>
  <c r="D602" i="14"/>
  <c r="E603" i="14"/>
  <c r="D603" i="14" l="1"/>
  <c r="F603" i="14"/>
  <c r="I603" i="14"/>
  <c r="H604" i="14" l="1"/>
  <c r="G605" i="14" s="1"/>
  <c r="C604" i="14"/>
  <c r="G604" i="14" l="1"/>
  <c r="E604" i="14" s="1"/>
  <c r="D604" i="14" l="1"/>
  <c r="F604" i="14"/>
  <c r="I604" i="14"/>
  <c r="C605" i="14" l="1"/>
  <c r="D605" i="14" s="1"/>
  <c r="E605" i="14" l="1"/>
  <c r="F605" i="14" l="1"/>
  <c r="I605" i="14"/>
  <c r="C606" i="14" l="1"/>
  <c r="H606" i="14"/>
  <c r="G607" i="14" s="1"/>
  <c r="G606" i="14" l="1"/>
  <c r="E606" i="14" s="1"/>
  <c r="D606" i="14" l="1"/>
  <c r="F606" i="14"/>
  <c r="I606" i="14"/>
  <c r="C607" i="14" l="1"/>
  <c r="D607" i="14" s="1"/>
  <c r="E607" i="14" l="1"/>
  <c r="F607" i="14" s="1"/>
  <c r="I607" i="14"/>
  <c r="H608" i="14" l="1"/>
  <c r="G608" i="14" s="1"/>
  <c r="E608" i="14" s="1"/>
  <c r="F608" i="14" s="1"/>
  <c r="C608" i="14"/>
  <c r="G609" i="14"/>
  <c r="D608" i="14" l="1"/>
  <c r="I608" i="14"/>
  <c r="C609" i="14" l="1"/>
  <c r="D609" i="14" s="1"/>
  <c r="E609" i="14" l="1"/>
  <c r="F609" i="14" l="1"/>
  <c r="I609" i="14"/>
  <c r="H610" i="14" l="1"/>
  <c r="G611" i="14" s="1"/>
  <c r="C610" i="14"/>
  <c r="G610" i="14" l="1"/>
  <c r="E610" i="14" s="1"/>
  <c r="F610" i="14" s="1"/>
  <c r="I610" i="14"/>
  <c r="D610" i="14" l="1"/>
  <c r="C611" i="14"/>
  <c r="D611" i="14" s="1"/>
  <c r="E611" i="14" l="1"/>
  <c r="F611" i="14" l="1"/>
  <c r="I611" i="14"/>
  <c r="H612" i="14" l="1"/>
  <c r="G613" i="14" s="1"/>
  <c r="C612" i="14"/>
  <c r="D612" i="14" l="1"/>
  <c r="G612" i="14"/>
  <c r="E612" i="14" s="1"/>
  <c r="F612" i="14" l="1"/>
  <c r="I612" i="14"/>
  <c r="C613" i="14" l="1"/>
  <c r="D613" i="14" s="1"/>
  <c r="E613" i="14"/>
  <c r="F613" i="14" s="1"/>
  <c r="I613" i="14" l="1"/>
  <c r="C614" i="14" l="1"/>
  <c r="H614" i="14"/>
  <c r="G614" i="14" s="1"/>
  <c r="E614" i="14" s="1"/>
  <c r="G615" i="14" l="1"/>
  <c r="F614" i="14"/>
  <c r="I614" i="14"/>
  <c r="D614" i="14"/>
  <c r="C615" i="14" l="1"/>
  <c r="D615" i="14" s="1"/>
  <c r="E615" i="14" l="1"/>
  <c r="F615" i="14" l="1"/>
  <c r="I615" i="14"/>
  <c r="H616" i="14" l="1"/>
  <c r="G617" i="14" s="1"/>
  <c r="C616" i="14"/>
  <c r="G616" i="14" l="1"/>
  <c r="E616" i="14" s="1"/>
  <c r="D616" i="14" l="1"/>
  <c r="F616" i="14"/>
  <c r="I616" i="14"/>
  <c r="C617" i="14" l="1"/>
  <c r="D617" i="14" s="1"/>
  <c r="E617" i="14" l="1"/>
  <c r="F617" i="14" l="1"/>
  <c r="I617" i="14"/>
  <c r="H618" i="14" l="1"/>
  <c r="G619" i="14" s="1"/>
  <c r="C618" i="14"/>
  <c r="G618" i="14"/>
  <c r="E618" i="14" s="1"/>
  <c r="F618" i="14" s="1"/>
  <c r="D618" i="14" l="1"/>
  <c r="I618" i="14"/>
  <c r="C619" i="14" l="1"/>
  <c r="D619" i="14" s="1"/>
  <c r="E619" i="14" l="1"/>
  <c r="F619" i="14" l="1"/>
  <c r="I619" i="14"/>
  <c r="C620" i="14" l="1"/>
  <c r="H620" i="14"/>
  <c r="G621" i="14" s="1"/>
  <c r="G620" i="14" l="1"/>
  <c r="E620" i="14" s="1"/>
  <c r="I620" i="14" l="1"/>
  <c r="C621" i="14" s="1"/>
  <c r="D621" i="14" s="1"/>
  <c r="F620" i="14"/>
  <c r="D620" i="14"/>
  <c r="E621" i="14" l="1"/>
  <c r="F621" i="14" s="1"/>
  <c r="I621" i="14"/>
  <c r="C622" i="14" l="1"/>
  <c r="H622" i="14"/>
  <c r="G623" i="14" s="1"/>
  <c r="G622" i="14" l="1"/>
  <c r="E622" i="14" s="1"/>
  <c r="F622" i="14" l="1"/>
  <c r="I622" i="14"/>
  <c r="D622" i="14"/>
  <c r="C623" i="14" l="1"/>
  <c r="D623" i="14" s="1"/>
  <c r="E623" i="14" l="1"/>
  <c r="F623" i="14" l="1"/>
  <c r="I623" i="14"/>
  <c r="C624" i="14" l="1"/>
  <c r="H624" i="14"/>
  <c r="G625" i="14" s="1"/>
  <c r="G624" i="14" l="1"/>
  <c r="E624" i="14" s="1"/>
  <c r="F624" i="14" s="1"/>
  <c r="I624" i="14" l="1"/>
  <c r="D624" i="14"/>
  <c r="C625" i="14"/>
  <c r="D625" i="14" s="1"/>
  <c r="E625" i="14" l="1"/>
  <c r="F625" i="14" l="1"/>
  <c r="I625" i="14"/>
  <c r="H626" i="14" l="1"/>
  <c r="C626" i="14"/>
  <c r="G627" i="14" l="1"/>
  <c r="G626" i="14"/>
  <c r="E626" i="14" s="1"/>
  <c r="F626" i="14" l="1"/>
  <c r="I626" i="14"/>
  <c r="C627" i="14" s="1"/>
  <c r="D627" i="14" s="1"/>
  <c r="D626" i="14"/>
  <c r="E627" i="14"/>
  <c r="F627" i="14" l="1"/>
  <c r="I627" i="14"/>
  <c r="C628" i="14" l="1"/>
  <c r="H628" i="14"/>
  <c r="G629" i="14" s="1"/>
  <c r="G628" i="14" l="1"/>
  <c r="E628" i="14" s="1"/>
  <c r="F628" i="14" s="1"/>
  <c r="D628" i="14"/>
  <c r="I628" i="14"/>
  <c r="C629" i="14" l="1"/>
  <c r="D629" i="14" s="1"/>
  <c r="E629" i="14" l="1"/>
  <c r="F629" i="14" s="1"/>
  <c r="I629" i="14"/>
  <c r="C630" i="14" l="1"/>
  <c r="H630" i="14"/>
  <c r="G631" i="14" s="1"/>
  <c r="G630" i="14" l="1"/>
  <c r="E630" i="14" s="1"/>
  <c r="D630" i="14" l="1"/>
  <c r="F630" i="14"/>
  <c r="I630" i="14"/>
  <c r="C631" i="14" l="1"/>
  <c r="D631" i="14" s="1"/>
  <c r="E631" i="14" l="1"/>
  <c r="F631" i="14" l="1"/>
  <c r="I631" i="14"/>
  <c r="H632" i="14" l="1"/>
  <c r="G633" i="14" s="1"/>
  <c r="C632" i="14"/>
  <c r="D632" i="14" l="1"/>
  <c r="G632" i="14"/>
  <c r="E632" i="14" s="1"/>
  <c r="F632" i="14" l="1"/>
  <c r="I632" i="14"/>
  <c r="C633" i="14" l="1"/>
  <c r="D633" i="14" s="1"/>
  <c r="E633" i="14" l="1"/>
  <c r="F633" i="14" l="1"/>
  <c r="I633" i="14"/>
  <c r="C634" i="14" l="1"/>
  <c r="H634" i="14"/>
  <c r="G635" i="14" s="1"/>
  <c r="G634" i="14" l="1"/>
  <c r="E634" i="14" s="1"/>
  <c r="D634" i="14" l="1"/>
  <c r="F634" i="14"/>
  <c r="I634" i="14"/>
  <c r="C635" i="14" l="1"/>
  <c r="D635" i="14" s="1"/>
  <c r="E635" i="14" l="1"/>
  <c r="F635" i="14" l="1"/>
  <c r="I635" i="14"/>
  <c r="C636" i="14" l="1"/>
  <c r="H636" i="14"/>
  <c r="G637" i="14" s="1"/>
  <c r="G636" i="14" l="1"/>
  <c r="E636" i="14" s="1"/>
  <c r="F636" i="14" s="1"/>
  <c r="I636" i="14"/>
  <c r="D636" i="14" l="1"/>
  <c r="C637" i="14"/>
  <c r="D637" i="14" s="1"/>
  <c r="E637" i="14" l="1"/>
  <c r="F637" i="14" l="1"/>
  <c r="I637" i="14"/>
  <c r="C638" i="14" l="1"/>
  <c r="H638" i="14"/>
  <c r="G639" i="14" s="1"/>
  <c r="G638" i="14" l="1"/>
  <c r="E638" i="14" s="1"/>
  <c r="F638" i="14" s="1"/>
  <c r="D638" i="14"/>
  <c r="I638" i="14"/>
  <c r="C639" i="14" l="1"/>
  <c r="D639" i="14" s="1"/>
  <c r="E639" i="14" l="1"/>
  <c r="F639" i="14" l="1"/>
  <c r="I639" i="14"/>
  <c r="H640" i="14" l="1"/>
  <c r="G640" i="14" s="1"/>
  <c r="E640" i="14" s="1"/>
  <c r="F640" i="14" s="1"/>
  <c r="C640" i="14"/>
  <c r="D640" i="14" l="1"/>
  <c r="G641" i="14"/>
  <c r="I640" i="14"/>
  <c r="C641" i="14" l="1"/>
  <c r="D641" i="14" s="1"/>
  <c r="E641" i="14" l="1"/>
  <c r="F641" i="14" l="1"/>
  <c r="I641" i="14"/>
  <c r="H642" i="14" l="1"/>
  <c r="G643" i="14" s="1"/>
  <c r="C642" i="14"/>
  <c r="G642" i="14" l="1"/>
  <c r="E642" i="14" s="1"/>
  <c r="D642" i="14" l="1"/>
  <c r="F642" i="14"/>
  <c r="I642" i="14"/>
  <c r="C643" i="14" l="1"/>
  <c r="D643" i="14" s="1"/>
  <c r="E643" i="14" l="1"/>
  <c r="F643" i="14" l="1"/>
  <c r="I643" i="14"/>
  <c r="C644" i="14" l="1"/>
  <c r="H644" i="14"/>
  <c r="G645" i="14" s="1"/>
  <c r="G644" i="14" l="1"/>
  <c r="E644" i="14" s="1"/>
  <c r="D644" i="14" l="1"/>
  <c r="F644" i="14"/>
  <c r="I644" i="14"/>
  <c r="E645" i="14" l="1"/>
  <c r="F645" i="14" s="1"/>
  <c r="C645" i="14"/>
  <c r="D645" i="14" s="1"/>
  <c r="I645" i="14" l="1"/>
  <c r="C646" i="14" l="1"/>
  <c r="H646" i="14"/>
  <c r="G646" i="14" s="1"/>
  <c r="G647" i="14" l="1"/>
  <c r="D646" i="14"/>
  <c r="E646" i="14"/>
  <c r="F646" i="14" l="1"/>
  <c r="I646" i="14"/>
  <c r="C647" i="14" l="1"/>
  <c r="D647" i="14" s="1"/>
  <c r="E647" i="14" l="1"/>
  <c r="F647" i="14" l="1"/>
  <c r="I647" i="14"/>
  <c r="C648" i="14" l="1"/>
  <c r="H648" i="14"/>
  <c r="G649" i="14" s="1"/>
  <c r="G648" i="14" l="1"/>
  <c r="E648" i="14" s="1"/>
  <c r="F648" i="14" l="1"/>
  <c r="I648" i="14"/>
  <c r="D648" i="14"/>
  <c r="C649" i="14" l="1"/>
  <c r="D649" i="14" s="1"/>
  <c r="E649" i="14"/>
  <c r="F649" i="14" s="1"/>
  <c r="I649" i="14" l="1"/>
  <c r="C650" i="14" l="1"/>
  <c r="H650" i="14"/>
  <c r="G651" i="14" s="1"/>
  <c r="G650" i="14" l="1"/>
  <c r="E650" i="14" s="1"/>
  <c r="F650" i="14" l="1"/>
  <c r="I650" i="14"/>
  <c r="D650" i="14"/>
  <c r="C651" i="14" l="1"/>
  <c r="D651" i="14" s="1"/>
  <c r="E651" i="14" l="1"/>
  <c r="F651" i="14" l="1"/>
  <c r="I651" i="14"/>
  <c r="G653" i="14" l="1"/>
  <c r="I652" i="14"/>
  <c r="G652" i="14"/>
  <c r="E652" i="14"/>
  <c r="C652" i="14"/>
  <c r="H652" i="14"/>
  <c r="I653" i="14" l="1"/>
  <c r="E653" i="14"/>
  <c r="F653" i="14" s="1"/>
  <c r="C653" i="14"/>
  <c r="D653" i="14" s="1"/>
  <c r="D652" i="14"/>
  <c r="F652" i="14"/>
  <c r="E654" i="14" l="1"/>
  <c r="G654" i="14"/>
  <c r="G655" i="14"/>
  <c r="C654" i="14"/>
  <c r="I654" i="14"/>
  <c r="H654" i="14"/>
  <c r="D654" i="14" l="1"/>
  <c r="F654" i="14"/>
  <c r="I655" i="14"/>
  <c r="C655" i="14"/>
  <c r="D655" i="14" s="1"/>
  <c r="E655" i="14"/>
  <c r="F655" i="14" s="1"/>
  <c r="H656" i="14" l="1"/>
  <c r="I656" i="14"/>
  <c r="G656" i="14"/>
  <c r="C656" i="14"/>
  <c r="G657" i="14"/>
  <c r="E656" i="14"/>
  <c r="E657" i="14" l="1"/>
  <c r="F657" i="14" s="1"/>
  <c r="C657" i="14"/>
  <c r="D657" i="14" s="1"/>
  <c r="I657" i="14"/>
  <c r="F656" i="14"/>
  <c r="D656" i="14"/>
  <c r="I658" i="14" l="1"/>
  <c r="C658" i="14"/>
  <c r="G658" i="14"/>
  <c r="H658" i="14"/>
  <c r="G659" i="14"/>
  <c r="E658" i="14"/>
  <c r="I659" i="14" l="1"/>
  <c r="C659" i="14"/>
  <c r="D659" i="14" s="1"/>
  <c r="E659" i="14"/>
  <c r="F659" i="14" s="1"/>
  <c r="F658" i="14"/>
  <c r="D658" i="14"/>
  <c r="H660" i="14" l="1"/>
  <c r="G661" i="14"/>
  <c r="I660" i="14"/>
  <c r="C660" i="14"/>
  <c r="D660" i="14" s="1"/>
  <c r="E660" i="14"/>
  <c r="G660" i="14"/>
  <c r="F660" i="14" l="1"/>
  <c r="I661" i="14"/>
  <c r="E661" i="14"/>
  <c r="F661" i="14" s="1"/>
  <c r="C661" i="14"/>
  <c r="D661" i="14" s="1"/>
  <c r="G662" i="14" l="1"/>
  <c r="E662" i="14"/>
  <c r="C662" i="14"/>
  <c r="D662" i="14" s="1"/>
  <c r="H662" i="14"/>
  <c r="G663" i="14"/>
  <c r="I662" i="14"/>
  <c r="I663" i="14" l="1"/>
  <c r="E663" i="14"/>
  <c r="F663" i="14" s="1"/>
  <c r="C663" i="14"/>
  <c r="D663" i="14" s="1"/>
  <c r="F662" i="14"/>
  <c r="G664" i="14" l="1"/>
  <c r="H664" i="14"/>
  <c r="C664" i="14"/>
  <c r="D664" i="14" s="1"/>
  <c r="I664" i="14"/>
  <c r="E664" i="14"/>
  <c r="F664" i="14" s="1"/>
  <c r="G665" i="14"/>
  <c r="E665" i="14" l="1"/>
  <c r="F665" i="14" s="1"/>
  <c r="C665" i="14"/>
  <c r="D665" i="14" s="1"/>
  <c r="I665" i="14"/>
  <c r="G666" i="14" l="1"/>
  <c r="C666" i="14"/>
  <c r="E666" i="14"/>
  <c r="F666" i="14" s="1"/>
  <c r="H666" i="14"/>
  <c r="I666" i="14"/>
  <c r="G667" i="14"/>
  <c r="E667" i="14" l="1"/>
  <c r="F667" i="14" s="1"/>
  <c r="I667" i="14"/>
  <c r="C667" i="14"/>
  <c r="D667" i="14" s="1"/>
  <c r="D666" i="14"/>
  <c r="I668" i="14" l="1"/>
  <c r="G668" i="14"/>
  <c r="E668" i="14"/>
  <c r="F668" i="14" s="1"/>
  <c r="C668" i="14"/>
  <c r="D668" i="14" s="1"/>
  <c r="H668" i="14"/>
  <c r="G669" i="14"/>
  <c r="I669" i="14" l="1"/>
  <c r="C669" i="14"/>
  <c r="D669" i="14" s="1"/>
  <c r="E669" i="14"/>
  <c r="F669" i="14" s="1"/>
  <c r="E670" i="14" l="1"/>
  <c r="C670" i="14"/>
  <c r="G670" i="14"/>
  <c r="G671" i="14"/>
  <c r="I670" i="14"/>
  <c r="H670" i="14"/>
  <c r="E671" i="14" l="1"/>
  <c r="F671" i="14" s="1"/>
  <c r="C671" i="14"/>
  <c r="D671" i="14" s="1"/>
  <c r="I671" i="14"/>
  <c r="F670" i="14"/>
  <c r="D670" i="14"/>
  <c r="G672" i="14" l="1"/>
  <c r="E672" i="14"/>
  <c r="C672" i="14"/>
  <c r="D672" i="14" s="1"/>
  <c r="H672" i="14"/>
  <c r="G673" i="14"/>
  <c r="I672" i="14"/>
  <c r="C673" i="14" l="1"/>
  <c r="D673" i="14" s="1"/>
  <c r="E673" i="14"/>
  <c r="F673" i="14" s="1"/>
  <c r="I673" i="14"/>
  <c r="F672" i="14"/>
  <c r="C674" i="14" l="1"/>
  <c r="I674" i="14"/>
  <c r="H674" i="14"/>
  <c r="G675" i="14"/>
  <c r="E674" i="14"/>
  <c r="G674" i="14"/>
  <c r="D674" i="14" l="1"/>
  <c r="F674" i="14"/>
  <c r="C675" i="14"/>
  <c r="D675" i="14" s="1"/>
  <c r="I675" i="14"/>
  <c r="E675" i="14"/>
  <c r="F675" i="14" s="1"/>
  <c r="E676" i="14" l="1"/>
  <c r="G676" i="14"/>
  <c r="H676" i="14"/>
  <c r="G677" i="14"/>
  <c r="I676" i="14"/>
  <c r="C676" i="14"/>
  <c r="D676" i="14" s="1"/>
  <c r="F676" i="14" l="1"/>
  <c r="I677" i="14"/>
  <c r="E677" i="14"/>
  <c r="F677" i="14" s="1"/>
  <c r="C677" i="14"/>
  <c r="D677" i="14" s="1"/>
  <c r="I678" i="14" l="1"/>
  <c r="G678" i="14"/>
  <c r="H678" i="14"/>
  <c r="C678" i="14"/>
  <c r="D678" i="14" s="1"/>
  <c r="G679" i="14"/>
  <c r="E678" i="14"/>
  <c r="F678" i="14" s="1"/>
  <c r="I679" i="14" l="1"/>
  <c r="E679" i="14"/>
  <c r="F679" i="14" s="1"/>
  <c r="C679" i="14"/>
  <c r="D679" i="14" s="1"/>
  <c r="G680" i="14" l="1"/>
  <c r="C680" i="14"/>
  <c r="I680" i="14"/>
  <c r="G681" i="14"/>
  <c r="E680" i="14"/>
  <c r="F680" i="14" s="1"/>
  <c r="H680" i="14"/>
  <c r="D680" i="14" l="1"/>
  <c r="I681" i="14"/>
  <c r="E681" i="14"/>
  <c r="F681" i="14" s="1"/>
  <c r="C681" i="14"/>
  <c r="D681" i="14" s="1"/>
  <c r="H682" i="14" l="1"/>
  <c r="I682" i="14"/>
  <c r="E682" i="14"/>
  <c r="F682" i="14" s="1"/>
  <c r="G683" i="14"/>
  <c r="G682" i="14"/>
  <c r="C682" i="14"/>
  <c r="I683" i="14" l="1"/>
  <c r="E683" i="14"/>
  <c r="F683" i="14" s="1"/>
  <c r="C683" i="14"/>
  <c r="D683" i="14" s="1"/>
  <c r="D682" i="14"/>
  <c r="I684" i="14" l="1"/>
  <c r="E684" i="14"/>
  <c r="C684" i="14"/>
  <c r="D684" i="14" s="1"/>
  <c r="H684" i="14"/>
  <c r="G685" i="14"/>
  <c r="G684" i="14"/>
  <c r="E685" i="14" l="1"/>
  <c r="F685" i="14" s="1"/>
  <c r="C685" i="14"/>
  <c r="D685" i="14" s="1"/>
  <c r="I685" i="14"/>
  <c r="F684" i="14"/>
  <c r="G687" i="14" l="1"/>
  <c r="I686" i="14"/>
  <c r="H686" i="14"/>
  <c r="E686" i="14"/>
  <c r="C686" i="14"/>
  <c r="G686" i="14"/>
  <c r="F686" i="14" l="1"/>
  <c r="D686" i="14"/>
  <c r="I687" i="14"/>
  <c r="E687" i="14"/>
  <c r="F687" i="14" s="1"/>
  <c r="C687" i="14"/>
  <c r="D687" i="14" s="1"/>
  <c r="I688" i="14" l="1"/>
  <c r="G688" i="14"/>
  <c r="H688" i="14"/>
  <c r="C688" i="14"/>
  <c r="D688" i="14" s="1"/>
  <c r="E688" i="14"/>
  <c r="G689" i="14"/>
  <c r="F688" i="14" l="1"/>
  <c r="I689" i="14"/>
  <c r="E689" i="14"/>
  <c r="F689" i="14" s="1"/>
  <c r="C689" i="14"/>
  <c r="D689" i="14" s="1"/>
  <c r="I690" i="14" l="1"/>
  <c r="H690" i="14"/>
  <c r="G690" i="14"/>
  <c r="E690" i="14"/>
  <c r="C690" i="14"/>
  <c r="G691" i="14"/>
  <c r="F690" i="14" l="1"/>
  <c r="D690" i="14"/>
  <c r="C691" i="14"/>
  <c r="D691" i="14" s="1"/>
  <c r="I691" i="14"/>
  <c r="E691" i="14"/>
  <c r="F691" i="14" s="1"/>
  <c r="H692" i="14" l="1"/>
  <c r="E692" i="14"/>
  <c r="G692" i="14"/>
  <c r="C692" i="14"/>
  <c r="G693" i="14"/>
  <c r="I692" i="14"/>
  <c r="C693" i="14" l="1"/>
  <c r="D693" i="14" s="1"/>
  <c r="I693" i="14"/>
  <c r="E693" i="14"/>
  <c r="F693" i="14" s="1"/>
  <c r="F692" i="14"/>
  <c r="D692" i="14"/>
  <c r="I694" i="14" l="1"/>
  <c r="G694" i="14"/>
  <c r="E694" i="14"/>
  <c r="F694" i="14" s="1"/>
  <c r="C694" i="14"/>
  <c r="G695" i="14"/>
  <c r="H694" i="14"/>
  <c r="I695" i="14" l="1"/>
  <c r="E695" i="14"/>
  <c r="F695" i="14" s="1"/>
  <c r="C695" i="14"/>
  <c r="D695" i="14" s="1"/>
  <c r="D694" i="14"/>
  <c r="E696" i="14" l="1"/>
  <c r="H696" i="14"/>
  <c r="C696" i="14"/>
  <c r="D696" i="14" s="1"/>
  <c r="G697" i="14"/>
  <c r="I696" i="14"/>
  <c r="G696" i="14"/>
  <c r="F696" i="14" l="1"/>
  <c r="I697" i="14"/>
  <c r="E697" i="14"/>
  <c r="F697" i="14" s="1"/>
  <c r="C697" i="14"/>
  <c r="D697" i="14" s="1"/>
  <c r="H698" i="14" l="1"/>
  <c r="G698" i="14"/>
  <c r="G699" i="14"/>
  <c r="E698" i="14"/>
  <c r="F698" i="14" s="1"/>
  <c r="C698" i="14"/>
  <c r="I698" i="14"/>
  <c r="D698" i="14" l="1"/>
  <c r="I699" i="14"/>
  <c r="E699" i="14"/>
  <c r="F699" i="14" s="1"/>
  <c r="C699" i="14"/>
  <c r="D699" i="14" s="1"/>
  <c r="E700" i="14" l="1"/>
  <c r="F700" i="14" s="1"/>
  <c r="G700" i="14"/>
  <c r="H700" i="14"/>
  <c r="G701" i="14"/>
  <c r="C700" i="14"/>
  <c r="D700" i="14" s="1"/>
  <c r="I700" i="14"/>
  <c r="I701" i="14" l="1"/>
  <c r="E701" i="14"/>
  <c r="F701" i="14" s="1"/>
  <c r="C701" i="14"/>
  <c r="D701" i="14" s="1"/>
  <c r="I702" i="14" l="1"/>
  <c r="C702" i="14"/>
  <c r="H702" i="14"/>
  <c r="G703" i="14"/>
  <c r="E702" i="14"/>
  <c r="F702" i="14" s="1"/>
  <c r="G702" i="14"/>
  <c r="E703" i="14" l="1"/>
  <c r="F703" i="14" s="1"/>
  <c r="I703" i="14"/>
  <c r="C703" i="14"/>
  <c r="D703" i="14" s="1"/>
  <c r="D702" i="14"/>
  <c r="G705" i="14" l="1"/>
  <c r="I704" i="14"/>
  <c r="C704" i="14"/>
  <c r="D704" i="14" s="1"/>
  <c r="E704" i="14"/>
  <c r="F704" i="14" s="1"/>
  <c r="G704" i="14"/>
  <c r="H704" i="14"/>
  <c r="C705" i="14" l="1"/>
  <c r="D705" i="14" s="1"/>
  <c r="I705" i="14"/>
  <c r="E705" i="14"/>
  <c r="F705" i="14" s="1"/>
  <c r="G707" i="14" l="1"/>
  <c r="I706" i="14"/>
  <c r="G706" i="14"/>
  <c r="E706" i="14"/>
  <c r="C706" i="14"/>
  <c r="H706" i="14"/>
  <c r="I707" i="14" l="1"/>
  <c r="E707" i="14"/>
  <c r="F707" i="14" s="1"/>
  <c r="C707" i="14"/>
  <c r="D707" i="14" s="1"/>
  <c r="D706" i="14"/>
  <c r="F706" i="14"/>
  <c r="C708" i="14" l="1"/>
  <c r="G709" i="14"/>
  <c r="H708" i="14"/>
  <c r="E708" i="14"/>
  <c r="F708" i="14" s="1"/>
  <c r="I708" i="14"/>
  <c r="G708" i="14"/>
  <c r="D708" i="14" l="1"/>
  <c r="E709" i="14"/>
  <c r="F709" i="14" s="1"/>
  <c r="I709" i="14"/>
  <c r="C709" i="14"/>
  <c r="D709" i="14" s="1"/>
  <c r="I710" i="14" l="1"/>
  <c r="G710" i="14"/>
  <c r="E710" i="14"/>
  <c r="C710" i="14"/>
  <c r="D710" i="14" s="1"/>
  <c r="H710" i="14"/>
  <c r="G711" i="14"/>
  <c r="E711" i="14" l="1"/>
  <c r="F711" i="14" s="1"/>
  <c r="C711" i="14"/>
  <c r="D711" i="14" s="1"/>
  <c r="I711" i="14"/>
  <c r="F710" i="14"/>
  <c r="I712" i="14" l="1"/>
  <c r="G712" i="14"/>
  <c r="E712" i="14"/>
  <c r="F712" i="14" s="1"/>
  <c r="H712" i="14"/>
  <c r="C712" i="14"/>
  <c r="G713" i="14"/>
  <c r="D712" i="14" l="1"/>
  <c r="C713" i="14"/>
  <c r="D713" i="14" s="1"/>
  <c r="I713" i="14"/>
  <c r="E713" i="14"/>
  <c r="F713" i="14" s="1"/>
  <c r="C714" i="14" l="1"/>
  <c r="G715" i="14"/>
  <c r="E714" i="14"/>
  <c r="F714" i="14" s="1"/>
  <c r="H714" i="14"/>
  <c r="G714" i="14"/>
  <c r="I714" i="14"/>
  <c r="C715" i="14" l="1"/>
  <c r="D715" i="14" s="1"/>
  <c r="I715" i="14"/>
  <c r="E715" i="14"/>
  <c r="F715" i="14" s="1"/>
  <c r="D714" i="14"/>
  <c r="G716" i="14" l="1"/>
  <c r="C716" i="14"/>
  <c r="H716" i="14"/>
  <c r="G717" i="14"/>
  <c r="I716" i="14"/>
  <c r="E716" i="14"/>
  <c r="I717" i="14" l="1"/>
  <c r="E717" i="14"/>
  <c r="F717" i="14" s="1"/>
  <c r="C717" i="14"/>
  <c r="D717" i="14" s="1"/>
  <c r="F716" i="14"/>
  <c r="D716" i="14"/>
  <c r="C718" i="14" l="1"/>
  <c r="I718" i="14"/>
  <c r="H718" i="14"/>
  <c r="E718" i="14"/>
  <c r="G718" i="14"/>
  <c r="G719" i="14"/>
  <c r="F718" i="14" l="1"/>
  <c r="E719" i="14"/>
  <c r="F719" i="14" s="1"/>
  <c r="I719" i="14"/>
  <c r="C719" i="14"/>
  <c r="D719" i="14" s="1"/>
  <c r="D718" i="14"/>
  <c r="E720" i="14" l="1"/>
  <c r="G720" i="14"/>
  <c r="G721" i="14"/>
  <c r="I720" i="14"/>
  <c r="C720" i="14"/>
  <c r="H720" i="14"/>
  <c r="D720" i="14" l="1"/>
  <c r="F720" i="14"/>
  <c r="I721" i="14"/>
  <c r="E721" i="14"/>
  <c r="F721" i="14" s="1"/>
  <c r="C721" i="14"/>
  <c r="D721" i="14" s="1"/>
  <c r="I722" i="14" l="1"/>
  <c r="H722" i="14"/>
  <c r="C722" i="14"/>
  <c r="G723" i="14"/>
  <c r="E722" i="14"/>
  <c r="G722" i="14"/>
  <c r="F722" i="14" l="1"/>
  <c r="C723" i="14"/>
  <c r="D723" i="14" s="1"/>
  <c r="E723" i="14"/>
  <c r="F723" i="14" s="1"/>
  <c r="I723" i="14"/>
  <c r="D722" i="14"/>
  <c r="C724" i="14" l="1"/>
  <c r="G725" i="14"/>
  <c r="G724" i="14"/>
  <c r="I724" i="14"/>
  <c r="E724" i="14"/>
  <c r="H724" i="14"/>
  <c r="F724" i="14" l="1"/>
  <c r="D724" i="14"/>
  <c r="E725" i="14"/>
  <c r="F725" i="14" s="1"/>
  <c r="I725" i="14"/>
  <c r="C725" i="14"/>
  <c r="D725" i="14" s="1"/>
  <c r="G726" i="14" l="1"/>
  <c r="C726" i="14"/>
  <c r="E726" i="14"/>
  <c r="F726" i="14" s="1"/>
  <c r="H726" i="14"/>
  <c r="I726" i="14"/>
  <c r="G727" i="14"/>
  <c r="C727" i="14" l="1"/>
  <c r="D727" i="14" s="1"/>
  <c r="E727" i="14"/>
  <c r="F727" i="14" s="1"/>
  <c r="I727" i="14"/>
  <c r="D726" i="14"/>
  <c r="E728" i="14" l="1"/>
  <c r="C728" i="14"/>
  <c r="H728" i="14"/>
  <c r="G729" i="14"/>
  <c r="I728" i="14"/>
  <c r="G728" i="14"/>
  <c r="F728" i="14" l="1"/>
  <c r="E729" i="14"/>
  <c r="F729" i="14" s="1"/>
  <c r="C729" i="14"/>
  <c r="D729" i="14" s="1"/>
  <c r="I729" i="14"/>
  <c r="D728" i="14"/>
  <c r="H730" i="14" l="1"/>
  <c r="E730" i="14"/>
  <c r="C730" i="14"/>
  <c r="G730" i="14"/>
  <c r="G731" i="14"/>
  <c r="I730" i="14"/>
  <c r="D730" i="14" l="1"/>
  <c r="I731" i="14"/>
  <c r="E731" i="14"/>
  <c r="F731" i="14" s="1"/>
  <c r="C731" i="14"/>
  <c r="D731" i="14" s="1"/>
  <c r="F730" i="14"/>
  <c r="H732" i="14" l="1"/>
  <c r="G733" i="14"/>
  <c r="I732" i="14"/>
  <c r="G732" i="14"/>
  <c r="E732" i="14"/>
  <c r="C732" i="14"/>
  <c r="I733" i="14" l="1"/>
  <c r="E733" i="14"/>
  <c r="F733" i="14" s="1"/>
  <c r="C733" i="14"/>
  <c r="D733" i="14" s="1"/>
  <c r="F732" i="14"/>
  <c r="D732" i="14"/>
  <c r="C734" i="14" l="1"/>
  <c r="H734" i="14"/>
  <c r="G735" i="14"/>
  <c r="E734" i="14"/>
  <c r="F734" i="14" s="1"/>
  <c r="G734" i="14"/>
  <c r="I734" i="14"/>
  <c r="C735" i="14" l="1"/>
  <c r="D735" i="14" s="1"/>
  <c r="E735" i="14"/>
  <c r="F735" i="14" s="1"/>
  <c r="I735" i="14"/>
  <c r="D734" i="14"/>
  <c r="E736" i="14" l="1"/>
  <c r="H736" i="14"/>
  <c r="G737" i="14"/>
  <c r="I736" i="14"/>
  <c r="C736" i="14"/>
  <c r="G736" i="14"/>
  <c r="D736" i="14" l="1"/>
  <c r="F736" i="14"/>
  <c r="C737" i="14"/>
  <c r="D737" i="14" s="1"/>
  <c r="I737" i="14"/>
  <c r="E737" i="14"/>
  <c r="F737" i="14" s="1"/>
  <c r="I738" i="14" l="1"/>
  <c r="E738" i="14"/>
  <c r="H738" i="14"/>
  <c r="C738" i="14"/>
  <c r="D738" i="14" s="1"/>
  <c r="G739" i="14"/>
  <c r="G738" i="14"/>
  <c r="C739" i="14" l="1"/>
  <c r="D739" i="14" s="1"/>
  <c r="I739" i="14"/>
  <c r="E739" i="14"/>
  <c r="F739" i="14" s="1"/>
  <c r="F738" i="14"/>
  <c r="C740" i="14" l="1"/>
  <c r="G741" i="14"/>
  <c r="E740" i="14"/>
  <c r="G740" i="14"/>
  <c r="H740" i="14"/>
  <c r="I740" i="14"/>
  <c r="F740" i="14" l="1"/>
  <c r="E741" i="14"/>
  <c r="F741" i="14" s="1"/>
  <c r="C741" i="14"/>
  <c r="D741" i="14" s="1"/>
  <c r="I741" i="14"/>
  <c r="D740" i="14"/>
  <c r="C742" i="14" l="1"/>
  <c r="E742" i="14"/>
  <c r="H742" i="14"/>
  <c r="G742" i="14"/>
  <c r="I742" i="14"/>
  <c r="G743" i="14"/>
  <c r="D742" i="14" l="1"/>
  <c r="C743" i="14"/>
  <c r="D743" i="14" s="1"/>
  <c r="I743" i="14"/>
  <c r="E743" i="14"/>
  <c r="F743" i="14" s="1"/>
  <c r="F742" i="14"/>
  <c r="C744" i="14" l="1"/>
  <c r="H744" i="14"/>
  <c r="I744" i="14"/>
  <c r="E744" i="14"/>
  <c r="F744" i="14" s="1"/>
  <c r="G744" i="14"/>
  <c r="G745" i="14"/>
  <c r="E745" i="14" l="1"/>
  <c r="F745" i="14" s="1"/>
  <c r="C745" i="14"/>
  <c r="D745" i="14" s="1"/>
  <c r="I745" i="14"/>
  <c r="D744" i="14"/>
  <c r="I746" i="14" l="1"/>
  <c r="C746" i="14"/>
  <c r="E746" i="14"/>
  <c r="G746" i="14"/>
  <c r="H746" i="14"/>
  <c r="G747" i="14"/>
  <c r="F746" i="14" l="1"/>
  <c r="E747" i="14"/>
  <c r="F747" i="14" s="1"/>
  <c r="I747" i="14"/>
  <c r="C747" i="14"/>
  <c r="D747" i="14" s="1"/>
  <c r="D746" i="14"/>
  <c r="I748" i="14" l="1"/>
  <c r="C748" i="14"/>
  <c r="E748" i="14"/>
  <c r="G748" i="14"/>
  <c r="H748" i="14"/>
  <c r="G749" i="14"/>
  <c r="F748" i="14" l="1"/>
  <c r="E749" i="14"/>
  <c r="F749" i="14" s="1"/>
  <c r="C749" i="14"/>
  <c r="D749" i="14" s="1"/>
  <c r="I749" i="14"/>
  <c r="D748" i="14"/>
  <c r="G750" i="14" l="1"/>
  <c r="E750" i="14"/>
  <c r="C750" i="14"/>
  <c r="G751" i="14"/>
  <c r="I750" i="14"/>
  <c r="H750" i="14"/>
  <c r="I751" i="14" l="1"/>
  <c r="E751" i="14"/>
  <c r="F751" i="14" s="1"/>
  <c r="C751" i="14"/>
  <c r="D751" i="14" s="1"/>
  <c r="F750" i="14"/>
  <c r="D750" i="14"/>
  <c r="C752" i="14" l="1"/>
  <c r="H752" i="14"/>
  <c r="E752" i="14"/>
  <c r="I752" i="14"/>
  <c r="G752" i="14"/>
  <c r="G753" i="14"/>
  <c r="F752" i="14" l="1"/>
  <c r="D752" i="14"/>
  <c r="E753" i="14"/>
  <c r="F753" i="14" s="1"/>
  <c r="I753" i="14"/>
  <c r="C753" i="14"/>
  <c r="D753" i="14" s="1"/>
  <c r="I754" i="14" l="1"/>
  <c r="G754" i="14"/>
  <c r="E754" i="14"/>
  <c r="F754" i="14" s="1"/>
  <c r="C754" i="14"/>
  <c r="D754" i="14" s="1"/>
  <c r="H754" i="14"/>
  <c r="G755" i="14"/>
  <c r="C755" i="14" l="1"/>
  <c r="D755" i="14" s="1"/>
  <c r="E755" i="14"/>
  <c r="F755" i="14" s="1"/>
  <c r="I755" i="14"/>
  <c r="I756" i="14" l="1"/>
  <c r="G756" i="14"/>
  <c r="H756" i="14"/>
  <c r="G757" i="14"/>
  <c r="E756" i="14"/>
  <c r="C756" i="14"/>
  <c r="D756" i="14" s="1"/>
  <c r="F756" i="14" l="1"/>
  <c r="E757" i="14"/>
  <c r="F757" i="14" s="1"/>
  <c r="C757" i="14"/>
  <c r="D757" i="14" s="1"/>
  <c r="I757" i="14"/>
  <c r="G758" i="14" l="1"/>
  <c r="I758" i="14"/>
  <c r="E758" i="14"/>
  <c r="F758" i="14" s="1"/>
  <c r="H758" i="14"/>
  <c r="C758" i="14"/>
  <c r="D758" i="14" s="1"/>
  <c r="G759" i="14"/>
  <c r="C759" i="14" l="1"/>
  <c r="D759" i="14" s="1"/>
  <c r="I759" i="14"/>
  <c r="E759" i="14"/>
  <c r="F759" i="14" s="1"/>
  <c r="C760" i="14" l="1"/>
  <c r="H760" i="14"/>
  <c r="I760" i="14"/>
  <c r="E760" i="14"/>
  <c r="G760" i="14"/>
  <c r="G761" i="14"/>
  <c r="C761" i="14" l="1"/>
  <c r="D761" i="14" s="1"/>
  <c r="I761" i="14"/>
  <c r="E761" i="14"/>
  <c r="F761" i="14" s="1"/>
  <c r="D760" i="14"/>
  <c r="F760" i="14"/>
  <c r="I762" i="14" l="1"/>
  <c r="E762" i="14"/>
  <c r="G762" i="14"/>
  <c r="H762" i="14"/>
  <c r="G763" i="14"/>
  <c r="C762" i="14"/>
  <c r="C763" i="14" l="1"/>
  <c r="D763" i="14" s="1"/>
  <c r="E763" i="14"/>
  <c r="F763" i="14" s="1"/>
  <c r="I763" i="14"/>
  <c r="D762" i="14"/>
  <c r="F762" i="14"/>
  <c r="H764" i="14" l="1"/>
  <c r="G765" i="14"/>
  <c r="I764" i="14"/>
  <c r="C764" i="14"/>
  <c r="E764" i="14"/>
  <c r="G764" i="14"/>
  <c r="D764" i="14" l="1"/>
  <c r="F764" i="14"/>
  <c r="I765" i="14"/>
  <c r="E765" i="14"/>
  <c r="F765" i="14" s="1"/>
  <c r="C765" i="14"/>
  <c r="D765" i="14" s="1"/>
  <c r="C766" i="14" l="1"/>
  <c r="H766" i="14"/>
  <c r="G767" i="14"/>
  <c r="I766" i="14"/>
  <c r="G766" i="14"/>
  <c r="E766" i="14"/>
  <c r="D766" i="14" l="1"/>
  <c r="F766" i="14"/>
  <c r="I767" i="14"/>
  <c r="E767" i="14"/>
  <c r="F767" i="14" s="1"/>
  <c r="C767" i="14"/>
  <c r="D767" i="14" s="1"/>
  <c r="C768" i="14" l="1"/>
  <c r="I768" i="14"/>
  <c r="E768" i="14"/>
  <c r="G768" i="14"/>
  <c r="H768" i="14"/>
  <c r="G769" i="14"/>
  <c r="F768" i="14" l="1"/>
  <c r="I769" i="14"/>
  <c r="E769" i="14"/>
  <c r="F769" i="14" s="1"/>
  <c r="C769" i="14"/>
  <c r="D769" i="14" s="1"/>
  <c r="D768" i="14"/>
  <c r="C770" i="14" l="1"/>
  <c r="E770" i="14"/>
  <c r="H770" i="14"/>
  <c r="I770" i="14"/>
  <c r="G770" i="14"/>
  <c r="G771" i="14"/>
  <c r="D770" i="14" l="1"/>
  <c r="F770" i="14"/>
  <c r="I771" i="14"/>
  <c r="E771" i="14"/>
  <c r="F771" i="14" s="1"/>
  <c r="C771" i="14"/>
  <c r="D771" i="14" s="1"/>
  <c r="I772" i="14" l="1"/>
  <c r="G772" i="14"/>
  <c r="E772" i="14"/>
  <c r="C772" i="14"/>
  <c r="D772" i="14" s="1"/>
  <c r="H772" i="14"/>
  <c r="G773" i="14"/>
  <c r="F772" i="14" l="1"/>
  <c r="E773" i="14"/>
  <c r="F773" i="14" s="1"/>
  <c r="I773" i="14"/>
  <c r="C773" i="14"/>
  <c r="D773" i="14" s="1"/>
  <c r="G774" i="14" l="1"/>
  <c r="G775" i="14"/>
  <c r="I774" i="14"/>
  <c r="H774" i="14"/>
  <c r="E774" i="14"/>
  <c r="F774" i="14" s="1"/>
  <c r="C774" i="14"/>
  <c r="C775" i="14" l="1"/>
  <c r="D775" i="14" s="1"/>
  <c r="I775" i="14"/>
  <c r="E775" i="14"/>
  <c r="F775" i="14" s="1"/>
  <c r="D774" i="14"/>
  <c r="E776" i="14" l="1"/>
  <c r="H776" i="14"/>
  <c r="G777" i="14"/>
  <c r="I776" i="14"/>
  <c r="G776" i="14"/>
  <c r="C776" i="14"/>
  <c r="F776" i="14" l="1"/>
  <c r="D776" i="14"/>
  <c r="E777" i="14"/>
  <c r="F777" i="14" s="1"/>
  <c r="C777" i="14"/>
  <c r="D777" i="14" s="1"/>
  <c r="I777" i="14"/>
  <c r="C778" i="14" l="1"/>
  <c r="G779" i="14"/>
  <c r="H778" i="14"/>
  <c r="I778" i="14"/>
  <c r="E778" i="14"/>
  <c r="G778" i="14"/>
  <c r="F778" i="14" l="1"/>
  <c r="D778" i="14"/>
  <c r="I779" i="14"/>
  <c r="C779" i="14"/>
  <c r="D779" i="14" s="1"/>
  <c r="E779" i="14"/>
  <c r="F779" i="14" s="1"/>
  <c r="E780" i="14" l="1"/>
  <c r="H780" i="14"/>
  <c r="G781" i="14"/>
  <c r="I780" i="14"/>
  <c r="C780" i="14"/>
  <c r="G780" i="14"/>
  <c r="D780" i="14" l="1"/>
  <c r="F780" i="14"/>
  <c r="I781" i="14"/>
  <c r="E781" i="14"/>
  <c r="F781" i="14" s="1"/>
  <c r="C781" i="14"/>
  <c r="D781" i="14" s="1"/>
  <c r="I782" i="14" l="1"/>
  <c r="G782" i="14"/>
  <c r="E782" i="14"/>
  <c r="F782" i="14" s="1"/>
  <c r="C782" i="14"/>
  <c r="D782" i="14" s="1"/>
  <c r="G783" i="14"/>
  <c r="H782" i="14"/>
  <c r="E783" i="14" l="1"/>
  <c r="F783" i="14" s="1"/>
  <c r="C783" i="14"/>
  <c r="D783" i="14" s="1"/>
  <c r="I783" i="14"/>
  <c r="G784" i="14" l="1"/>
  <c r="C784" i="14"/>
  <c r="G785" i="14"/>
  <c r="H784" i="14"/>
  <c r="E784" i="14"/>
  <c r="F784" i="14" s="1"/>
  <c r="I784" i="14"/>
  <c r="I785" i="14" l="1"/>
  <c r="E785" i="14"/>
  <c r="F785" i="14" s="1"/>
  <c r="C785" i="14"/>
  <c r="D785" i="14" s="1"/>
  <c r="D784" i="14"/>
  <c r="H786" i="14" l="1"/>
  <c r="I786" i="14"/>
  <c r="G787" i="14"/>
  <c r="G786" i="14"/>
  <c r="C786" i="14"/>
  <c r="E786" i="14"/>
  <c r="D786" i="14" l="1"/>
  <c r="I787" i="14"/>
  <c r="E787" i="14"/>
  <c r="F787" i="14" s="1"/>
  <c r="C787" i="14"/>
  <c r="D787" i="14" s="1"/>
  <c r="F786" i="14"/>
  <c r="I788" i="14" l="1"/>
  <c r="G788" i="14"/>
  <c r="H788" i="14"/>
  <c r="G789" i="14"/>
  <c r="E788" i="14"/>
  <c r="C788" i="14"/>
  <c r="D788" i="14" s="1"/>
  <c r="F788" i="14" l="1"/>
  <c r="C789" i="14"/>
  <c r="D789" i="14" s="1"/>
  <c r="E789" i="14"/>
  <c r="F789" i="14" s="1"/>
  <c r="I789" i="14"/>
  <c r="I790" i="14" l="1"/>
  <c r="H790" i="14"/>
  <c r="G790" i="14"/>
  <c r="G791" i="14"/>
  <c r="E790" i="14"/>
  <c r="F790" i="14" s="1"/>
  <c r="C790" i="14"/>
  <c r="D790" i="14" l="1"/>
  <c r="E791" i="14"/>
  <c r="F791" i="14" s="1"/>
  <c r="C791" i="14"/>
  <c r="D791" i="14" s="1"/>
  <c r="I791" i="14"/>
  <c r="G792" i="14" l="1"/>
  <c r="E792" i="14"/>
  <c r="H792" i="14"/>
  <c r="G793" i="14"/>
  <c r="I792" i="14"/>
  <c r="C792" i="14"/>
  <c r="I793" i="14" l="1"/>
  <c r="E793" i="14"/>
  <c r="F793" i="14" s="1"/>
  <c r="C793" i="14"/>
  <c r="D793" i="14" s="1"/>
  <c r="D792" i="14"/>
  <c r="F792" i="14"/>
  <c r="C794" i="14" l="1"/>
  <c r="G795" i="14"/>
  <c r="I794" i="14"/>
  <c r="G794" i="14"/>
  <c r="H794" i="14"/>
  <c r="E794" i="14"/>
  <c r="C795" i="14" l="1"/>
  <c r="D795" i="14" s="1"/>
  <c r="I795" i="14"/>
  <c r="E795" i="14"/>
  <c r="F795" i="14" s="1"/>
  <c r="D794" i="14"/>
  <c r="F794" i="14"/>
  <c r="G797" i="14" l="1"/>
  <c r="E796" i="14"/>
  <c r="I796" i="14"/>
  <c r="G796" i="14"/>
  <c r="C796" i="14"/>
  <c r="H796" i="14"/>
  <c r="I797" i="14" l="1"/>
  <c r="C797" i="14"/>
  <c r="D797" i="14" s="1"/>
  <c r="E797" i="14"/>
  <c r="F797" i="14" s="1"/>
  <c r="D796" i="14"/>
  <c r="F796" i="14"/>
  <c r="I798" i="14" l="1"/>
  <c r="E798" i="14"/>
  <c r="C798" i="14"/>
  <c r="H798" i="14"/>
  <c r="G799" i="14"/>
  <c r="G798" i="14"/>
  <c r="I799" i="14" l="1"/>
  <c r="C799" i="14"/>
  <c r="D799" i="14" s="1"/>
  <c r="E799" i="14"/>
  <c r="F799" i="14" s="1"/>
  <c r="F798" i="14"/>
  <c r="D798" i="14"/>
  <c r="I800" i="14" l="1"/>
  <c r="H800" i="14"/>
  <c r="E800" i="14"/>
  <c r="C800" i="14"/>
  <c r="D800" i="14" s="1"/>
  <c r="G801" i="14"/>
  <c r="G800" i="14"/>
  <c r="I801" i="14" l="1"/>
  <c r="E801" i="14"/>
  <c r="F801" i="14" s="1"/>
  <c r="C801" i="14"/>
  <c r="D801" i="14" s="1"/>
  <c r="F800" i="14"/>
  <c r="G802" i="14" l="1"/>
  <c r="E802" i="14"/>
  <c r="H802" i="14"/>
  <c r="I802" i="14"/>
  <c r="C802" i="14"/>
  <c r="D802" i="14" s="1"/>
  <c r="G803" i="14"/>
  <c r="F802" i="14" l="1"/>
  <c r="C803" i="14"/>
  <c r="D803" i="14" s="1"/>
  <c r="I803" i="14"/>
  <c r="E803" i="14"/>
  <c r="F803" i="14" s="1"/>
  <c r="C804" i="14" l="1"/>
  <c r="I804" i="14"/>
  <c r="H804" i="14"/>
  <c r="E804" i="14"/>
  <c r="F804" i="14" s="1"/>
  <c r="G804" i="14"/>
  <c r="G805" i="14"/>
  <c r="C805" i="14" l="1"/>
  <c r="D805" i="14" s="1"/>
  <c r="I805" i="14"/>
  <c r="E805" i="14"/>
  <c r="F805" i="14" s="1"/>
  <c r="D804" i="14"/>
  <c r="I806" i="14" l="1"/>
  <c r="H806" i="14"/>
  <c r="G807" i="14"/>
  <c r="C806" i="14"/>
  <c r="D806" i="14" s="1"/>
  <c r="E806" i="14"/>
  <c r="G806" i="14"/>
  <c r="F806" i="14" l="1"/>
  <c r="I807" i="14"/>
  <c r="E807" i="14"/>
  <c r="F807" i="14" s="1"/>
  <c r="C807" i="14"/>
  <c r="D807" i="14" s="1"/>
  <c r="I808" i="14" l="1"/>
  <c r="E808" i="14"/>
  <c r="H808" i="14"/>
  <c r="G809" i="14"/>
  <c r="C808" i="14"/>
  <c r="G808" i="14"/>
  <c r="D808" i="14" l="1"/>
  <c r="E809" i="14"/>
  <c r="F809" i="14" s="1"/>
  <c r="C809" i="14"/>
  <c r="D809" i="14" s="1"/>
  <c r="I809" i="14"/>
  <c r="F808" i="14"/>
  <c r="C810" i="14" l="1"/>
  <c r="E810" i="14"/>
  <c r="G811" i="14"/>
  <c r="I810" i="14"/>
  <c r="G810" i="14"/>
  <c r="H810" i="14"/>
  <c r="D810" i="14" l="1"/>
  <c r="F810" i="14"/>
  <c r="C811" i="14"/>
  <c r="D811" i="14" s="1"/>
  <c r="I811" i="14"/>
  <c r="E811" i="14"/>
  <c r="F811" i="14" s="1"/>
  <c r="C812" i="14" l="1"/>
  <c r="G813" i="14"/>
  <c r="H812" i="14"/>
  <c r="E812" i="14"/>
  <c r="F812" i="14" s="1"/>
  <c r="G812" i="14"/>
  <c r="I812" i="14"/>
  <c r="E813" i="14" l="1"/>
  <c r="F813" i="14" s="1"/>
  <c r="I813" i="14"/>
  <c r="C813" i="14"/>
  <c r="D813" i="14" s="1"/>
  <c r="D812" i="14"/>
  <c r="G814" i="14" l="1"/>
  <c r="C814" i="14"/>
  <c r="H814" i="14"/>
  <c r="G815" i="14"/>
  <c r="I814" i="14"/>
  <c r="E814" i="14"/>
  <c r="E815" i="14" l="1"/>
  <c r="F815" i="14" s="1"/>
  <c r="I815" i="14"/>
  <c r="C815" i="14"/>
  <c r="D815" i="14" s="1"/>
  <c r="F814" i="14"/>
  <c r="D814" i="14"/>
  <c r="H816" i="14" l="1"/>
  <c r="E816" i="14"/>
  <c r="C816" i="14"/>
  <c r="D816" i="14" s="1"/>
  <c r="G817" i="14"/>
  <c r="I816" i="14"/>
  <c r="G816" i="14"/>
  <c r="E817" i="14" l="1"/>
  <c r="F817" i="14" s="1"/>
  <c r="C817" i="14"/>
  <c r="D817" i="14" s="1"/>
  <c r="I817" i="14"/>
  <c r="F816" i="14"/>
  <c r="G818" i="14" l="1"/>
  <c r="I818" i="14"/>
  <c r="C818" i="14"/>
  <c r="D818" i="14" s="1"/>
  <c r="E818" i="14"/>
  <c r="F818" i="14" s="1"/>
  <c r="H818" i="14"/>
  <c r="G819" i="14"/>
  <c r="E819" i="14" l="1"/>
  <c r="F819" i="14" s="1"/>
  <c r="C819" i="14"/>
  <c r="D819" i="14" s="1"/>
  <c r="I819" i="14"/>
  <c r="C820" i="14" l="1"/>
  <c r="G821" i="14"/>
  <c r="G820" i="14"/>
  <c r="H820" i="14"/>
  <c r="I820" i="14"/>
  <c r="E820" i="14"/>
  <c r="E821" i="14" l="1"/>
  <c r="F821" i="14" s="1"/>
  <c r="C821" i="14"/>
  <c r="D821" i="14" s="1"/>
  <c r="I821" i="14"/>
  <c r="D820" i="14"/>
  <c r="F820" i="14"/>
  <c r="G822" i="14" l="1"/>
  <c r="C822" i="14"/>
  <c r="I822" i="14"/>
  <c r="E822" i="14"/>
  <c r="H822" i="14"/>
  <c r="G823" i="14"/>
  <c r="F822" i="14" l="1"/>
  <c r="E823" i="14"/>
  <c r="F823" i="14" s="1"/>
  <c r="I823" i="14"/>
  <c r="C823" i="14"/>
  <c r="D823" i="14" s="1"/>
  <c r="D822" i="14"/>
  <c r="G824" i="14" l="1"/>
  <c r="H824" i="14"/>
  <c r="C824" i="14"/>
  <c r="D824" i="14" s="1"/>
  <c r="E824" i="14"/>
  <c r="F824" i="14" s="1"/>
  <c r="G825" i="14"/>
  <c r="I824" i="14"/>
  <c r="C825" i="14" l="1"/>
  <c r="D825" i="14" s="1"/>
  <c r="I825" i="14"/>
  <c r="E825" i="14"/>
  <c r="F825" i="14" s="1"/>
  <c r="E826" i="14" l="1"/>
  <c r="H826" i="14"/>
  <c r="C826" i="14"/>
  <c r="G827" i="14"/>
  <c r="I826" i="14"/>
  <c r="G826" i="14"/>
  <c r="F826" i="14" l="1"/>
  <c r="E827" i="14"/>
  <c r="F827" i="14" s="1"/>
  <c r="I827" i="14"/>
  <c r="C827" i="14"/>
  <c r="D827" i="14" s="1"/>
  <c r="D826" i="14"/>
  <c r="C828" i="14" l="1"/>
  <c r="D828" i="14" s="1"/>
  <c r="G829" i="14"/>
  <c r="E828" i="14"/>
  <c r="H828" i="14"/>
  <c r="I828" i="14"/>
  <c r="G828" i="14"/>
  <c r="C829" i="14" l="1"/>
  <c r="D829" i="14" s="1"/>
  <c r="E829" i="14"/>
  <c r="F829" i="14" s="1"/>
  <c r="I829" i="14"/>
  <c r="F828" i="14"/>
  <c r="C830" i="14" l="1"/>
  <c r="E830" i="14"/>
  <c r="G831" i="14"/>
  <c r="G830" i="14"/>
  <c r="I830" i="14"/>
  <c r="H830" i="14"/>
  <c r="E831" i="14" l="1"/>
  <c r="F831" i="14" s="1"/>
  <c r="C831" i="14"/>
  <c r="D831" i="14" s="1"/>
  <c r="I831" i="14"/>
  <c r="D830" i="14"/>
  <c r="F830" i="14"/>
  <c r="C832" i="14" l="1"/>
  <c r="H832" i="14"/>
  <c r="G833" i="14"/>
  <c r="G832" i="14"/>
  <c r="I832" i="14"/>
  <c r="E832" i="14"/>
  <c r="C833" i="14" l="1"/>
  <c r="D833" i="14" s="1"/>
  <c r="E833" i="14"/>
  <c r="F833" i="14" s="1"/>
  <c r="I833" i="14"/>
  <c r="D832" i="14"/>
  <c r="F832" i="14"/>
  <c r="I834" i="14" l="1"/>
  <c r="G834" i="14"/>
  <c r="C834" i="14"/>
  <c r="D834" i="14" s="1"/>
  <c r="G835" i="14"/>
  <c r="E834" i="14"/>
  <c r="F834" i="14" s="1"/>
  <c r="H834" i="14"/>
  <c r="E835" i="14" l="1"/>
  <c r="F835" i="14" s="1"/>
  <c r="C835" i="14"/>
  <c r="D835" i="14" s="1"/>
  <c r="I835" i="14"/>
  <c r="I836" i="14" l="1"/>
  <c r="E836" i="14"/>
  <c r="G836" i="14"/>
  <c r="H836" i="14"/>
  <c r="C836" i="14"/>
  <c r="G837" i="14"/>
  <c r="C837" i="14" l="1"/>
  <c r="D837" i="14" s="1"/>
  <c r="E837" i="14"/>
  <c r="F837" i="14" s="1"/>
  <c r="I837" i="14"/>
  <c r="D836" i="14"/>
  <c r="F836" i="14"/>
  <c r="G838" i="14" l="1"/>
  <c r="E838" i="14"/>
  <c r="C838" i="14"/>
  <c r="G839" i="14"/>
  <c r="H838" i="14"/>
  <c r="I838" i="14"/>
  <c r="C839" i="14" l="1"/>
  <c r="D839" i="14" s="1"/>
  <c r="E839" i="14"/>
  <c r="F839" i="14" s="1"/>
  <c r="I839" i="14"/>
  <c r="F838" i="14"/>
  <c r="D838" i="14"/>
  <c r="E840" i="14" l="1"/>
  <c r="H840" i="14"/>
  <c r="I840" i="14"/>
  <c r="C840" i="14"/>
  <c r="D840" i="14" s="1"/>
  <c r="G841" i="14"/>
  <c r="G840" i="14"/>
  <c r="F840" i="14" l="1"/>
  <c r="E841" i="14"/>
  <c r="F841" i="14" s="1"/>
  <c r="I841" i="14"/>
  <c r="C841" i="14"/>
  <c r="D841" i="14" s="1"/>
  <c r="I842" i="14" l="1"/>
  <c r="G842" i="14"/>
  <c r="E842" i="14"/>
  <c r="F842" i="14" s="1"/>
  <c r="C842" i="14"/>
  <c r="D842" i="14" s="1"/>
  <c r="G843" i="14"/>
  <c r="H842" i="14"/>
  <c r="E843" i="14" l="1"/>
  <c r="F843" i="14" s="1"/>
  <c r="C843" i="14"/>
  <c r="D843" i="14" s="1"/>
  <c r="I843" i="14"/>
  <c r="G845" i="14" l="1"/>
  <c r="C844" i="14"/>
  <c r="E844" i="14"/>
  <c r="I844" i="14"/>
  <c r="G844" i="14"/>
  <c r="H844" i="14"/>
  <c r="D844" i="14" l="1"/>
  <c r="F844" i="14"/>
  <c r="C845" i="14"/>
  <c r="D845" i="14" s="1"/>
  <c r="E845" i="14"/>
  <c r="F845" i="14" s="1"/>
  <c r="I845" i="14"/>
  <c r="G847" i="14" l="1"/>
  <c r="C846" i="14"/>
  <c r="H846" i="14"/>
  <c r="I846" i="14"/>
  <c r="E846" i="14"/>
  <c r="G846" i="14"/>
  <c r="F846" i="14" l="1"/>
  <c r="D846" i="14"/>
  <c r="C847" i="14"/>
  <c r="D847" i="14" s="1"/>
  <c r="I847" i="14"/>
  <c r="E847" i="14"/>
  <c r="F847" i="14" s="1"/>
  <c r="C848" i="14" l="1"/>
  <c r="H848" i="14"/>
  <c r="I848" i="14"/>
  <c r="G848" i="14"/>
  <c r="E848" i="14"/>
  <c r="G849" i="14"/>
  <c r="E849" i="14" l="1"/>
  <c r="F849" i="14" s="1"/>
  <c r="I849" i="14"/>
  <c r="C849" i="14"/>
  <c r="D849" i="14" s="1"/>
  <c r="F848" i="14"/>
  <c r="D848" i="14"/>
  <c r="I850" i="14" l="1"/>
  <c r="C850" i="14"/>
  <c r="E850" i="14"/>
  <c r="G851" i="14"/>
  <c r="H850" i="14"/>
  <c r="G850" i="14"/>
  <c r="C851" i="14" l="1"/>
  <c r="D851" i="14" s="1"/>
  <c r="E851" i="14"/>
  <c r="F851" i="14" s="1"/>
  <c r="I851" i="14"/>
  <c r="D850" i="14"/>
  <c r="F850" i="14"/>
  <c r="I852" i="14" l="1"/>
  <c r="H852" i="14"/>
  <c r="E852" i="14"/>
  <c r="F852" i="14" s="1"/>
  <c r="G852" i="14"/>
  <c r="G853" i="14"/>
  <c r="C852" i="14"/>
  <c r="I853" i="14" l="1"/>
  <c r="C853" i="14"/>
  <c r="D853" i="14" s="1"/>
  <c r="E853" i="14"/>
  <c r="F853" i="14" s="1"/>
  <c r="D852" i="14"/>
  <c r="H854" i="14" l="1"/>
  <c r="E854" i="14"/>
  <c r="C854" i="14"/>
  <c r="D854" i="14" s="1"/>
  <c r="G855" i="14"/>
  <c r="G854" i="14"/>
  <c r="I854" i="14"/>
  <c r="I855" i="14" l="1"/>
  <c r="E855" i="14"/>
  <c r="F855" i="14" s="1"/>
  <c r="C855" i="14"/>
  <c r="D855" i="14" s="1"/>
  <c r="F854" i="14"/>
  <c r="G856" i="14" l="1"/>
  <c r="G857" i="14"/>
  <c r="E856" i="14"/>
  <c r="F856" i="14" s="1"/>
  <c r="C856" i="14"/>
  <c r="D856" i="14" s="1"/>
  <c r="H856" i="14"/>
  <c r="I856" i="14"/>
  <c r="C857" i="14" l="1"/>
  <c r="D857" i="14" s="1"/>
  <c r="I857" i="14"/>
  <c r="E857" i="14"/>
  <c r="F857" i="14" s="1"/>
  <c r="H858" i="14" l="1"/>
  <c r="C858" i="14"/>
  <c r="I858" i="14"/>
  <c r="G859" i="14"/>
  <c r="G858" i="14"/>
  <c r="E858" i="14"/>
  <c r="E859" i="14" l="1"/>
  <c r="F859" i="14" s="1"/>
  <c r="C859" i="14"/>
  <c r="D859" i="14" s="1"/>
  <c r="I859" i="14"/>
  <c r="F858" i="14"/>
  <c r="D858" i="14"/>
  <c r="I860" i="14" l="1"/>
  <c r="G860" i="14"/>
  <c r="E860" i="14"/>
  <c r="H860" i="14"/>
  <c r="C860" i="14"/>
  <c r="D860" i="14" s="1"/>
  <c r="G861" i="14"/>
  <c r="F860" i="14" l="1"/>
  <c r="I861" i="14"/>
  <c r="C861" i="14"/>
  <c r="D861" i="14" s="1"/>
  <c r="E861" i="14"/>
  <c r="F861" i="14" s="1"/>
  <c r="C862" i="14" l="1"/>
  <c r="E862" i="14"/>
  <c r="I862" i="14"/>
  <c r="G863" i="14"/>
  <c r="G862" i="14"/>
  <c r="H862" i="14"/>
  <c r="C863" i="14" l="1"/>
  <c r="D863" i="14" s="1"/>
  <c r="E863" i="14"/>
  <c r="F863" i="14" s="1"/>
  <c r="I863" i="14"/>
  <c r="D862" i="14"/>
  <c r="F862" i="14"/>
  <c r="G864" i="14" l="1"/>
  <c r="C864" i="14"/>
  <c r="I864" i="14"/>
  <c r="E864" i="14"/>
  <c r="F864" i="14" s="1"/>
  <c r="G865" i="14"/>
  <c r="H864" i="14"/>
  <c r="E865" i="14" l="1"/>
  <c r="F865" i="14" s="1"/>
  <c r="I865" i="14"/>
  <c r="C865" i="14"/>
  <c r="D865" i="14" s="1"/>
  <c r="D864" i="14"/>
  <c r="C866" i="14" l="1"/>
  <c r="H866" i="14"/>
  <c r="G867" i="14"/>
  <c r="G866" i="14"/>
  <c r="I866" i="14"/>
  <c r="E866" i="14"/>
  <c r="D866" i="14" l="1"/>
  <c r="E867" i="14"/>
  <c r="F867" i="14" s="1"/>
  <c r="I867" i="14"/>
  <c r="C867" i="14"/>
  <c r="D867" i="14" s="1"/>
  <c r="F866" i="14"/>
  <c r="I868" i="14" l="1"/>
  <c r="G868" i="14"/>
  <c r="E868" i="14"/>
  <c r="C868" i="14"/>
  <c r="D868" i="14" s="1"/>
  <c r="G869" i="14"/>
  <c r="H868" i="14"/>
  <c r="E869" i="14" l="1"/>
  <c r="F869" i="14" s="1"/>
  <c r="C869" i="14"/>
  <c r="D869" i="14" s="1"/>
  <c r="I869" i="14"/>
  <c r="F868" i="14"/>
  <c r="E870" i="14" l="1"/>
  <c r="C870" i="14"/>
  <c r="G871" i="14"/>
  <c r="G870" i="14"/>
  <c r="I870" i="14"/>
  <c r="H870" i="14"/>
  <c r="I871" i="14" l="1"/>
  <c r="C871" i="14"/>
  <c r="D871" i="14" s="1"/>
  <c r="E871" i="14"/>
  <c r="F871" i="14" s="1"/>
  <c r="F870" i="14"/>
  <c r="D870" i="14"/>
  <c r="G872" i="14" l="1"/>
  <c r="E872" i="14"/>
  <c r="G873" i="14"/>
  <c r="C872" i="14"/>
  <c r="H872" i="14"/>
  <c r="I872" i="14"/>
  <c r="F872" i="14" l="1"/>
  <c r="E873" i="14"/>
  <c r="F873" i="14" s="1"/>
  <c r="I873" i="14"/>
  <c r="C873" i="14"/>
  <c r="D873" i="14" s="1"/>
  <c r="D872" i="14"/>
  <c r="G874" i="14" l="1"/>
  <c r="C874" i="14"/>
  <c r="I874" i="14"/>
  <c r="G875" i="14"/>
  <c r="H874" i="14"/>
  <c r="E874" i="14"/>
  <c r="I875" i="14" l="1"/>
  <c r="C875" i="14"/>
  <c r="D875" i="14" s="1"/>
  <c r="E875" i="14"/>
  <c r="F875" i="14" s="1"/>
  <c r="F874" i="14"/>
  <c r="D874" i="14"/>
  <c r="H876" i="14" l="1"/>
  <c r="G876" i="14"/>
  <c r="I876" i="14"/>
  <c r="C876" i="14"/>
  <c r="D876" i="14" s="1"/>
  <c r="E876" i="14"/>
  <c r="G877" i="14"/>
  <c r="F876" i="14" l="1"/>
  <c r="C877" i="14"/>
  <c r="D877" i="14" s="1"/>
  <c r="E877" i="14"/>
  <c r="F877" i="14" s="1"/>
  <c r="I877" i="14"/>
  <c r="I878" i="14" l="1"/>
  <c r="G878" i="14"/>
  <c r="E878" i="14"/>
  <c r="F878" i="14" s="1"/>
  <c r="C878" i="14"/>
  <c r="D878" i="14" s="1"/>
  <c r="G879" i="14"/>
  <c r="H878" i="14"/>
  <c r="E879" i="14" l="1"/>
  <c r="F879" i="14" s="1"/>
  <c r="C879" i="14"/>
  <c r="D879" i="14" s="1"/>
  <c r="I879" i="14"/>
  <c r="G880" i="14" l="1"/>
  <c r="C880" i="14"/>
  <c r="H880" i="14"/>
  <c r="E880" i="14"/>
  <c r="G881" i="14"/>
  <c r="I880" i="14"/>
  <c r="C881" i="14" l="1"/>
  <c r="D881" i="14" s="1"/>
  <c r="E881" i="14"/>
  <c r="F881" i="14" s="1"/>
  <c r="I881" i="14"/>
  <c r="D880" i="14"/>
  <c r="F880" i="14"/>
  <c r="G882" i="14" l="1"/>
  <c r="C882" i="14"/>
  <c r="E882" i="14"/>
  <c r="F882" i="14" s="1"/>
  <c r="H882" i="14"/>
  <c r="I882" i="14"/>
  <c r="G883" i="14"/>
  <c r="E883" i="14" l="1"/>
  <c r="F883" i="14" s="1"/>
  <c r="I883" i="14"/>
  <c r="C883" i="14"/>
  <c r="D883" i="14" s="1"/>
  <c r="D882" i="14"/>
  <c r="E884" i="14" l="1"/>
  <c r="G885" i="14"/>
  <c r="G884" i="14"/>
  <c r="C884" i="14"/>
  <c r="H884" i="14"/>
  <c r="I884" i="14"/>
  <c r="C885" i="14" l="1"/>
  <c r="D885" i="14" s="1"/>
  <c r="I885" i="14"/>
  <c r="E885" i="14"/>
  <c r="F885" i="14" s="1"/>
  <c r="F884" i="14"/>
  <c r="D884" i="14"/>
  <c r="I886" i="14" l="1"/>
  <c r="E886" i="14"/>
  <c r="G886" i="14"/>
  <c r="G887" i="14"/>
  <c r="C886" i="14"/>
  <c r="H886" i="14"/>
  <c r="C887" i="14" l="1"/>
  <c r="D887" i="14" s="1"/>
  <c r="E887" i="14"/>
  <c r="F887" i="14" s="1"/>
  <c r="I887" i="14"/>
  <c r="D886" i="14"/>
  <c r="F886" i="14"/>
  <c r="I888" i="14" l="1"/>
  <c r="E888" i="14"/>
  <c r="G889" i="14"/>
  <c r="G888" i="14"/>
  <c r="H888" i="14"/>
  <c r="C888" i="14"/>
  <c r="E889" i="14" l="1"/>
  <c r="F889" i="14" s="1"/>
  <c r="C889" i="14"/>
  <c r="D889" i="14" s="1"/>
  <c r="I889" i="14"/>
  <c r="D888" i="14"/>
  <c r="F888" i="14"/>
  <c r="G890" i="14" l="1"/>
  <c r="H890" i="14"/>
  <c r="C890" i="14"/>
  <c r="G891" i="14"/>
  <c r="I890" i="14"/>
  <c r="E890" i="14"/>
  <c r="C891" i="14" l="1"/>
  <c r="D891" i="14" s="1"/>
  <c r="E891" i="14"/>
  <c r="F891" i="14" s="1"/>
  <c r="I891" i="14"/>
  <c r="F890" i="14"/>
  <c r="D890" i="14"/>
  <c r="G892" i="14" l="1"/>
  <c r="I892" i="14"/>
  <c r="E892" i="14"/>
  <c r="F892" i="14" s="1"/>
  <c r="G893" i="14"/>
  <c r="H892" i="14"/>
  <c r="C892" i="14"/>
  <c r="C893" i="14" l="1"/>
  <c r="D893" i="14" s="1"/>
  <c r="I893" i="14"/>
  <c r="E893" i="14"/>
  <c r="F893" i="14" s="1"/>
  <c r="D892" i="14"/>
  <c r="E894" i="14" l="1"/>
  <c r="H894" i="14"/>
  <c r="C894" i="14"/>
  <c r="D894" i="14" s="1"/>
  <c r="G895" i="14"/>
  <c r="I894" i="14"/>
  <c r="G894" i="14"/>
  <c r="F894" i="14" l="1"/>
  <c r="C895" i="14"/>
  <c r="D895" i="14" s="1"/>
  <c r="E895" i="14"/>
  <c r="F895" i="14" s="1"/>
  <c r="I895" i="14"/>
  <c r="C896" i="14" l="1"/>
  <c r="I896" i="14"/>
  <c r="G896" i="14"/>
  <c r="E896" i="14"/>
  <c r="F896" i="14" s="1"/>
  <c r="H896" i="14"/>
  <c r="G897" i="14"/>
  <c r="D896" i="14" l="1"/>
  <c r="E897" i="14"/>
  <c r="F897" i="14" s="1"/>
  <c r="I897" i="14"/>
  <c r="C897" i="14"/>
  <c r="D897" i="14" s="1"/>
  <c r="G898" i="14" l="1"/>
  <c r="E898" i="14"/>
  <c r="H898" i="14"/>
  <c r="C898" i="14"/>
  <c r="D898" i="14" s="1"/>
  <c r="G899" i="14"/>
  <c r="I898" i="14"/>
  <c r="E899" i="14" l="1"/>
  <c r="F899" i="14" s="1"/>
  <c r="I899" i="14"/>
  <c r="C899" i="14"/>
  <c r="D899" i="14" s="1"/>
  <c r="F898" i="14"/>
  <c r="E900" i="14" l="1"/>
  <c r="G901" i="14"/>
  <c r="G900" i="14"/>
  <c r="I900" i="14"/>
  <c r="C900" i="14"/>
  <c r="H900" i="14"/>
  <c r="D900" i="14" l="1"/>
  <c r="F900" i="14"/>
  <c r="E901" i="14"/>
  <c r="F901" i="14" s="1"/>
  <c r="C901" i="14"/>
  <c r="D901" i="14" s="1"/>
  <c r="I901" i="14"/>
  <c r="C902" i="14" l="1"/>
  <c r="E902" i="14"/>
  <c r="H902" i="14"/>
  <c r="G903" i="14"/>
  <c r="G902" i="14"/>
  <c r="I902" i="14"/>
  <c r="D902" i="14" l="1"/>
  <c r="F902" i="14"/>
  <c r="E903" i="14"/>
  <c r="F903" i="14" s="1"/>
  <c r="I903" i="14"/>
  <c r="C903" i="14"/>
  <c r="D903" i="14" s="1"/>
  <c r="I904" i="14" l="1"/>
  <c r="E904" i="14"/>
  <c r="H904" i="14"/>
  <c r="C904" i="14"/>
  <c r="D904" i="14" s="1"/>
  <c r="G905" i="14"/>
  <c r="G904" i="14"/>
  <c r="I905" i="14" l="1"/>
  <c r="E905" i="14"/>
  <c r="F905" i="14" s="1"/>
  <c r="C905" i="14"/>
  <c r="D905" i="14" s="1"/>
  <c r="F904" i="14"/>
  <c r="I906" i="14" l="1"/>
  <c r="E906" i="14"/>
  <c r="G907" i="14"/>
  <c r="H906" i="14"/>
  <c r="C906" i="14"/>
  <c r="D906" i="14" s="1"/>
  <c r="G906" i="14"/>
  <c r="E907" i="14" l="1"/>
  <c r="F907" i="14" s="1"/>
  <c r="I907" i="14"/>
  <c r="C907" i="14"/>
  <c r="D907" i="14" s="1"/>
  <c r="F906" i="14"/>
  <c r="G908" i="14" l="1"/>
  <c r="C908" i="14"/>
  <c r="I908" i="14"/>
  <c r="G909" i="14"/>
  <c r="H908" i="14"/>
  <c r="E908" i="14"/>
  <c r="F908" i="14" l="1"/>
  <c r="D908" i="14"/>
  <c r="I909" i="14"/>
  <c r="E909" i="14"/>
  <c r="F909" i="14" s="1"/>
  <c r="C909" i="14"/>
  <c r="D909" i="14" s="1"/>
  <c r="G910" i="14" l="1"/>
  <c r="I910" i="14"/>
  <c r="C910" i="14"/>
  <c r="E910" i="14"/>
  <c r="F910" i="14" s="1"/>
  <c r="G911" i="14"/>
  <c r="H910" i="14"/>
  <c r="E911" i="14" l="1"/>
  <c r="F911" i="14" s="1"/>
  <c r="I911" i="14"/>
  <c r="C911" i="14"/>
  <c r="D911" i="14" s="1"/>
  <c r="D910" i="14"/>
  <c r="I912" i="14" l="1"/>
  <c r="C912" i="14"/>
  <c r="G913" i="14"/>
  <c r="G912" i="14"/>
  <c r="E912" i="14"/>
  <c r="H912" i="14"/>
  <c r="C913" i="14" l="1"/>
  <c r="D913" i="14" s="1"/>
  <c r="I913" i="14"/>
  <c r="E913" i="14"/>
  <c r="F913" i="14" s="1"/>
  <c r="F912" i="14"/>
  <c r="D912" i="14"/>
  <c r="G915" i="14" l="1"/>
  <c r="G914" i="14"/>
  <c r="H914" i="14"/>
  <c r="C914" i="14"/>
  <c r="D914" i="14" s="1"/>
  <c r="E914" i="14"/>
  <c r="F914" i="14" s="1"/>
  <c r="I914" i="14"/>
  <c r="I915" i="14" l="1"/>
  <c r="C915" i="14"/>
  <c r="D915" i="14" s="1"/>
  <c r="E915" i="14"/>
  <c r="F915" i="14" s="1"/>
  <c r="C916" i="14" l="1"/>
  <c r="E916" i="14"/>
  <c r="H916" i="14"/>
  <c r="I916" i="14"/>
  <c r="G916" i="14"/>
  <c r="G917" i="14"/>
  <c r="D916" i="14" l="1"/>
  <c r="F916" i="14"/>
  <c r="E917" i="14"/>
  <c r="F917" i="14" s="1"/>
  <c r="I917" i="14"/>
  <c r="C917" i="14"/>
  <c r="D917" i="14" s="1"/>
  <c r="G919" i="14" l="1"/>
  <c r="G918" i="14"/>
  <c r="E918" i="14"/>
  <c r="C918" i="14"/>
  <c r="H918" i="14"/>
  <c r="I918" i="14"/>
  <c r="D918" i="14" l="1"/>
  <c r="F918" i="14"/>
  <c r="C919" i="14"/>
  <c r="D919" i="14" s="1"/>
  <c r="I919" i="14"/>
  <c r="E919" i="14"/>
  <c r="F919" i="14" s="1"/>
  <c r="E920" i="14" l="1"/>
  <c r="C920" i="14"/>
  <c r="G920" i="14"/>
  <c r="G921" i="14"/>
  <c r="I920" i="14"/>
  <c r="H920" i="14"/>
  <c r="C921" i="14" l="1"/>
  <c r="D921" i="14" s="1"/>
  <c r="E921" i="14"/>
  <c r="F921" i="14" s="1"/>
  <c r="I921" i="14"/>
  <c r="F920" i="14"/>
  <c r="D920" i="14"/>
  <c r="C922" i="14" l="1"/>
  <c r="G923" i="14"/>
  <c r="G922" i="14"/>
  <c r="H922" i="14"/>
  <c r="I922" i="14"/>
  <c r="E922" i="14"/>
  <c r="I923" i="14" l="1"/>
  <c r="C923" i="14"/>
  <c r="D923" i="14" s="1"/>
  <c r="E923" i="14"/>
  <c r="F923" i="14" s="1"/>
  <c r="D922" i="14"/>
  <c r="F922" i="14"/>
  <c r="H924" i="14" l="1"/>
  <c r="C924" i="14"/>
  <c r="G924" i="14"/>
  <c r="G925" i="14"/>
  <c r="I924" i="14"/>
  <c r="E924" i="14"/>
  <c r="E925" i="14" l="1"/>
  <c r="F925" i="14" s="1"/>
  <c r="I925" i="14"/>
  <c r="C925" i="14"/>
  <c r="D925" i="14" s="1"/>
  <c r="F924" i="14"/>
  <c r="D924" i="14"/>
  <c r="C926" i="14" l="1"/>
  <c r="E926" i="14"/>
  <c r="G927" i="14"/>
  <c r="I926" i="14"/>
  <c r="G926" i="14"/>
  <c r="H926" i="14"/>
  <c r="D926" i="14" l="1"/>
  <c r="F926" i="14"/>
  <c r="C927" i="14"/>
  <c r="D927" i="14" s="1"/>
  <c r="I927" i="14"/>
  <c r="E927" i="14"/>
  <c r="F927" i="14" s="1"/>
  <c r="C928" i="14" l="1"/>
  <c r="E928" i="14"/>
  <c r="G929" i="14"/>
  <c r="G928" i="14"/>
  <c r="H928" i="14"/>
  <c r="I928" i="14"/>
  <c r="D928" i="14" l="1"/>
  <c r="I929" i="14"/>
  <c r="C929" i="14"/>
  <c r="D929" i="14" s="1"/>
  <c r="E929" i="14"/>
  <c r="F929" i="14" s="1"/>
  <c r="F928" i="14"/>
  <c r="I930" i="14" l="1"/>
  <c r="C930" i="14"/>
  <c r="E930" i="14"/>
  <c r="F930" i="14" s="1"/>
  <c r="G930" i="14"/>
  <c r="H930" i="14"/>
  <c r="G931" i="14"/>
  <c r="I931" i="14" l="1"/>
  <c r="E931" i="14"/>
  <c r="F931" i="14" s="1"/>
  <c r="C931" i="14"/>
  <c r="D931" i="14" s="1"/>
  <c r="D930" i="14"/>
  <c r="C932" i="14" l="1"/>
  <c r="G933" i="14"/>
  <c r="I932" i="14"/>
  <c r="H932" i="14"/>
  <c r="E932" i="14"/>
  <c r="G932" i="14"/>
  <c r="F932" i="14" l="1"/>
  <c r="D932" i="14"/>
  <c r="I933" i="14"/>
  <c r="E933" i="14"/>
  <c r="F933" i="14" s="1"/>
  <c r="C933" i="14"/>
  <c r="D933" i="14" s="1"/>
  <c r="G934" i="14" l="1"/>
  <c r="C934" i="14"/>
  <c r="I934" i="14"/>
  <c r="E934" i="14"/>
  <c r="F934" i="14" s="1"/>
  <c r="H934" i="14"/>
  <c r="G935" i="14"/>
  <c r="C935" i="14" l="1"/>
  <c r="D935" i="14" s="1"/>
  <c r="I935" i="14"/>
  <c r="E935" i="14"/>
  <c r="F935" i="14" s="1"/>
  <c r="D934" i="14"/>
  <c r="C936" i="14" l="1"/>
  <c r="H936" i="14"/>
  <c r="I936" i="14"/>
  <c r="G937" i="14"/>
  <c r="G936" i="14"/>
  <c r="E936" i="14"/>
  <c r="E937" i="14" l="1"/>
  <c r="F937" i="14" s="1"/>
  <c r="I937" i="14"/>
  <c r="C937" i="14"/>
  <c r="D937" i="14" s="1"/>
  <c r="D936" i="14"/>
  <c r="F936" i="14"/>
  <c r="E938" i="14" l="1"/>
  <c r="C938" i="14"/>
  <c r="H938" i="14"/>
  <c r="G939" i="14"/>
  <c r="I938" i="14"/>
  <c r="G938" i="14"/>
  <c r="F938" i="14" l="1"/>
  <c r="C939" i="14"/>
  <c r="D939" i="14" s="1"/>
  <c r="I939" i="14"/>
  <c r="E939" i="14"/>
  <c r="F939" i="14" s="1"/>
  <c r="D938" i="14"/>
  <c r="E940" i="14" l="1"/>
  <c r="C940" i="14"/>
  <c r="G940" i="14"/>
  <c r="G941" i="14"/>
  <c r="I940" i="14"/>
  <c r="H940" i="14"/>
  <c r="C941" i="14" l="1"/>
  <c r="D941" i="14" s="1"/>
  <c r="E941" i="14"/>
  <c r="F941" i="14" s="1"/>
  <c r="I941" i="14"/>
  <c r="F940" i="14"/>
  <c r="D940" i="14"/>
  <c r="G942" i="14" l="1"/>
  <c r="H942" i="14"/>
  <c r="C942" i="14"/>
  <c r="D942" i="14" s="1"/>
  <c r="E942" i="14"/>
  <c r="G943" i="14"/>
  <c r="I942" i="14"/>
  <c r="F942" i="14" l="1"/>
  <c r="I943" i="14"/>
  <c r="E943" i="14"/>
  <c r="F943" i="14" s="1"/>
  <c r="C943" i="14"/>
  <c r="D943" i="14" s="1"/>
  <c r="H944" i="14" l="1"/>
  <c r="I944" i="14"/>
  <c r="G945" i="14"/>
  <c r="G944" i="14"/>
  <c r="C944" i="14"/>
  <c r="E944" i="14"/>
  <c r="D944" i="14" l="1"/>
  <c r="C945" i="14"/>
  <c r="D945" i="14" s="1"/>
  <c r="E945" i="14"/>
  <c r="F945" i="14" s="1"/>
  <c r="I945" i="14"/>
  <c r="F944" i="14"/>
  <c r="I946" i="14" l="1"/>
  <c r="G946" i="14"/>
  <c r="H946" i="14"/>
  <c r="G947" i="14"/>
  <c r="C946" i="14"/>
  <c r="E946" i="14"/>
  <c r="F946" i="14" s="1"/>
  <c r="D946" i="14" l="1"/>
  <c r="C947" i="14"/>
  <c r="D947" i="14" s="1"/>
  <c r="I947" i="14"/>
  <c r="E947" i="14"/>
  <c r="F947" i="14" s="1"/>
  <c r="I948" i="14" l="1"/>
  <c r="H948" i="14"/>
  <c r="C948" i="14"/>
  <c r="D948" i="14" s="1"/>
  <c r="E948" i="14"/>
  <c r="F948" i="14" s="1"/>
  <c r="G948" i="14"/>
  <c r="G949" i="14"/>
  <c r="C949" i="14" l="1"/>
  <c r="D949" i="14" s="1"/>
  <c r="I949" i="14"/>
  <c r="E949" i="14"/>
  <c r="F949" i="14" s="1"/>
  <c r="I950" i="14" l="1"/>
  <c r="E950" i="14"/>
  <c r="G950" i="14"/>
  <c r="C950" i="14"/>
  <c r="G951" i="14"/>
  <c r="H950" i="14"/>
  <c r="I951" i="14" l="1"/>
  <c r="E951" i="14"/>
  <c r="F951" i="14" s="1"/>
  <c r="C951" i="14"/>
  <c r="D951" i="14" s="1"/>
  <c r="F950" i="14"/>
  <c r="D950" i="14"/>
  <c r="G952" i="14" l="1"/>
  <c r="H952" i="14"/>
  <c r="C952" i="14"/>
  <c r="D952" i="14" s="1"/>
  <c r="G953" i="14"/>
  <c r="I952" i="14"/>
  <c r="E952" i="14"/>
  <c r="C953" i="14" l="1"/>
  <c r="D953" i="14" s="1"/>
  <c r="I953" i="14"/>
  <c r="E953" i="14"/>
  <c r="F953" i="14" s="1"/>
  <c r="F952" i="14"/>
  <c r="I954" i="14" l="1"/>
  <c r="G955" i="14"/>
  <c r="G954" i="14"/>
  <c r="C954" i="14"/>
  <c r="D954" i="14" s="1"/>
  <c r="E954" i="14"/>
  <c r="H954" i="14"/>
  <c r="F954" i="14" l="1"/>
  <c r="E955" i="14"/>
  <c r="F955" i="14" s="1"/>
  <c r="I955" i="14"/>
  <c r="C955" i="14"/>
  <c r="D955" i="14" s="1"/>
  <c r="I956" i="14" l="1"/>
  <c r="G956" i="14"/>
  <c r="E956" i="14"/>
  <c r="F956" i="14" s="1"/>
  <c r="C956" i="14"/>
  <c r="D956" i="14" s="1"/>
  <c r="H956" i="14"/>
  <c r="G957" i="14"/>
  <c r="E957" i="14" l="1"/>
  <c r="F957" i="14" s="1"/>
  <c r="C957" i="14"/>
  <c r="D957" i="14" s="1"/>
  <c r="I957" i="14"/>
  <c r="I958" i="14" l="1"/>
  <c r="H958" i="14"/>
  <c r="E958" i="14"/>
  <c r="F958" i="14" s="1"/>
  <c r="C958" i="14"/>
  <c r="D958" i="14" s="1"/>
  <c r="G958" i="14"/>
  <c r="G959" i="14"/>
  <c r="E959" i="14" l="1"/>
  <c r="F959" i="14" s="1"/>
  <c r="C959" i="14"/>
  <c r="D959" i="14" s="1"/>
  <c r="I959" i="14"/>
  <c r="C960" i="14" l="1"/>
  <c r="G961" i="14"/>
  <c r="I960" i="14"/>
  <c r="G960" i="14"/>
  <c r="H960" i="14"/>
  <c r="E960" i="14"/>
  <c r="I961" i="14" l="1"/>
  <c r="E961" i="14"/>
  <c r="F961" i="14" s="1"/>
  <c r="C961" i="14"/>
  <c r="D961" i="14" s="1"/>
  <c r="D960" i="14"/>
  <c r="F960" i="14"/>
  <c r="C962" i="14" l="1"/>
  <c r="I962" i="14"/>
  <c r="E962" i="14"/>
  <c r="G963" i="14"/>
  <c r="G962" i="14"/>
  <c r="H962" i="14"/>
  <c r="C963" i="14" l="1"/>
  <c r="D963" i="14" s="1"/>
  <c r="E963" i="14"/>
  <c r="F963" i="14" s="1"/>
  <c r="I963" i="14"/>
  <c r="D962" i="14"/>
  <c r="F962" i="14"/>
  <c r="I964" i="14" l="1"/>
  <c r="C964" i="14"/>
  <c r="E964" i="14"/>
  <c r="G964" i="14"/>
  <c r="H964" i="14"/>
  <c r="G965" i="14"/>
  <c r="I965" i="14" l="1"/>
  <c r="C965" i="14"/>
  <c r="D965" i="14" s="1"/>
  <c r="E965" i="14"/>
  <c r="F965" i="14" s="1"/>
  <c r="D964" i="14"/>
  <c r="F964" i="14"/>
  <c r="H966" i="14" l="1"/>
  <c r="E966" i="14"/>
  <c r="F966" i="14" s="1"/>
  <c r="G966" i="14"/>
  <c r="C966" i="14"/>
  <c r="D966" i="14" s="1"/>
  <c r="G967" i="14"/>
  <c r="I966" i="14"/>
  <c r="I967" i="14" l="1"/>
  <c r="E967" i="14"/>
  <c r="F967" i="14" s="1"/>
  <c r="C967" i="14"/>
  <c r="D967" i="14" s="1"/>
  <c r="H968" i="14" l="1"/>
  <c r="C968" i="14"/>
  <c r="G969" i="14"/>
  <c r="I968" i="14"/>
  <c r="E968" i="14"/>
  <c r="G968" i="14"/>
  <c r="F968" i="14" l="1"/>
  <c r="D968" i="14"/>
  <c r="C969" i="14"/>
  <c r="D969" i="14" s="1"/>
  <c r="I969" i="14"/>
  <c r="E969" i="14"/>
  <c r="F969" i="14" s="1"/>
  <c r="C970" i="14" l="1"/>
  <c r="H970" i="14"/>
  <c r="I970" i="14"/>
  <c r="G971" i="14"/>
  <c r="G970" i="14"/>
  <c r="E970" i="14"/>
  <c r="D970" i="14" l="1"/>
  <c r="F970" i="14"/>
  <c r="E971" i="14"/>
  <c r="F971" i="14" s="1"/>
  <c r="I971" i="14"/>
  <c r="C971" i="14"/>
  <c r="D971" i="14" s="1"/>
  <c r="E972" i="14" l="1"/>
  <c r="G972" i="14"/>
  <c r="H972" i="14"/>
  <c r="G973" i="14"/>
  <c r="I972" i="14"/>
  <c r="C972" i="14"/>
  <c r="D972" i="14" s="1"/>
  <c r="F972" i="14" l="1"/>
  <c r="E973" i="14"/>
  <c r="F973" i="14" s="1"/>
  <c r="C973" i="14"/>
  <c r="D973" i="14" s="1"/>
  <c r="I973" i="14"/>
  <c r="E974" i="14" l="1"/>
  <c r="C974" i="14"/>
  <c r="G974" i="14"/>
  <c r="G975" i="14"/>
  <c r="I974" i="14"/>
  <c r="H974" i="14"/>
  <c r="E975" i="14" l="1"/>
  <c r="F975" i="14" s="1"/>
  <c r="C975" i="14"/>
  <c r="D975" i="14" s="1"/>
  <c r="I975" i="14"/>
  <c r="F974" i="14"/>
  <c r="D974" i="14"/>
  <c r="H976" i="14" l="1"/>
  <c r="G976" i="14"/>
  <c r="G977" i="14"/>
  <c r="I976" i="14"/>
  <c r="E976" i="14"/>
  <c r="F976" i="14" s="1"/>
  <c r="C976" i="14"/>
  <c r="D976" i="14" s="1"/>
  <c r="C977" i="14" l="1"/>
  <c r="D977" i="14" s="1"/>
  <c r="I977" i="14"/>
  <c r="E977" i="14"/>
  <c r="F977" i="14" s="1"/>
  <c r="G978" i="14" l="1"/>
  <c r="H978" i="14"/>
  <c r="C978" i="14"/>
  <c r="D978" i="14" s="1"/>
  <c r="E978" i="14"/>
  <c r="F978" i="14" s="1"/>
  <c r="G979" i="14"/>
  <c r="I978" i="14"/>
  <c r="C979" i="14" l="1"/>
  <c r="E979" i="14"/>
  <c r="F979" i="14" s="1"/>
  <c r="I979" i="14"/>
  <c r="D979" i="14" l="1"/>
  <c r="G981" i="14"/>
  <c r="G980" i="14"/>
  <c r="C980" i="14"/>
  <c r="D980" i="14" s="1"/>
  <c r="E980" i="14"/>
  <c r="H980" i="14"/>
  <c r="I980" i="14"/>
  <c r="F980" i="14" l="1"/>
  <c r="C981" i="14"/>
  <c r="E981" i="14"/>
  <c r="F981" i="14" s="1"/>
  <c r="I981" i="14"/>
  <c r="D981" i="14" l="1"/>
  <c r="I982" i="14"/>
  <c r="C982" i="14"/>
  <c r="G982" i="14"/>
  <c r="H982" i="14"/>
  <c r="G983" i="14"/>
  <c r="E982" i="14"/>
  <c r="I983" i="14" l="1"/>
  <c r="E983" i="14"/>
  <c r="F983" i="14" s="1"/>
  <c r="C983" i="14"/>
  <c r="F982" i="14"/>
  <c r="D982" i="14"/>
  <c r="D983" i="14" l="1"/>
  <c r="I984" i="14"/>
  <c r="H984" i="14"/>
  <c r="C984" i="14"/>
  <c r="D984" i="14" s="1"/>
  <c r="G985" i="14"/>
  <c r="E984" i="14"/>
  <c r="F984" i="14" s="1"/>
  <c r="G984" i="14"/>
  <c r="E985" i="14" l="1"/>
  <c r="F985" i="14" s="1"/>
  <c r="C985" i="14"/>
  <c r="I985" i="14"/>
  <c r="D985" i="14" l="1"/>
  <c r="C986" i="14"/>
  <c r="G987" i="14"/>
  <c r="I986" i="14"/>
  <c r="E986" i="14"/>
  <c r="G986" i="14"/>
  <c r="H986" i="14"/>
  <c r="F986" i="14" l="1"/>
  <c r="I987" i="14"/>
  <c r="E987" i="14"/>
  <c r="F987" i="14" s="1"/>
  <c r="C987" i="14"/>
  <c r="D986" i="14"/>
  <c r="C988" i="14" l="1"/>
  <c r="H988" i="14"/>
  <c r="I988" i="14"/>
  <c r="G989" i="14"/>
  <c r="G988" i="14"/>
  <c r="E988" i="14"/>
  <c r="D987" i="14"/>
  <c r="I989" i="14" l="1"/>
  <c r="C989" i="14"/>
  <c r="D989" i="14" s="1"/>
  <c r="E989" i="14"/>
  <c r="F989" i="14" s="1"/>
  <c r="D988" i="14"/>
  <c r="F988" i="14"/>
  <c r="E990" i="14" l="1"/>
  <c r="C990" i="14"/>
  <c r="H990" i="14"/>
  <c r="G991" i="14"/>
  <c r="I990" i="14"/>
  <c r="G990" i="14"/>
  <c r="F990" i="14" l="1"/>
  <c r="C991" i="14"/>
  <c r="D991" i="14" s="1"/>
  <c r="I991" i="14"/>
  <c r="E991" i="14"/>
  <c r="F991" i="14" s="1"/>
  <c r="D990" i="14"/>
  <c r="H992" i="14" l="1"/>
  <c r="E992" i="14"/>
  <c r="F992" i="14" s="1"/>
  <c r="G992" i="14"/>
  <c r="G993" i="14"/>
  <c r="I992" i="14"/>
  <c r="C992" i="14"/>
  <c r="D992" i="14" s="1"/>
  <c r="E993" i="14" l="1"/>
  <c r="F993" i="14" s="1"/>
  <c r="C993" i="14"/>
  <c r="D993" i="14" s="1"/>
  <c r="I993" i="14"/>
  <c r="C994" i="14" l="1"/>
  <c r="G995" i="14"/>
  <c r="I994" i="14"/>
  <c r="G994" i="14"/>
  <c r="H994" i="14"/>
  <c r="E994" i="14"/>
  <c r="E995" i="14" l="1"/>
  <c r="F995" i="14" s="1"/>
  <c r="C995" i="14"/>
  <c r="D995" i="14" s="1"/>
  <c r="I995" i="14"/>
  <c r="D994" i="14"/>
  <c r="F994" i="14"/>
  <c r="C996" i="14" l="1"/>
  <c r="E996" i="14"/>
  <c r="G997" i="14"/>
  <c r="G996" i="14"/>
  <c r="H996" i="14"/>
  <c r="I996" i="14"/>
  <c r="I997" i="14" l="1"/>
  <c r="C997" i="14"/>
  <c r="D997" i="14" s="1"/>
  <c r="E997" i="14"/>
  <c r="F997" i="14" s="1"/>
  <c r="D996" i="14"/>
  <c r="F996" i="14"/>
  <c r="I998" i="14" l="1"/>
  <c r="H998" i="14"/>
  <c r="G999" i="14"/>
  <c r="G998" i="14"/>
  <c r="E998" i="14"/>
  <c r="C998" i="14"/>
  <c r="E999" i="14" l="1"/>
  <c r="F999" i="14" s="1"/>
  <c r="C999" i="14"/>
  <c r="D999" i="14" s="1"/>
  <c r="I999" i="14"/>
  <c r="F998" i="14"/>
  <c r="D998" i="14"/>
  <c r="I1000" i="14" l="1"/>
  <c r="H1000" i="14"/>
  <c r="E1000" i="14"/>
  <c r="F1000" i="14" s="1"/>
  <c r="C1000" i="14"/>
  <c r="D1000" i="14" s="1"/>
  <c r="G1001" i="14"/>
  <c r="G1000" i="14"/>
  <c r="E1001" i="14" l="1"/>
  <c r="F1001" i="14" s="1"/>
  <c r="C1001" i="14"/>
  <c r="D1001" i="14" s="1"/>
  <c r="I1001" i="14"/>
  <c r="C1002" i="14" l="1"/>
  <c r="G1003" i="14"/>
  <c r="I1002" i="14"/>
  <c r="H1002" i="14"/>
  <c r="E1002" i="14"/>
  <c r="G1002" i="14"/>
  <c r="F1002" i="14" l="1"/>
  <c r="D1002" i="14"/>
  <c r="I1003" i="14"/>
  <c r="E1003" i="14"/>
  <c r="F1003" i="14" s="1"/>
  <c r="C1003" i="14"/>
  <c r="D1003" i="14" s="1"/>
  <c r="G1004" i="14" l="1"/>
  <c r="H1004" i="14"/>
  <c r="C1004" i="14"/>
  <c r="D1004" i="14" s="1"/>
  <c r="G1005" i="14"/>
  <c r="E1004" i="14"/>
  <c r="F1004" i="14" s="1"/>
  <c r="I1004" i="14"/>
  <c r="C1005" i="14" l="1"/>
  <c r="D1005" i="14" s="1"/>
  <c r="I1005" i="14"/>
  <c r="E1005" i="14"/>
  <c r="F1005" i="14" s="1"/>
  <c r="C1006" i="14" l="1"/>
  <c r="E1006" i="14"/>
  <c r="G1007" i="14"/>
  <c r="G1006" i="14"/>
  <c r="H1006" i="14"/>
  <c r="I1006" i="14"/>
  <c r="I1007" i="14" l="1"/>
  <c r="C1007" i="14"/>
  <c r="D1007" i="14" s="1"/>
  <c r="E1007" i="14"/>
  <c r="F1007" i="14" s="1"/>
  <c r="D1006" i="14"/>
  <c r="F1006" i="14"/>
  <c r="I1008" i="14" l="1"/>
  <c r="E1008" i="14"/>
  <c r="H1008" i="14"/>
  <c r="G1009" i="14"/>
  <c r="C1008" i="14"/>
  <c r="G1008" i="14"/>
  <c r="D1008" i="14" l="1"/>
  <c r="C1009" i="14"/>
  <c r="D1009" i="14" s="1"/>
  <c r="I1009" i="14"/>
  <c r="E1009" i="14"/>
  <c r="F1009" i="14" s="1"/>
  <c r="F1008" i="14"/>
  <c r="E1010" i="14" l="1"/>
  <c r="C1010" i="14"/>
  <c r="G1010" i="14"/>
  <c r="G1011" i="14"/>
  <c r="I1010" i="14"/>
  <c r="H1010" i="14"/>
  <c r="E1011" i="14" l="1"/>
  <c r="F1011" i="14" s="1"/>
  <c r="C1011" i="14"/>
  <c r="D1011" i="14" s="1"/>
  <c r="I1011" i="14"/>
  <c r="F1010" i="14"/>
  <c r="D1010" i="14"/>
  <c r="G1012" i="14" l="1"/>
  <c r="H1012" i="14"/>
  <c r="C1012" i="14"/>
  <c r="D1012" i="14" s="1"/>
  <c r="E1012" i="14"/>
  <c r="F1012" i="14" s="1"/>
  <c r="G1013" i="14"/>
  <c r="I1012" i="14"/>
  <c r="I1013" i="14" l="1"/>
  <c r="E1013" i="14"/>
  <c r="F1013" i="14" s="1"/>
  <c r="C1013" i="14"/>
  <c r="D1013" i="14" s="1"/>
  <c r="G1015" i="14" l="1"/>
  <c r="G1014" i="14"/>
  <c r="C1014" i="14"/>
  <c r="I1014" i="14"/>
  <c r="H1014" i="14"/>
  <c r="E1014" i="14"/>
  <c r="F1014" i="14" s="1"/>
  <c r="D1014" i="14" l="1"/>
  <c r="E1015" i="14"/>
  <c r="F1015" i="14" s="1"/>
  <c r="I1015" i="14"/>
  <c r="C1015" i="14"/>
  <c r="D1015" i="14" s="1"/>
  <c r="I1016" i="14" l="1"/>
  <c r="C1016" i="14"/>
  <c r="G1016" i="14"/>
  <c r="H1016" i="14"/>
  <c r="G1017" i="14"/>
  <c r="E1016" i="14"/>
  <c r="I1017" i="14" l="1"/>
  <c r="E1017" i="14"/>
  <c r="F1017" i="14" s="1"/>
  <c r="C1017" i="14"/>
  <c r="D1017" i="14" s="1"/>
  <c r="F1016" i="14"/>
  <c r="D1016" i="14"/>
  <c r="E1018" i="14" l="1"/>
  <c r="F1018" i="14" s="1"/>
  <c r="G1018" i="14"/>
  <c r="C1018" i="14"/>
  <c r="D1018" i="14" s="1"/>
  <c r="G1019" i="14"/>
  <c r="I1018" i="14"/>
  <c r="H1018" i="14"/>
  <c r="I1019" i="14" l="1"/>
  <c r="E1019" i="14"/>
  <c r="F1019" i="14" s="1"/>
  <c r="C1019" i="14"/>
  <c r="D1019" i="14" s="1"/>
  <c r="G1020" i="14" l="1"/>
  <c r="H1020" i="14"/>
  <c r="C1020" i="14"/>
  <c r="D1020" i="14" s="1"/>
  <c r="G1021" i="14"/>
  <c r="I1020" i="14"/>
  <c r="E1020" i="14"/>
  <c r="I1021" i="14" l="1"/>
  <c r="E1021" i="14"/>
  <c r="F1021" i="14" s="1"/>
  <c r="C1021" i="14"/>
  <c r="D1021" i="14" s="1"/>
  <c r="F1020" i="14"/>
  <c r="C1022" i="14" l="1"/>
  <c r="I1022" i="14"/>
  <c r="H1022" i="14"/>
  <c r="G1023" i="14"/>
  <c r="G1022" i="14"/>
  <c r="E1022" i="14"/>
  <c r="E1023" i="14" l="1"/>
  <c r="F1023" i="14" s="1"/>
  <c r="I1023" i="14"/>
  <c r="C1023" i="14"/>
  <c r="D1023" i="14" s="1"/>
  <c r="D1022" i="14"/>
  <c r="F1022" i="14"/>
  <c r="E1024" i="14" l="1"/>
  <c r="H1024" i="14"/>
  <c r="G1025" i="14"/>
  <c r="I1024" i="14"/>
  <c r="C1024" i="14"/>
  <c r="D1024" i="14" s="1"/>
  <c r="G1024" i="14"/>
  <c r="F1024" i="14" l="1"/>
  <c r="I1025" i="14"/>
  <c r="E1025" i="14"/>
  <c r="F1025" i="14" s="1"/>
  <c r="C1025" i="14"/>
  <c r="D1025" i="14" s="1"/>
  <c r="I1026" i="14" l="1"/>
  <c r="C1026" i="14"/>
  <c r="G1026" i="14"/>
  <c r="G1027" i="14"/>
  <c r="H1026" i="14"/>
  <c r="E1026" i="14"/>
  <c r="C1027" i="14" l="1"/>
  <c r="D1027" i="14" s="1"/>
  <c r="I1027" i="14"/>
  <c r="E1027" i="14"/>
  <c r="F1027" i="14" s="1"/>
  <c r="F1026" i="14"/>
  <c r="D1026" i="14"/>
  <c r="I1028" i="14" l="1"/>
  <c r="E1028" i="14"/>
  <c r="C1028" i="14"/>
  <c r="G1028" i="14"/>
  <c r="G1029" i="14"/>
  <c r="H1028" i="14"/>
  <c r="C1029" i="14" l="1"/>
  <c r="D1029" i="14" s="1"/>
  <c r="I1029" i="14"/>
  <c r="E1029" i="14"/>
  <c r="F1029" i="14" s="1"/>
  <c r="D1028" i="14"/>
  <c r="F1028" i="14"/>
  <c r="C1030" i="14" l="1"/>
  <c r="E1030" i="14"/>
  <c r="G1031" i="14"/>
  <c r="I1030" i="14"/>
  <c r="G1030" i="14"/>
  <c r="H1030" i="14"/>
  <c r="D1030" i="14" l="1"/>
  <c r="F1030" i="14"/>
  <c r="E1031" i="14"/>
  <c r="F1031" i="14" s="1"/>
  <c r="C1031" i="14"/>
  <c r="D1031" i="14" s="1"/>
  <c r="I1031" i="14"/>
  <c r="H1032" i="14" l="1"/>
  <c r="G1033" i="14"/>
  <c r="G1032" i="14"/>
  <c r="C1032" i="14"/>
  <c r="I1032" i="14"/>
  <c r="E1032" i="14"/>
  <c r="I1033" i="14" l="1"/>
  <c r="C1033" i="14"/>
  <c r="D1033" i="14" s="1"/>
  <c r="E1033" i="14"/>
  <c r="F1033" i="14" s="1"/>
  <c r="F1032" i="14"/>
  <c r="D1032" i="14"/>
  <c r="G1034" i="14" l="1"/>
  <c r="H1034" i="14"/>
  <c r="G1035" i="14"/>
  <c r="I1034" i="14"/>
  <c r="C1034" i="14"/>
  <c r="D1034" i="14" s="1"/>
  <c r="E1034" i="14"/>
  <c r="F1034" i="14" l="1"/>
  <c r="I1035" i="14"/>
  <c r="E1035" i="14"/>
  <c r="F1035" i="14" s="1"/>
  <c r="C1035" i="14"/>
  <c r="D1035" i="14" s="1"/>
  <c r="I1036" i="14" l="1"/>
  <c r="H1036" i="14"/>
  <c r="E1036" i="14"/>
  <c r="G1036" i="14"/>
  <c r="C1036" i="14"/>
  <c r="G1037" i="14"/>
  <c r="E1037" i="14" l="1"/>
  <c r="F1037" i="14" s="1"/>
  <c r="C1037" i="14"/>
  <c r="D1037" i="14" s="1"/>
  <c r="I1037" i="14"/>
  <c r="F1036" i="14"/>
  <c r="D1036" i="14"/>
  <c r="G1038" i="14" l="1"/>
  <c r="H1038" i="14"/>
  <c r="C1038" i="14"/>
  <c r="D1038" i="14" s="1"/>
  <c r="G1039" i="14"/>
  <c r="I1038" i="14"/>
  <c r="E1038" i="14"/>
  <c r="I1039" i="14" l="1"/>
  <c r="E1039" i="14"/>
  <c r="F1039" i="14" s="1"/>
  <c r="C1039" i="14"/>
  <c r="D1039" i="14" s="1"/>
  <c r="F1038" i="14"/>
  <c r="C1040" i="14" l="1"/>
  <c r="H1040" i="14"/>
  <c r="I1040" i="14"/>
  <c r="G1041" i="14"/>
  <c r="G1040" i="14"/>
  <c r="E1040" i="14"/>
  <c r="E1041" i="14" l="1"/>
  <c r="F1041" i="14" s="1"/>
  <c r="I1041" i="14"/>
  <c r="C1041" i="14"/>
  <c r="D1041" i="14" s="1"/>
  <c r="D1040" i="14"/>
  <c r="F1040" i="14"/>
  <c r="I1042" i="14" l="1"/>
  <c r="E1042" i="14"/>
  <c r="C1042" i="14"/>
  <c r="H1042" i="14"/>
  <c r="G1043" i="14"/>
  <c r="G1042" i="14"/>
  <c r="E1043" i="14" l="1"/>
  <c r="F1043" i="14" s="1"/>
  <c r="C1043" i="14"/>
  <c r="D1043" i="14" s="1"/>
  <c r="I1043" i="14"/>
  <c r="F1042" i="14"/>
  <c r="D1042" i="14"/>
  <c r="I1044" i="14" l="1"/>
  <c r="G1044" i="14"/>
  <c r="G1045" i="14"/>
  <c r="H1044" i="14"/>
  <c r="E1044" i="14"/>
  <c r="F1044" i="14" s="1"/>
  <c r="C1044" i="14"/>
  <c r="D1044" i="14" s="1"/>
  <c r="C1045" i="14" l="1"/>
  <c r="D1045" i="14" s="1"/>
  <c r="I1045" i="14"/>
  <c r="E1045" i="14"/>
  <c r="F1045" i="14" s="1"/>
  <c r="G1046" i="14" l="1"/>
  <c r="H1046" i="14"/>
  <c r="C1046" i="14"/>
  <c r="D1046" i="14" s="1"/>
  <c r="E1046" i="14"/>
  <c r="F1046" i="14" s="1"/>
  <c r="G1047" i="14"/>
  <c r="I1046" i="14"/>
  <c r="I1047" i="14" l="1"/>
  <c r="E1047" i="14"/>
  <c r="F1047" i="14" s="1"/>
  <c r="C1047" i="14"/>
  <c r="D1047" i="14" s="1"/>
  <c r="C1048" i="14" l="1"/>
  <c r="H1048" i="14"/>
  <c r="I1048" i="14"/>
  <c r="G1049" i="14"/>
  <c r="G1048" i="14"/>
  <c r="E1048" i="14"/>
  <c r="D1048" i="14" l="1"/>
  <c r="F1048" i="14"/>
  <c r="E1049" i="14"/>
  <c r="F1049" i="14" s="1"/>
  <c r="I1049" i="14"/>
  <c r="C1049" i="14"/>
  <c r="D1049" i="14" s="1"/>
  <c r="I1050" i="14" l="1"/>
  <c r="C1050" i="14"/>
  <c r="E1050" i="14"/>
  <c r="G1050" i="14"/>
  <c r="H1050" i="14"/>
  <c r="G1051" i="14"/>
  <c r="F1050" i="14" l="1"/>
  <c r="E1051" i="14"/>
  <c r="F1051" i="14" s="1"/>
  <c r="C1051" i="14"/>
  <c r="D1051" i="14" s="1"/>
  <c r="I1051" i="14"/>
  <c r="D1050" i="14"/>
  <c r="I1052" i="14" l="1"/>
  <c r="H1052" i="14"/>
  <c r="C1052" i="14"/>
  <c r="G1053" i="14"/>
  <c r="E1052" i="14"/>
  <c r="G1052" i="14"/>
  <c r="F1052" i="14" l="1"/>
  <c r="I1053" i="14"/>
  <c r="E1053" i="14"/>
  <c r="F1053" i="14" s="1"/>
  <c r="C1053" i="14"/>
  <c r="D1052" i="14"/>
  <c r="D1053" i="14" l="1"/>
  <c r="J13" i="14"/>
  <c r="J14" i="14" l="1"/>
  <c r="K13" i="14"/>
  <c r="I9" i="14" s="1"/>
  <c r="K14" i="14" l="1"/>
  <c r="J15" i="14"/>
  <c r="J16" i="14" l="1"/>
  <c r="K15" i="14"/>
  <c r="K16" i="14" l="1"/>
  <c r="J17" i="14"/>
  <c r="J18" i="14" l="1"/>
  <c r="K17" i="14"/>
  <c r="K18" i="14" l="1"/>
  <c r="J19" i="14"/>
  <c r="J20" i="14" l="1"/>
  <c r="K19" i="14"/>
  <c r="K20" i="14" l="1"/>
  <c r="J21" i="14"/>
  <c r="K21" i="14" l="1"/>
  <c r="J22" i="14"/>
  <c r="K22" i="14" l="1"/>
  <c r="J23" i="14"/>
  <c r="J24" i="14" l="1"/>
  <c r="K23" i="14"/>
  <c r="J25" i="14" l="1"/>
  <c r="K24" i="14"/>
  <c r="K25" i="14" l="1"/>
  <c r="J26" i="14"/>
  <c r="J27" i="14" l="1"/>
  <c r="K26" i="14"/>
  <c r="J28" i="14" l="1"/>
  <c r="K27" i="14"/>
  <c r="J29" i="14" l="1"/>
  <c r="K28" i="14"/>
  <c r="J30" i="14" l="1"/>
  <c r="K29" i="14"/>
  <c r="K30" i="14" l="1"/>
  <c r="J31" i="14"/>
  <c r="K31" i="14" l="1"/>
  <c r="J32" i="14"/>
  <c r="K32" i="14" l="1"/>
  <c r="J33" i="14"/>
  <c r="J34" i="14" l="1"/>
  <c r="K33" i="14"/>
  <c r="K34" i="14" l="1"/>
  <c r="J35" i="14"/>
  <c r="J36" i="14" l="1"/>
  <c r="K35" i="14"/>
  <c r="J37" i="14" l="1"/>
  <c r="K36" i="14"/>
  <c r="J38" i="14" l="1"/>
  <c r="K37" i="14"/>
  <c r="K38" i="14" l="1"/>
  <c r="J39" i="14"/>
  <c r="J40" i="14" l="1"/>
  <c r="K39" i="14"/>
  <c r="K40" i="14" l="1"/>
  <c r="J41" i="14"/>
  <c r="K41" i="14" l="1"/>
  <c r="J42" i="14"/>
  <c r="J43" i="14" l="1"/>
  <c r="K42" i="14"/>
  <c r="K43" i="14" l="1"/>
  <c r="J44" i="14"/>
  <c r="K44" i="14" l="1"/>
  <c r="J45" i="14"/>
  <c r="K45" i="14" l="1"/>
  <c r="J46" i="14"/>
  <c r="K46" i="14" l="1"/>
  <c r="J47" i="14"/>
  <c r="J48" i="14" l="1"/>
  <c r="K47" i="14"/>
  <c r="K48" i="14" l="1"/>
  <c r="J49" i="14"/>
  <c r="J50" i="14" l="1"/>
  <c r="K49" i="14"/>
  <c r="J51" i="14" l="1"/>
  <c r="K50" i="14"/>
  <c r="K51" i="14" l="1"/>
  <c r="J52" i="14"/>
  <c r="J53" i="14" l="1"/>
  <c r="K52" i="14"/>
  <c r="J54" i="14" l="1"/>
  <c r="K53" i="14"/>
  <c r="J55" i="14" l="1"/>
  <c r="K54" i="14"/>
  <c r="K55" i="14" l="1"/>
  <c r="J56" i="14"/>
  <c r="K56" i="14" l="1"/>
  <c r="J57" i="14"/>
  <c r="K57" i="14" l="1"/>
  <c r="J58" i="14"/>
  <c r="K58" i="14" l="1"/>
  <c r="J59" i="14"/>
  <c r="J60" i="14" l="1"/>
  <c r="K59" i="14"/>
  <c r="K60" i="14" l="1"/>
  <c r="J61" i="14"/>
  <c r="K61" i="14" l="1"/>
  <c r="J62" i="14"/>
  <c r="K62" i="14" l="1"/>
  <c r="J63" i="14"/>
  <c r="K63" i="14" l="1"/>
  <c r="J64" i="14"/>
  <c r="K64" i="14" l="1"/>
  <c r="J65" i="14"/>
  <c r="K65" i="14" l="1"/>
  <c r="J66" i="14"/>
  <c r="K66" i="14" l="1"/>
  <c r="J67" i="14"/>
  <c r="J68" i="14" l="1"/>
  <c r="K67" i="14"/>
  <c r="K68" i="14" l="1"/>
  <c r="J69" i="14"/>
  <c r="K69" i="14" l="1"/>
  <c r="J70" i="14"/>
  <c r="K70" i="14" l="1"/>
  <c r="J71" i="14"/>
  <c r="K71" i="14" l="1"/>
  <c r="J72" i="14"/>
  <c r="J73" i="14" l="1"/>
  <c r="K72" i="14"/>
  <c r="K73" i="14" l="1"/>
  <c r="J74" i="14"/>
  <c r="K74" i="14" l="1"/>
  <c r="J75" i="14"/>
  <c r="J76" i="14" l="1"/>
  <c r="K75" i="14"/>
  <c r="J77" i="14" l="1"/>
  <c r="K76" i="14"/>
  <c r="J78" i="14" l="1"/>
  <c r="K77" i="14"/>
  <c r="K78" i="14" l="1"/>
  <c r="J79" i="14"/>
  <c r="J80" i="14" l="1"/>
  <c r="K79" i="14"/>
  <c r="J81" i="14" l="1"/>
  <c r="K80" i="14"/>
  <c r="J82" i="14" l="1"/>
  <c r="K81" i="14"/>
  <c r="K82" i="14" l="1"/>
  <c r="J83" i="14"/>
  <c r="K83" i="14" l="1"/>
  <c r="J84" i="14"/>
  <c r="J85" i="14" l="1"/>
  <c r="K84" i="14"/>
  <c r="K85" i="14" l="1"/>
  <c r="J86" i="14"/>
  <c r="J87" i="14" l="1"/>
  <c r="K86" i="14"/>
  <c r="K87" i="14" l="1"/>
  <c r="J88" i="14"/>
  <c r="K88" i="14" l="1"/>
  <c r="J89" i="14"/>
  <c r="K89" i="14" l="1"/>
  <c r="J90" i="14"/>
  <c r="J91" i="14" l="1"/>
  <c r="K90" i="14"/>
  <c r="K91" i="14" l="1"/>
  <c r="J92" i="14"/>
  <c r="K92" i="14" l="1"/>
  <c r="J93" i="14"/>
  <c r="K93" i="14" l="1"/>
  <c r="J94" i="14"/>
  <c r="J95" i="14" l="1"/>
  <c r="K94" i="14"/>
  <c r="J96" i="14" l="1"/>
  <c r="K95" i="14"/>
  <c r="K96" i="14" l="1"/>
  <c r="J97" i="14"/>
  <c r="K97" i="14" l="1"/>
  <c r="J98" i="14"/>
  <c r="J99" i="14" l="1"/>
  <c r="K98" i="14"/>
  <c r="J100" i="14" l="1"/>
  <c r="K99" i="14"/>
  <c r="K100" i="14" l="1"/>
  <c r="J101" i="14"/>
  <c r="K101" i="14" l="1"/>
  <c r="J102" i="14"/>
  <c r="K102" i="14" l="1"/>
  <c r="J103" i="14"/>
  <c r="K103" i="14" l="1"/>
  <c r="J104" i="14"/>
  <c r="K104" i="14" l="1"/>
  <c r="J105" i="14"/>
  <c r="J106" i="14" l="1"/>
  <c r="K105" i="14"/>
  <c r="K106" i="14" l="1"/>
  <c r="J107" i="14"/>
  <c r="J108" i="14" l="1"/>
  <c r="K107" i="14"/>
  <c r="K108" i="14" l="1"/>
  <c r="J109" i="14"/>
  <c r="K109" i="14" l="1"/>
  <c r="J110" i="14"/>
  <c r="K110" i="14" l="1"/>
  <c r="J111" i="14"/>
  <c r="K111" i="14" l="1"/>
  <c r="J112" i="14"/>
  <c r="J113" i="14" l="1"/>
  <c r="K112" i="14"/>
  <c r="K113" i="14" l="1"/>
  <c r="J114" i="14"/>
  <c r="K114" i="14" l="1"/>
  <c r="J115" i="14"/>
  <c r="J116" i="14" l="1"/>
  <c r="K115" i="14"/>
  <c r="K116" i="14" l="1"/>
  <c r="J117" i="14"/>
  <c r="J118" i="14" l="1"/>
  <c r="K117" i="14"/>
  <c r="K118" i="14" l="1"/>
  <c r="J119" i="14"/>
  <c r="J120" i="14" l="1"/>
  <c r="K119" i="14"/>
  <c r="K120" i="14" l="1"/>
  <c r="J121" i="14"/>
  <c r="K121" i="14" l="1"/>
  <c r="J122" i="14"/>
  <c r="K122" i="14" l="1"/>
  <c r="J123" i="14"/>
  <c r="J124" i="14" l="1"/>
  <c r="K123" i="14"/>
  <c r="K124" i="14" l="1"/>
  <c r="J125" i="14"/>
  <c r="J126" i="14" l="1"/>
  <c r="K125" i="14"/>
  <c r="K126" i="14" l="1"/>
  <c r="J127" i="14"/>
  <c r="K127" i="14" l="1"/>
  <c r="J128" i="14"/>
  <c r="K128" i="14" l="1"/>
  <c r="J129" i="14"/>
  <c r="J130" i="14" l="1"/>
  <c r="K129" i="14"/>
  <c r="K130" i="14" l="1"/>
  <c r="J131" i="14"/>
  <c r="K131" i="14" l="1"/>
  <c r="J132" i="14"/>
  <c r="K132" i="14" l="1"/>
  <c r="J133" i="14"/>
  <c r="K133" i="14" l="1"/>
  <c r="J134" i="14"/>
  <c r="J135" i="14" l="1"/>
  <c r="K134" i="14"/>
  <c r="J136" i="14" l="1"/>
  <c r="K135" i="14"/>
  <c r="K136" i="14" l="1"/>
  <c r="J137" i="14"/>
  <c r="J138" i="14" l="1"/>
  <c r="K137" i="14"/>
  <c r="K138" i="14" l="1"/>
  <c r="J139" i="14"/>
  <c r="K139" i="14" l="1"/>
  <c r="J140" i="14"/>
  <c r="J141" i="14" l="1"/>
  <c r="K140" i="14"/>
  <c r="K141" i="14" l="1"/>
  <c r="J142" i="14"/>
  <c r="K142" i="14" l="1"/>
  <c r="J143" i="14"/>
  <c r="K143" i="14" l="1"/>
  <c r="J144" i="14"/>
  <c r="J145" i="14" l="1"/>
  <c r="K144" i="14"/>
  <c r="K145" i="14" l="1"/>
  <c r="J146" i="14"/>
  <c r="K146" i="14" l="1"/>
  <c r="J147" i="14"/>
  <c r="J148" i="14" l="1"/>
  <c r="K147" i="14"/>
  <c r="K148" i="14" l="1"/>
  <c r="J149" i="14"/>
  <c r="K149" i="14" l="1"/>
  <c r="J150" i="14"/>
  <c r="J151" i="14" l="1"/>
  <c r="K150" i="14"/>
  <c r="K151" i="14" l="1"/>
  <c r="J152" i="14"/>
  <c r="K152" i="14" l="1"/>
  <c r="J153" i="14"/>
  <c r="J154" i="14" l="1"/>
  <c r="K153" i="14"/>
  <c r="J155" i="14" l="1"/>
  <c r="K154" i="14"/>
  <c r="J156" i="14" l="1"/>
  <c r="K155" i="14"/>
  <c r="J157" i="14" l="1"/>
  <c r="K156" i="14"/>
  <c r="J158" i="14" l="1"/>
  <c r="K157" i="14"/>
  <c r="K158" i="14" l="1"/>
  <c r="J159" i="14"/>
  <c r="K159" i="14" l="1"/>
  <c r="J160" i="14"/>
  <c r="J161" i="14" l="1"/>
  <c r="K160" i="14"/>
  <c r="K161" i="14" l="1"/>
  <c r="J162" i="14"/>
  <c r="K162" i="14" l="1"/>
  <c r="J163" i="14"/>
  <c r="K163" i="14" l="1"/>
  <c r="J164" i="14"/>
  <c r="J165" i="14" l="1"/>
  <c r="K164" i="14"/>
  <c r="K165" i="14" l="1"/>
  <c r="J166" i="14"/>
  <c r="J167" i="14" l="1"/>
  <c r="K166" i="14"/>
  <c r="K167" i="14" l="1"/>
  <c r="J168" i="14"/>
  <c r="K168" i="14" l="1"/>
  <c r="J169" i="14"/>
  <c r="K169" i="14" l="1"/>
  <c r="J170" i="14"/>
  <c r="K170" i="14" l="1"/>
  <c r="J171" i="14"/>
  <c r="K171" i="14" l="1"/>
  <c r="J172" i="14"/>
  <c r="J173" i="14" l="1"/>
  <c r="K172" i="14"/>
  <c r="K173" i="14" l="1"/>
  <c r="J174" i="14"/>
  <c r="J175" i="14" l="1"/>
  <c r="K174" i="14"/>
  <c r="J176" i="14" l="1"/>
  <c r="K175" i="14"/>
  <c r="J177" i="14" l="1"/>
  <c r="K176" i="14"/>
  <c r="J178" i="14" l="1"/>
  <c r="K177" i="14"/>
  <c r="J179" i="14" l="1"/>
  <c r="K178" i="14"/>
  <c r="K179" i="14" l="1"/>
  <c r="J180" i="14"/>
  <c r="J181" i="14" l="1"/>
  <c r="K180" i="14"/>
  <c r="K181" i="14" l="1"/>
  <c r="J182" i="14"/>
  <c r="J183" i="14" l="1"/>
  <c r="K182" i="14"/>
  <c r="K183" i="14" l="1"/>
  <c r="J184" i="14"/>
  <c r="J185" i="14" l="1"/>
  <c r="K184" i="14"/>
  <c r="K185" i="14" l="1"/>
  <c r="J186" i="14"/>
  <c r="J187" i="14" l="1"/>
  <c r="K186" i="14"/>
  <c r="K187" i="14" l="1"/>
  <c r="J188" i="14"/>
  <c r="J189" i="14" l="1"/>
  <c r="K188" i="14"/>
  <c r="K189" i="14" l="1"/>
  <c r="J190" i="14"/>
  <c r="K190" i="14" l="1"/>
  <c r="J191" i="14"/>
  <c r="J192" i="14" l="1"/>
  <c r="K191" i="14"/>
  <c r="K192" i="14" l="1"/>
  <c r="J193" i="14"/>
  <c r="J194" i="14" l="1"/>
  <c r="K193" i="14"/>
  <c r="K194" i="14" l="1"/>
  <c r="J195" i="14"/>
  <c r="K195" i="14" l="1"/>
  <c r="J196" i="14"/>
  <c r="J197" i="14" l="1"/>
  <c r="K196" i="14"/>
  <c r="J198" i="14" l="1"/>
  <c r="K197" i="14"/>
  <c r="J199" i="14" l="1"/>
  <c r="K198" i="14"/>
  <c r="K199" i="14" l="1"/>
  <c r="J200" i="14"/>
  <c r="K200" i="14" l="1"/>
  <c r="J201" i="14"/>
  <c r="K201" i="14" l="1"/>
  <c r="J202" i="14"/>
  <c r="J203" i="14" l="1"/>
  <c r="K202" i="14"/>
  <c r="K203" i="14" l="1"/>
  <c r="J204" i="14"/>
  <c r="K204" i="14" l="1"/>
  <c r="J205" i="14"/>
  <c r="K205" i="14" l="1"/>
  <c r="J206" i="14"/>
  <c r="K206" i="14" l="1"/>
  <c r="J207" i="14"/>
  <c r="J208" i="14" l="1"/>
  <c r="K207" i="14"/>
  <c r="K208" i="14" l="1"/>
  <c r="J209" i="14"/>
  <c r="J210" i="14" l="1"/>
  <c r="K209" i="14"/>
  <c r="K210" i="14" l="1"/>
  <c r="J211" i="14"/>
  <c r="K211" i="14" l="1"/>
  <c r="J212" i="14"/>
  <c r="J213" i="14" l="1"/>
  <c r="K212" i="14"/>
  <c r="K213" i="14" l="1"/>
  <c r="J214" i="14"/>
  <c r="K214" i="14" l="1"/>
  <c r="J215" i="14"/>
  <c r="K215" i="14" l="1"/>
  <c r="J216" i="14"/>
  <c r="K216" i="14" l="1"/>
  <c r="J217" i="14"/>
  <c r="K217" i="14" l="1"/>
  <c r="J218" i="14"/>
  <c r="J219" i="14" l="1"/>
  <c r="K218" i="14"/>
  <c r="J220" i="14" l="1"/>
  <c r="K219" i="14"/>
  <c r="K220" i="14" l="1"/>
  <c r="J221" i="14"/>
  <c r="J222" i="14" l="1"/>
  <c r="K221" i="14"/>
  <c r="K222" i="14" l="1"/>
  <c r="J223" i="14"/>
  <c r="J224" i="14" l="1"/>
  <c r="K223" i="14"/>
  <c r="J225" i="14" l="1"/>
  <c r="K224" i="14"/>
  <c r="J226" i="14" l="1"/>
  <c r="K225" i="14"/>
  <c r="K226" i="14" l="1"/>
  <c r="J227" i="14"/>
  <c r="K227" i="14" l="1"/>
  <c r="J228" i="14"/>
  <c r="J229" i="14" l="1"/>
  <c r="K228" i="14"/>
  <c r="K229" i="14" l="1"/>
  <c r="J230" i="14"/>
  <c r="J231" i="14" l="1"/>
  <c r="K230" i="14"/>
  <c r="J232" i="14" l="1"/>
  <c r="K231" i="14"/>
  <c r="J233" i="14" l="1"/>
  <c r="K232" i="14"/>
  <c r="J234" i="14" l="1"/>
  <c r="K233" i="14"/>
  <c r="J235" i="14" l="1"/>
  <c r="K234" i="14"/>
  <c r="K235" i="14" l="1"/>
  <c r="J236" i="14"/>
  <c r="J237" i="14" l="1"/>
  <c r="K236" i="14"/>
  <c r="J238" i="14" l="1"/>
  <c r="K237" i="14"/>
  <c r="K238" i="14" l="1"/>
  <c r="J239" i="14"/>
  <c r="K239" i="14" l="1"/>
  <c r="J240" i="14"/>
  <c r="J241" i="14" l="1"/>
  <c r="K240" i="14"/>
  <c r="K241" i="14" l="1"/>
  <c r="J242" i="14"/>
  <c r="J243" i="14" l="1"/>
  <c r="K242" i="14"/>
  <c r="K243" i="14" l="1"/>
  <c r="J244" i="14"/>
  <c r="J245" i="14" l="1"/>
  <c r="K244" i="14"/>
  <c r="K245" i="14" l="1"/>
  <c r="J246" i="14"/>
  <c r="J247" i="14" l="1"/>
  <c r="K246" i="14"/>
  <c r="K247" i="14" l="1"/>
  <c r="J248" i="14"/>
  <c r="K248" i="14" l="1"/>
  <c r="J249" i="14"/>
  <c r="J250" i="14" l="1"/>
  <c r="K249" i="14"/>
  <c r="J251" i="14" l="1"/>
  <c r="K250" i="14"/>
  <c r="K251" i="14" l="1"/>
  <c r="J252" i="14"/>
  <c r="J253" i="14" l="1"/>
  <c r="K252" i="14"/>
  <c r="J254" i="14" l="1"/>
  <c r="K253" i="14"/>
  <c r="K254" i="14" l="1"/>
  <c r="J255" i="14"/>
  <c r="J256" i="14" l="1"/>
  <c r="K255" i="14"/>
  <c r="K256" i="14" l="1"/>
  <c r="J257" i="14"/>
  <c r="J258" i="14" l="1"/>
  <c r="K257" i="14"/>
  <c r="J259" i="14" l="1"/>
  <c r="K258" i="14"/>
  <c r="K259" i="14" l="1"/>
  <c r="J260" i="14"/>
  <c r="J261" i="14" l="1"/>
  <c r="K260" i="14"/>
  <c r="K261" i="14" l="1"/>
  <c r="J262" i="14"/>
  <c r="K262" i="14" l="1"/>
  <c r="J263" i="14"/>
  <c r="J264" i="14" l="1"/>
  <c r="K263" i="14"/>
  <c r="K264" i="14" l="1"/>
  <c r="J265" i="14"/>
  <c r="K265" i="14" l="1"/>
  <c r="J266" i="14"/>
  <c r="K266" i="14" l="1"/>
  <c r="J267" i="14"/>
  <c r="J268" i="14" l="1"/>
  <c r="K267" i="14"/>
  <c r="K268" i="14" l="1"/>
  <c r="J269" i="14"/>
  <c r="K269" i="14" l="1"/>
  <c r="J270" i="14"/>
  <c r="K270" i="14" l="1"/>
  <c r="J271" i="14"/>
  <c r="K271" i="14" l="1"/>
  <c r="J272" i="14"/>
  <c r="K272" i="14" l="1"/>
  <c r="J273" i="14"/>
  <c r="K273" i="14" l="1"/>
  <c r="J274" i="14"/>
  <c r="K274" i="14" l="1"/>
  <c r="J275" i="14"/>
  <c r="J276" i="14" l="1"/>
  <c r="K275" i="14"/>
  <c r="K276" i="14" l="1"/>
  <c r="J277" i="14"/>
  <c r="K277" i="14" l="1"/>
  <c r="J278" i="14"/>
  <c r="K278" i="14" l="1"/>
  <c r="J279" i="14"/>
  <c r="J280" i="14" l="1"/>
  <c r="K279" i="14"/>
  <c r="K280" i="14" l="1"/>
  <c r="J281" i="14"/>
  <c r="J282" i="14" l="1"/>
  <c r="K281" i="14"/>
  <c r="K282" i="14" l="1"/>
  <c r="J283" i="14"/>
  <c r="K283" i="14" l="1"/>
  <c r="J284" i="14"/>
  <c r="K284" i="14" l="1"/>
  <c r="J285" i="14"/>
  <c r="K285" i="14" l="1"/>
  <c r="J286" i="14"/>
  <c r="J287" i="14" l="1"/>
  <c r="K286" i="14"/>
  <c r="K287" i="14" l="1"/>
  <c r="J288" i="14"/>
  <c r="K288" i="14" l="1"/>
  <c r="J289" i="14"/>
  <c r="J290" i="14" l="1"/>
  <c r="K289" i="14"/>
  <c r="K290" i="14" l="1"/>
  <c r="J291" i="14"/>
  <c r="K291" i="14" l="1"/>
  <c r="J292" i="14"/>
  <c r="J293" i="14" l="1"/>
  <c r="K292" i="14"/>
  <c r="K293" i="14" l="1"/>
  <c r="J294" i="14"/>
  <c r="K294" i="14" l="1"/>
  <c r="J295" i="14"/>
  <c r="J296" i="14" l="1"/>
  <c r="K295" i="14"/>
  <c r="J297" i="14" l="1"/>
  <c r="K296" i="14"/>
  <c r="J298" i="14" l="1"/>
  <c r="K297" i="14"/>
  <c r="K298" i="14" l="1"/>
  <c r="J299" i="14"/>
  <c r="J300" i="14" l="1"/>
  <c r="K299" i="14"/>
  <c r="J301" i="14" l="1"/>
  <c r="K300" i="14"/>
  <c r="K301" i="14" l="1"/>
  <c r="J302" i="14"/>
  <c r="J303" i="14" l="1"/>
  <c r="K302" i="14"/>
  <c r="K303" i="14" l="1"/>
  <c r="J304" i="14"/>
  <c r="K304" i="14" l="1"/>
  <c r="J305" i="14"/>
  <c r="J306" i="14" l="1"/>
  <c r="K305" i="14"/>
  <c r="J307" i="14" l="1"/>
  <c r="K306" i="14"/>
  <c r="K307" i="14" l="1"/>
  <c r="J308" i="14"/>
  <c r="K308" i="14" l="1"/>
  <c r="J309" i="14"/>
  <c r="J310" i="14" l="1"/>
  <c r="K309" i="14"/>
  <c r="K310" i="14" l="1"/>
  <c r="J311" i="14"/>
  <c r="J312" i="14" l="1"/>
  <c r="K311" i="14"/>
  <c r="K312" i="14" l="1"/>
  <c r="J313" i="14"/>
  <c r="J314" i="14" l="1"/>
  <c r="K313" i="14"/>
  <c r="K314" i="14" l="1"/>
  <c r="J315" i="14"/>
  <c r="K315" i="14" l="1"/>
  <c r="J316" i="14"/>
  <c r="J317" i="14" l="1"/>
  <c r="K316" i="14"/>
  <c r="K317" i="14" l="1"/>
  <c r="J318" i="14"/>
  <c r="K318" i="14" l="1"/>
  <c r="J319" i="14"/>
  <c r="K319" i="14" l="1"/>
  <c r="J320" i="14"/>
  <c r="K320" i="14" l="1"/>
  <c r="J321" i="14"/>
  <c r="K321" i="14" l="1"/>
  <c r="J322" i="14"/>
  <c r="K322" i="14" l="1"/>
  <c r="J323" i="14"/>
  <c r="K323" i="14" l="1"/>
  <c r="J324" i="14"/>
  <c r="J325" i="14" l="1"/>
  <c r="K324" i="14"/>
  <c r="K325" i="14" l="1"/>
  <c r="J326" i="14"/>
  <c r="K326" i="14" l="1"/>
  <c r="J327" i="14"/>
  <c r="J328" i="14" l="1"/>
  <c r="K327" i="14"/>
  <c r="K328" i="14" l="1"/>
  <c r="J329" i="14"/>
  <c r="J330" i="14" l="1"/>
  <c r="K329" i="14"/>
  <c r="K330" i="14" l="1"/>
  <c r="J331" i="14"/>
  <c r="K331" i="14" l="1"/>
  <c r="J332" i="14"/>
  <c r="J333" i="14" l="1"/>
  <c r="K332" i="14"/>
  <c r="J334" i="14" l="1"/>
  <c r="K333" i="14"/>
  <c r="K334" i="14" l="1"/>
  <c r="J335" i="14"/>
  <c r="K335" i="14" l="1"/>
  <c r="J336" i="14"/>
  <c r="J337" i="14" l="1"/>
  <c r="K336" i="14"/>
  <c r="K337" i="14" l="1"/>
  <c r="J338" i="14"/>
  <c r="K338" i="14" l="1"/>
  <c r="J339" i="14"/>
  <c r="J340" i="14" l="1"/>
  <c r="K339" i="14"/>
  <c r="K340" i="14" l="1"/>
  <c r="J341" i="14"/>
  <c r="K341" i="14" l="1"/>
  <c r="J342" i="14"/>
  <c r="K342" i="14" l="1"/>
  <c r="J343" i="14"/>
  <c r="J344" i="14" l="1"/>
  <c r="K343" i="14"/>
  <c r="K344" i="14" l="1"/>
  <c r="J345" i="14"/>
  <c r="K345" i="14" l="1"/>
  <c r="J346" i="14"/>
  <c r="K346" i="14" l="1"/>
  <c r="J347" i="14"/>
  <c r="J348" i="14" l="1"/>
  <c r="K347" i="14"/>
  <c r="K348" i="14" l="1"/>
  <c r="J349" i="14"/>
  <c r="K349" i="14" l="1"/>
  <c r="J350" i="14"/>
  <c r="J351" i="14" l="1"/>
  <c r="K350" i="14"/>
  <c r="K351" i="14" l="1"/>
  <c r="J352" i="14"/>
  <c r="J353" i="14" l="1"/>
  <c r="K352" i="14"/>
  <c r="K353" i="14" l="1"/>
  <c r="J354" i="14"/>
  <c r="K354" i="14" l="1"/>
  <c r="J355" i="14"/>
  <c r="K355" i="14" l="1"/>
  <c r="J356" i="14"/>
  <c r="K356" i="14" l="1"/>
  <c r="J357" i="14"/>
  <c r="K357" i="14" l="1"/>
  <c r="J358" i="14"/>
  <c r="J359" i="14" l="1"/>
  <c r="K358" i="14"/>
  <c r="J360" i="14" l="1"/>
  <c r="K359" i="14"/>
  <c r="K360" i="14" l="1"/>
  <c r="J361" i="14"/>
  <c r="K361" i="14" l="1"/>
  <c r="J362" i="14"/>
  <c r="K362" i="14" l="1"/>
  <c r="J363" i="14"/>
  <c r="J364" i="14" l="1"/>
  <c r="K363" i="14"/>
  <c r="J365" i="14" l="1"/>
  <c r="K364" i="14"/>
  <c r="J366" i="14" l="1"/>
  <c r="K365" i="14"/>
  <c r="K366" i="14" l="1"/>
  <c r="J367" i="14"/>
  <c r="J368" i="14" l="1"/>
  <c r="K367" i="14"/>
  <c r="K368" i="14" l="1"/>
  <c r="J369" i="14"/>
  <c r="J370" i="14" l="1"/>
  <c r="K369" i="14"/>
  <c r="K370" i="14" l="1"/>
  <c r="J371" i="14"/>
  <c r="J372" i="14" l="1"/>
  <c r="K371" i="14"/>
  <c r="K372" i="14" l="1"/>
  <c r="J373" i="14"/>
  <c r="J374" i="14" l="1"/>
  <c r="K373" i="14"/>
  <c r="K374" i="14" l="1"/>
  <c r="J375" i="14"/>
  <c r="K375" i="14" l="1"/>
  <c r="J376" i="14"/>
  <c r="J377" i="14" l="1"/>
  <c r="K376" i="14"/>
  <c r="K377" i="14" l="1"/>
  <c r="J378" i="14"/>
  <c r="J379" i="14" l="1"/>
  <c r="K378" i="14"/>
  <c r="K379" i="14" l="1"/>
  <c r="J380" i="14"/>
  <c r="J381" i="14" l="1"/>
  <c r="K380" i="14"/>
  <c r="K381" i="14" l="1"/>
  <c r="J382" i="14"/>
  <c r="J383" i="14" l="1"/>
  <c r="K382" i="14"/>
  <c r="K383" i="14" l="1"/>
  <c r="J384" i="14"/>
  <c r="K384" i="14" l="1"/>
  <c r="J385" i="14"/>
  <c r="K385" i="14" l="1"/>
  <c r="J386" i="14"/>
  <c r="K386" i="14" l="1"/>
  <c r="J387" i="14"/>
  <c r="K387" i="14" l="1"/>
  <c r="J388" i="14"/>
  <c r="K388" i="14" l="1"/>
  <c r="J389" i="14"/>
  <c r="J390" i="14" l="1"/>
  <c r="K389" i="14"/>
  <c r="K390" i="14" l="1"/>
  <c r="J391" i="14"/>
  <c r="K391" i="14" l="1"/>
  <c r="J392" i="14"/>
  <c r="K392" i="14" l="1"/>
  <c r="J393" i="14"/>
  <c r="K393" i="14" l="1"/>
  <c r="J394" i="14"/>
  <c r="J395" i="14" l="1"/>
  <c r="K394" i="14"/>
  <c r="K395" i="14" l="1"/>
  <c r="J396" i="14"/>
  <c r="K396" i="14" l="1"/>
  <c r="J397" i="14"/>
  <c r="J398" i="14" l="1"/>
  <c r="K397" i="14"/>
  <c r="K398" i="14" l="1"/>
  <c r="J399" i="14"/>
  <c r="K399" i="14" l="1"/>
  <c r="J400" i="14"/>
  <c r="K400" i="14" l="1"/>
  <c r="J401" i="14"/>
  <c r="K401" i="14" l="1"/>
  <c r="J402" i="14"/>
  <c r="K402" i="14" l="1"/>
  <c r="J403" i="14"/>
  <c r="K403" i="14" l="1"/>
  <c r="J404" i="14"/>
  <c r="J405" i="14" l="1"/>
  <c r="K404" i="14"/>
  <c r="K405" i="14" l="1"/>
  <c r="J406" i="14"/>
  <c r="K406" i="14" l="1"/>
  <c r="J407" i="14"/>
  <c r="K407" i="14" l="1"/>
  <c r="J408" i="14"/>
  <c r="K408" i="14" l="1"/>
  <c r="J409" i="14"/>
  <c r="K409" i="14" l="1"/>
  <c r="J410" i="14"/>
  <c r="K410" i="14" l="1"/>
  <c r="J411" i="14"/>
  <c r="K411" i="14" l="1"/>
  <c r="J412" i="14"/>
  <c r="K412" i="14" l="1"/>
  <c r="J413" i="14"/>
  <c r="J414" i="14" l="1"/>
  <c r="K413" i="14"/>
  <c r="K414" i="14" l="1"/>
  <c r="J415" i="14"/>
  <c r="K415" i="14" l="1"/>
  <c r="J416" i="14"/>
  <c r="K416" i="14" l="1"/>
  <c r="J417" i="14"/>
  <c r="K417" i="14" l="1"/>
  <c r="J418" i="14"/>
  <c r="J419" i="14" l="1"/>
  <c r="K418" i="14"/>
  <c r="K419" i="14" l="1"/>
  <c r="J420" i="14"/>
  <c r="J421" i="14" l="1"/>
  <c r="K420" i="14"/>
  <c r="J422" i="14" l="1"/>
  <c r="K421" i="14"/>
  <c r="K422" i="14" l="1"/>
  <c r="J423" i="14"/>
  <c r="K423" i="14" l="1"/>
  <c r="J424" i="14"/>
  <c r="J425" i="14" l="1"/>
  <c r="K424" i="14"/>
  <c r="K425" i="14" l="1"/>
  <c r="J426" i="14"/>
  <c r="J427" i="14" l="1"/>
  <c r="K426" i="14"/>
  <c r="K427" i="14" l="1"/>
  <c r="J428" i="14"/>
  <c r="K428" i="14" l="1"/>
  <c r="J429" i="14"/>
  <c r="K429" i="14" l="1"/>
  <c r="J430" i="14"/>
  <c r="K430" i="14" l="1"/>
  <c r="J431" i="14"/>
  <c r="J432" i="14" l="1"/>
  <c r="K431" i="14"/>
  <c r="J433" i="14" l="1"/>
  <c r="K432" i="14"/>
  <c r="J434" i="14" l="1"/>
  <c r="K433" i="14"/>
  <c r="K434" i="14" l="1"/>
  <c r="J435" i="14"/>
  <c r="K435" i="14" l="1"/>
  <c r="J436" i="14"/>
  <c r="K436" i="14" l="1"/>
  <c r="J437" i="14"/>
  <c r="K437" i="14" l="1"/>
  <c r="J438" i="14"/>
  <c r="K438" i="14" l="1"/>
  <c r="J439" i="14"/>
  <c r="K439" i="14" l="1"/>
  <c r="J440" i="14"/>
  <c r="J441" i="14" l="1"/>
  <c r="K440" i="14"/>
  <c r="K441" i="14" l="1"/>
  <c r="J442" i="14"/>
  <c r="J443" i="14" l="1"/>
  <c r="K442" i="14"/>
  <c r="J444" i="14" l="1"/>
  <c r="K443" i="14"/>
  <c r="J445" i="14" l="1"/>
  <c r="K444" i="14"/>
  <c r="J446" i="14" l="1"/>
  <c r="K445" i="14"/>
  <c r="J447" i="14" l="1"/>
  <c r="K446" i="14"/>
  <c r="K447" i="14" l="1"/>
  <c r="J448" i="14"/>
  <c r="K448" i="14" l="1"/>
  <c r="J449" i="14"/>
  <c r="K449" i="14" l="1"/>
  <c r="J450" i="14"/>
  <c r="J451" i="14" l="1"/>
  <c r="K450" i="14"/>
  <c r="K451" i="14" l="1"/>
  <c r="J452" i="14"/>
  <c r="K452" i="14" l="1"/>
  <c r="J453" i="14"/>
  <c r="K453" i="14" l="1"/>
  <c r="J454" i="14"/>
  <c r="K454" i="14" l="1"/>
  <c r="J455" i="14"/>
  <c r="K455" i="14" l="1"/>
  <c r="J456" i="14"/>
  <c r="K456" i="14" l="1"/>
  <c r="J457" i="14"/>
  <c r="K457" i="14" l="1"/>
  <c r="J458" i="14"/>
  <c r="K458" i="14" l="1"/>
  <c r="J459" i="14"/>
  <c r="J460" i="14" l="1"/>
  <c r="K459" i="14"/>
  <c r="K460" i="14" l="1"/>
  <c r="J461" i="14"/>
  <c r="J462" i="14" l="1"/>
  <c r="K461" i="14"/>
  <c r="K462" i="14" l="1"/>
  <c r="J463" i="14"/>
  <c r="J464" i="14" l="1"/>
  <c r="K463" i="14"/>
  <c r="J465" i="14" l="1"/>
  <c r="K464" i="14"/>
  <c r="K465" i="14" l="1"/>
  <c r="J466" i="14"/>
  <c r="J467" i="14" l="1"/>
  <c r="K466" i="14"/>
  <c r="J468" i="14" l="1"/>
  <c r="K467" i="14"/>
  <c r="K468" i="14" l="1"/>
  <c r="J469" i="14"/>
  <c r="K469" i="14" l="1"/>
  <c r="J470" i="14"/>
  <c r="K470" i="14" l="1"/>
  <c r="J471" i="14"/>
  <c r="J472" i="14" l="1"/>
  <c r="K471" i="14"/>
  <c r="K472" i="14" l="1"/>
  <c r="J473" i="14"/>
  <c r="K473" i="14" l="1"/>
  <c r="J474" i="14"/>
  <c r="J475" i="14" l="1"/>
  <c r="K474" i="14"/>
  <c r="J476" i="14" l="1"/>
  <c r="K475" i="14"/>
  <c r="K476" i="14" l="1"/>
  <c r="J477" i="14"/>
  <c r="K477" i="14" l="1"/>
  <c r="J478" i="14"/>
  <c r="J479" i="14" l="1"/>
  <c r="K478" i="14"/>
  <c r="K479" i="14" l="1"/>
  <c r="J480" i="14"/>
  <c r="K480" i="14" l="1"/>
  <c r="J481" i="14"/>
  <c r="K481" i="14" l="1"/>
  <c r="J482" i="14"/>
  <c r="K482" i="14" l="1"/>
  <c r="J483" i="14"/>
  <c r="J484" i="14" l="1"/>
  <c r="K483" i="14"/>
  <c r="K484" i="14" l="1"/>
  <c r="J485" i="14"/>
  <c r="J486" i="14" l="1"/>
  <c r="K485" i="14"/>
  <c r="K486" i="14" l="1"/>
  <c r="J487" i="14"/>
  <c r="J488" i="14" l="1"/>
  <c r="K487" i="14"/>
  <c r="J489" i="14" l="1"/>
  <c r="K488" i="14"/>
  <c r="J490" i="14" l="1"/>
  <c r="K489" i="14"/>
  <c r="J491" i="14" l="1"/>
  <c r="K490" i="14"/>
  <c r="J492" i="14" l="1"/>
  <c r="K491" i="14"/>
  <c r="K492" i="14" l="1"/>
  <c r="J493" i="14"/>
  <c r="K493" i="14" l="1"/>
  <c r="J494" i="14"/>
  <c r="K494" i="14" l="1"/>
  <c r="J495" i="14"/>
  <c r="J496" i="14" l="1"/>
  <c r="K495" i="14"/>
  <c r="K496" i="14" l="1"/>
  <c r="J497" i="14"/>
  <c r="J498" i="14" l="1"/>
  <c r="K497" i="14"/>
  <c r="K498" i="14" l="1"/>
  <c r="J499" i="14"/>
  <c r="K499" i="14" l="1"/>
  <c r="J500" i="14"/>
  <c r="J501" i="14" l="1"/>
  <c r="K500" i="14"/>
  <c r="K501" i="14" l="1"/>
  <c r="J502" i="14"/>
  <c r="J503" i="14" l="1"/>
  <c r="K502" i="14"/>
  <c r="K503" i="14" l="1"/>
  <c r="J504" i="14"/>
  <c r="K504" i="14" l="1"/>
  <c r="J505" i="14"/>
  <c r="J506" i="14" l="1"/>
  <c r="K505" i="14"/>
  <c r="J507" i="14" l="1"/>
  <c r="K506" i="14"/>
  <c r="K507" i="14" l="1"/>
  <c r="J508" i="14"/>
  <c r="K508" i="14" l="1"/>
  <c r="J509" i="14"/>
  <c r="J510" i="14" l="1"/>
  <c r="K509" i="14"/>
  <c r="K510" i="14" l="1"/>
  <c r="J511" i="14"/>
  <c r="J512" i="14" l="1"/>
  <c r="K511" i="14"/>
  <c r="K512" i="14" l="1"/>
  <c r="J513" i="14"/>
  <c r="J514" i="14" l="1"/>
  <c r="K513" i="14"/>
  <c r="K514" i="14" l="1"/>
  <c r="J515" i="14"/>
  <c r="J516" i="14" l="1"/>
  <c r="K515" i="14"/>
  <c r="K516" i="14" l="1"/>
  <c r="J517" i="14"/>
  <c r="J518" i="14" l="1"/>
  <c r="K517" i="14"/>
  <c r="J519" i="14" l="1"/>
  <c r="K518" i="14"/>
  <c r="J520" i="14" l="1"/>
  <c r="K519" i="14"/>
  <c r="J521" i="14" l="1"/>
  <c r="K520" i="14"/>
  <c r="J522" i="14" l="1"/>
  <c r="K521" i="14"/>
  <c r="J523" i="14" l="1"/>
  <c r="K522" i="14"/>
  <c r="K523" i="14" l="1"/>
  <c r="J524" i="14"/>
  <c r="K524" i="14" l="1"/>
  <c r="J525" i="14"/>
  <c r="K525" i="14" l="1"/>
  <c r="J526" i="14"/>
  <c r="K526" i="14" l="1"/>
  <c r="J527" i="14"/>
  <c r="J528" i="14" l="1"/>
  <c r="K527" i="14"/>
  <c r="J529" i="14" l="1"/>
  <c r="K528" i="14"/>
  <c r="K529" i="14" l="1"/>
  <c r="J530" i="14"/>
  <c r="J531" i="14" l="1"/>
  <c r="K530" i="14"/>
  <c r="J532" i="14" l="1"/>
  <c r="K531" i="14"/>
  <c r="K532" i="14" l="1"/>
  <c r="J533" i="14"/>
  <c r="J534" i="14" l="1"/>
  <c r="K533" i="14"/>
  <c r="K534" i="14" l="1"/>
  <c r="J535" i="14"/>
  <c r="J536" i="14" l="1"/>
  <c r="K535" i="14"/>
  <c r="K536" i="14" l="1"/>
  <c r="J537" i="14"/>
  <c r="J538" i="14" l="1"/>
  <c r="K537" i="14"/>
  <c r="K538" i="14" l="1"/>
  <c r="J539" i="14"/>
  <c r="J540" i="14" l="1"/>
  <c r="K539" i="14"/>
  <c r="J541" i="14" l="1"/>
  <c r="K540" i="14"/>
  <c r="J542" i="14" l="1"/>
  <c r="K541" i="14"/>
  <c r="J543" i="14" l="1"/>
  <c r="K542" i="14"/>
  <c r="K543" i="14" l="1"/>
  <c r="J544" i="14"/>
  <c r="J545" i="14" l="1"/>
  <c r="K544" i="14"/>
  <c r="J546" i="14" l="1"/>
  <c r="K545" i="14"/>
  <c r="J547" i="14" l="1"/>
  <c r="K546" i="14"/>
  <c r="K547" i="14" l="1"/>
  <c r="J548" i="14"/>
  <c r="K548" i="14" l="1"/>
  <c r="J549" i="14"/>
  <c r="J550" i="14" l="1"/>
  <c r="K549" i="14"/>
  <c r="K550" i="14" l="1"/>
  <c r="J551" i="14"/>
  <c r="J552" i="14" l="1"/>
  <c r="K551" i="14"/>
  <c r="K552" i="14" l="1"/>
  <c r="J553" i="14"/>
  <c r="K553" i="14" l="1"/>
  <c r="J554" i="14"/>
  <c r="J555" i="14" l="1"/>
  <c r="K554" i="14"/>
  <c r="J556" i="14" l="1"/>
  <c r="K555" i="14"/>
  <c r="K556" i="14" l="1"/>
  <c r="J557" i="14"/>
  <c r="K557" i="14" l="1"/>
  <c r="J558" i="14"/>
  <c r="K558" i="14" l="1"/>
  <c r="J559" i="14"/>
  <c r="K559" i="14" l="1"/>
  <c r="J560" i="14"/>
  <c r="K560" i="14" l="1"/>
  <c r="J561" i="14"/>
  <c r="J562" i="14" l="1"/>
  <c r="K561" i="14"/>
  <c r="J563" i="14" l="1"/>
  <c r="K562" i="14"/>
  <c r="J564" i="14" l="1"/>
  <c r="K563" i="14"/>
  <c r="K564" i="14" l="1"/>
  <c r="J565" i="14"/>
  <c r="K565" i="14" l="1"/>
  <c r="J566" i="14"/>
  <c r="J567" i="14" l="1"/>
  <c r="K566" i="14"/>
  <c r="J568" i="14" l="1"/>
  <c r="K567" i="14"/>
  <c r="K568" i="14" l="1"/>
  <c r="J569" i="14"/>
  <c r="K569" i="14" l="1"/>
  <c r="J570" i="14"/>
  <c r="K570" i="14" l="1"/>
  <c r="J571" i="14"/>
  <c r="K571" i="14" l="1"/>
  <c r="J572" i="14"/>
  <c r="K572" i="14" l="1"/>
  <c r="J573" i="14"/>
  <c r="K573" i="14" l="1"/>
  <c r="J574" i="14"/>
  <c r="K574" i="14" l="1"/>
  <c r="J575" i="14"/>
  <c r="K575" i="14" l="1"/>
  <c r="J576" i="14"/>
  <c r="K576" i="14" l="1"/>
  <c r="J577" i="14"/>
  <c r="K577" i="14" l="1"/>
  <c r="J578" i="14"/>
  <c r="K578" i="14" l="1"/>
  <c r="J579" i="14"/>
  <c r="K579" i="14" l="1"/>
  <c r="J580" i="14"/>
  <c r="K580" i="14" l="1"/>
  <c r="J581" i="14"/>
  <c r="K581" i="14" l="1"/>
  <c r="J582" i="14"/>
  <c r="K582" i="14" l="1"/>
  <c r="J583" i="14"/>
  <c r="K583" i="14" l="1"/>
  <c r="J584" i="14"/>
  <c r="K584" i="14" l="1"/>
  <c r="J585" i="14"/>
  <c r="K585" i="14" l="1"/>
  <c r="J586" i="14"/>
  <c r="K586" i="14" l="1"/>
  <c r="J587" i="14"/>
  <c r="K587" i="14" l="1"/>
  <c r="J588" i="14"/>
  <c r="K588" i="14" l="1"/>
  <c r="J589" i="14"/>
  <c r="K589" i="14" l="1"/>
  <c r="J590" i="14"/>
  <c r="K590" i="14" l="1"/>
  <c r="J591" i="14"/>
  <c r="K591" i="14" l="1"/>
  <c r="J592" i="14"/>
  <c r="K592" i="14" l="1"/>
  <c r="J593" i="14"/>
  <c r="K593" i="14" l="1"/>
  <c r="J594" i="14"/>
  <c r="K594" i="14" l="1"/>
  <c r="J595" i="14"/>
  <c r="K595" i="14" l="1"/>
  <c r="J596" i="14"/>
  <c r="K596" i="14" l="1"/>
  <c r="J597" i="14"/>
  <c r="K597" i="14" l="1"/>
  <c r="J598" i="14"/>
  <c r="K598" i="14" l="1"/>
  <c r="J599" i="14"/>
  <c r="K599" i="14" l="1"/>
  <c r="J600" i="14"/>
  <c r="K600" i="14" l="1"/>
  <c r="J601" i="14"/>
  <c r="K601" i="14" l="1"/>
  <c r="J602" i="14"/>
  <c r="K602" i="14" l="1"/>
  <c r="J603" i="14"/>
  <c r="K603" i="14" l="1"/>
  <c r="J604" i="14"/>
  <c r="K604" i="14" l="1"/>
  <c r="J605" i="14"/>
  <c r="K605" i="14" l="1"/>
  <c r="J606" i="14"/>
  <c r="K606" i="14" l="1"/>
  <c r="J607" i="14"/>
  <c r="K607" i="14" l="1"/>
  <c r="J608" i="14"/>
  <c r="K608" i="14" l="1"/>
  <c r="J609" i="14"/>
  <c r="K609" i="14" l="1"/>
  <c r="J610" i="14"/>
  <c r="K610" i="14" l="1"/>
  <c r="J611" i="14"/>
  <c r="K611" i="14" l="1"/>
  <c r="J612" i="14"/>
  <c r="K612" i="14" l="1"/>
  <c r="J613" i="14"/>
  <c r="K613" i="14" l="1"/>
  <c r="J614" i="14"/>
  <c r="K614" i="14" l="1"/>
  <c r="J615" i="14"/>
  <c r="K615" i="14" l="1"/>
  <c r="J616" i="14"/>
  <c r="K616" i="14" l="1"/>
  <c r="J617" i="14"/>
  <c r="K617" i="14" l="1"/>
  <c r="J618" i="14"/>
  <c r="K618" i="14" l="1"/>
  <c r="J619" i="14"/>
  <c r="K619" i="14" l="1"/>
  <c r="J620" i="14"/>
  <c r="K620" i="14" l="1"/>
  <c r="J621" i="14"/>
  <c r="K621" i="14" l="1"/>
  <c r="J622" i="14"/>
  <c r="K622" i="14" l="1"/>
  <c r="J623" i="14"/>
  <c r="K623" i="14" l="1"/>
  <c r="J624" i="14"/>
  <c r="K624" i="14" l="1"/>
  <c r="J625" i="14"/>
  <c r="K625" i="14" l="1"/>
  <c r="J626" i="14"/>
  <c r="K626" i="14" l="1"/>
  <c r="J627" i="14"/>
  <c r="K627" i="14" l="1"/>
  <c r="J628" i="14"/>
  <c r="K628" i="14" l="1"/>
  <c r="J629" i="14"/>
  <c r="K629" i="14" l="1"/>
  <c r="J630" i="14"/>
  <c r="K630" i="14" l="1"/>
  <c r="J631" i="14"/>
  <c r="J632" i="14" l="1"/>
  <c r="K631" i="14"/>
  <c r="J633" i="14" l="1"/>
  <c r="K632" i="14"/>
  <c r="J634" i="14" l="1"/>
  <c r="K633" i="14"/>
  <c r="J635" i="14" l="1"/>
  <c r="K634" i="14"/>
  <c r="J636" i="14" l="1"/>
  <c r="K635" i="14"/>
  <c r="J637" i="14" l="1"/>
  <c r="K636" i="14"/>
  <c r="J638" i="14" l="1"/>
  <c r="K637" i="14"/>
  <c r="J639" i="14" l="1"/>
  <c r="K638" i="14"/>
  <c r="J640" i="14" l="1"/>
  <c r="K639" i="14"/>
  <c r="J641" i="14" l="1"/>
  <c r="K640" i="14"/>
  <c r="J642" i="14" l="1"/>
  <c r="K641" i="14"/>
  <c r="J643" i="14" l="1"/>
  <c r="K642" i="14"/>
  <c r="J644" i="14" l="1"/>
  <c r="K643" i="14"/>
  <c r="J645" i="14" l="1"/>
  <c r="K644" i="14"/>
  <c r="J646" i="14" l="1"/>
  <c r="K645" i="14"/>
  <c r="J647" i="14" l="1"/>
  <c r="K646" i="14"/>
  <c r="J648" i="14" l="1"/>
  <c r="K647" i="14"/>
  <c r="J649" i="14" l="1"/>
  <c r="K648" i="14"/>
  <c r="J650" i="14" l="1"/>
  <c r="K649" i="14"/>
  <c r="J651" i="14" l="1"/>
  <c r="K650" i="14"/>
  <c r="J652" i="14" l="1"/>
  <c r="K651" i="14"/>
  <c r="J653" i="14" l="1"/>
  <c r="K652" i="14"/>
  <c r="J654" i="14" l="1"/>
  <c r="K653" i="14"/>
  <c r="J655" i="14" l="1"/>
  <c r="K654" i="14"/>
  <c r="J656" i="14" l="1"/>
  <c r="K655" i="14"/>
  <c r="K656" i="14" l="1"/>
  <c r="J657" i="14"/>
  <c r="K657" i="14" l="1"/>
  <c r="J658" i="14"/>
  <c r="K658" i="14" l="1"/>
  <c r="J659" i="14"/>
  <c r="K659" i="14" l="1"/>
  <c r="J660" i="14"/>
  <c r="K660" i="14" l="1"/>
  <c r="J661" i="14"/>
  <c r="K661" i="14" l="1"/>
  <c r="J662" i="14"/>
  <c r="K662" i="14" l="1"/>
  <c r="J663" i="14"/>
  <c r="K663" i="14" l="1"/>
  <c r="J664" i="14"/>
  <c r="K664" i="14" l="1"/>
  <c r="J665" i="14"/>
  <c r="K665" i="14" l="1"/>
  <c r="J666" i="14"/>
  <c r="K666" i="14" l="1"/>
  <c r="J667" i="14"/>
  <c r="K667" i="14" l="1"/>
  <c r="J668" i="14"/>
  <c r="K668" i="14" l="1"/>
  <c r="J669" i="14"/>
  <c r="K669" i="14" l="1"/>
  <c r="J670" i="14"/>
  <c r="K670" i="14" l="1"/>
  <c r="J671" i="14"/>
  <c r="K671" i="14" l="1"/>
  <c r="J672" i="14"/>
  <c r="K672" i="14" l="1"/>
  <c r="J673" i="14"/>
  <c r="K673" i="14" l="1"/>
  <c r="J674" i="14"/>
  <c r="K674" i="14" l="1"/>
  <c r="J675" i="14"/>
  <c r="K675" i="14" l="1"/>
  <c r="J676" i="14"/>
  <c r="K676" i="14" l="1"/>
  <c r="J677" i="14"/>
  <c r="K677" i="14" l="1"/>
  <c r="J678" i="14"/>
  <c r="K678" i="14" l="1"/>
  <c r="J679" i="14"/>
  <c r="K679" i="14" l="1"/>
  <c r="J680" i="14"/>
  <c r="K680" i="14" l="1"/>
  <c r="J681" i="14"/>
  <c r="K681" i="14" l="1"/>
  <c r="J682" i="14"/>
  <c r="K682" i="14" l="1"/>
  <c r="J683" i="14"/>
  <c r="K683" i="14" l="1"/>
  <c r="J684" i="14"/>
  <c r="K684" i="14" l="1"/>
  <c r="J685" i="14"/>
  <c r="K685" i="14" l="1"/>
  <c r="J686" i="14"/>
  <c r="K686" i="14" l="1"/>
  <c r="J687" i="14"/>
  <c r="K687" i="14" l="1"/>
  <c r="J688" i="14"/>
  <c r="K688" i="14" l="1"/>
  <c r="J689" i="14"/>
  <c r="K689" i="14" l="1"/>
  <c r="J690" i="14"/>
  <c r="K690" i="14" l="1"/>
  <c r="J691" i="14"/>
  <c r="K691" i="14" l="1"/>
  <c r="J692" i="14"/>
  <c r="K692" i="14" l="1"/>
  <c r="J693" i="14"/>
  <c r="K693" i="14" l="1"/>
  <c r="J694" i="14"/>
  <c r="K694" i="14" l="1"/>
  <c r="J695" i="14"/>
  <c r="K695" i="14" l="1"/>
  <c r="J696" i="14"/>
  <c r="K696" i="14" l="1"/>
  <c r="J697" i="14"/>
  <c r="K697" i="14" l="1"/>
  <c r="J698" i="14"/>
  <c r="K698" i="14" l="1"/>
  <c r="J699" i="14"/>
  <c r="K699" i="14" l="1"/>
  <c r="J700" i="14"/>
  <c r="K700" i="14" l="1"/>
  <c r="J701" i="14"/>
  <c r="K701" i="14" l="1"/>
  <c r="J702" i="14"/>
  <c r="K702" i="14" l="1"/>
  <c r="J703" i="14"/>
  <c r="K703" i="14" l="1"/>
  <c r="J704" i="14"/>
  <c r="K704" i="14" l="1"/>
  <c r="J705" i="14"/>
  <c r="K705" i="14" l="1"/>
  <c r="J706" i="14"/>
  <c r="K706" i="14" l="1"/>
  <c r="J707" i="14"/>
  <c r="K707" i="14" l="1"/>
  <c r="J708" i="14"/>
  <c r="K708" i="14" l="1"/>
  <c r="J709" i="14"/>
  <c r="K709" i="14" l="1"/>
  <c r="J710" i="14"/>
  <c r="K710" i="14" l="1"/>
  <c r="J711" i="14"/>
  <c r="K711" i="14" l="1"/>
  <c r="J712" i="14"/>
  <c r="K712" i="14" l="1"/>
  <c r="J713" i="14"/>
  <c r="K713" i="14" l="1"/>
  <c r="J714" i="14"/>
  <c r="K714" i="14" l="1"/>
  <c r="J715" i="14"/>
  <c r="K715" i="14" l="1"/>
  <c r="J716" i="14"/>
  <c r="K716" i="14" l="1"/>
  <c r="J717" i="14"/>
  <c r="K717" i="14" l="1"/>
  <c r="J718" i="14"/>
  <c r="K718" i="14" l="1"/>
  <c r="J719" i="14"/>
  <c r="K719" i="14" l="1"/>
  <c r="J720" i="14"/>
  <c r="K720" i="14" l="1"/>
  <c r="J721" i="14"/>
  <c r="K721" i="14" l="1"/>
  <c r="J722" i="14"/>
  <c r="K722" i="14" l="1"/>
  <c r="J723" i="14"/>
  <c r="K723" i="14" l="1"/>
  <c r="J724" i="14"/>
  <c r="K724" i="14" l="1"/>
  <c r="J725" i="14"/>
  <c r="K725" i="14" l="1"/>
  <c r="J726" i="14"/>
  <c r="K726" i="14" l="1"/>
  <c r="J727" i="14"/>
  <c r="K727" i="14" l="1"/>
  <c r="J728" i="14"/>
  <c r="K728" i="14" l="1"/>
  <c r="J729" i="14"/>
  <c r="K729" i="14" l="1"/>
  <c r="J730" i="14"/>
  <c r="K730" i="14" l="1"/>
  <c r="J731" i="14"/>
  <c r="K731" i="14" l="1"/>
  <c r="J732" i="14"/>
  <c r="K732" i="14" l="1"/>
  <c r="J733" i="14"/>
  <c r="K733" i="14" l="1"/>
  <c r="J734" i="14"/>
  <c r="K734" i="14" l="1"/>
  <c r="J735" i="14"/>
  <c r="K735" i="14" l="1"/>
  <c r="J736" i="14"/>
  <c r="K736" i="14" l="1"/>
  <c r="J737" i="14"/>
  <c r="K737" i="14" l="1"/>
  <c r="J738" i="14"/>
  <c r="K738" i="14" l="1"/>
  <c r="J739" i="14"/>
  <c r="K739" i="14" l="1"/>
  <c r="J740" i="14"/>
  <c r="K740" i="14" l="1"/>
  <c r="J741" i="14"/>
  <c r="K741" i="14" l="1"/>
  <c r="J742" i="14"/>
  <c r="K742" i="14" l="1"/>
  <c r="J743" i="14"/>
  <c r="K743" i="14" l="1"/>
  <c r="J744" i="14"/>
  <c r="K744" i="14" l="1"/>
  <c r="J745" i="14"/>
  <c r="K745" i="14" l="1"/>
  <c r="J746" i="14"/>
  <c r="K746" i="14" l="1"/>
  <c r="J747" i="14"/>
  <c r="K747" i="14" l="1"/>
  <c r="J748" i="14"/>
  <c r="K748" i="14" l="1"/>
  <c r="J749" i="14"/>
  <c r="K749" i="14" l="1"/>
  <c r="J750" i="14"/>
  <c r="K750" i="14" l="1"/>
  <c r="J751" i="14"/>
  <c r="J752" i="14" l="1"/>
  <c r="K751" i="14"/>
  <c r="K752" i="14" l="1"/>
  <c r="J753" i="14"/>
  <c r="K753" i="14" l="1"/>
  <c r="J754" i="14"/>
  <c r="K754" i="14" l="1"/>
  <c r="J755" i="14"/>
  <c r="K755" i="14" l="1"/>
  <c r="J756" i="14"/>
  <c r="K756" i="14" l="1"/>
  <c r="J757" i="14"/>
  <c r="K757" i="14" l="1"/>
  <c r="J758" i="14"/>
  <c r="K758" i="14" l="1"/>
  <c r="J759" i="14"/>
  <c r="K759" i="14" l="1"/>
  <c r="J760" i="14"/>
  <c r="K760" i="14" l="1"/>
  <c r="J761" i="14"/>
  <c r="K761" i="14" l="1"/>
  <c r="J762" i="14"/>
  <c r="K762" i="14" l="1"/>
  <c r="J763" i="14"/>
  <c r="K763" i="14" l="1"/>
  <c r="J764" i="14"/>
  <c r="K764" i="14" l="1"/>
  <c r="J765" i="14"/>
  <c r="K765" i="14" l="1"/>
  <c r="J766" i="14"/>
  <c r="K766" i="14" l="1"/>
  <c r="J767" i="14"/>
  <c r="K767" i="14" l="1"/>
  <c r="J768" i="14"/>
  <c r="K768" i="14" l="1"/>
  <c r="J769" i="14"/>
  <c r="K769" i="14" l="1"/>
  <c r="J770" i="14"/>
  <c r="K770" i="14" l="1"/>
  <c r="J771" i="14"/>
  <c r="K771" i="14" l="1"/>
  <c r="J772" i="14"/>
  <c r="K772" i="14" l="1"/>
  <c r="J773" i="14"/>
  <c r="K773" i="14" l="1"/>
  <c r="J774" i="14"/>
  <c r="K774" i="14" l="1"/>
  <c r="J775" i="14"/>
  <c r="K775" i="14" l="1"/>
  <c r="J776" i="14"/>
  <c r="K776" i="14" l="1"/>
  <c r="J777" i="14"/>
  <c r="K777" i="14" l="1"/>
  <c r="J778" i="14"/>
  <c r="K778" i="14" l="1"/>
  <c r="J779" i="14"/>
  <c r="K779" i="14" l="1"/>
  <c r="J780" i="14"/>
  <c r="K780" i="14" l="1"/>
  <c r="J781" i="14"/>
  <c r="K781" i="14" l="1"/>
  <c r="J782" i="14"/>
  <c r="K782" i="14" l="1"/>
  <c r="J783" i="14"/>
  <c r="K783" i="14" l="1"/>
  <c r="J784" i="14"/>
  <c r="K784" i="14" l="1"/>
  <c r="J785" i="14"/>
  <c r="K785" i="14" l="1"/>
  <c r="J786" i="14"/>
  <c r="K786" i="14" l="1"/>
  <c r="J787" i="14"/>
  <c r="K787" i="14" l="1"/>
  <c r="J788" i="14"/>
  <c r="K788" i="14" l="1"/>
  <c r="J789" i="14"/>
  <c r="K789" i="14" l="1"/>
  <c r="J790" i="14"/>
  <c r="K790" i="14" l="1"/>
  <c r="J791" i="14"/>
  <c r="J792" i="14" l="1"/>
  <c r="K791" i="14"/>
  <c r="K792" i="14" l="1"/>
  <c r="J793" i="14"/>
  <c r="K793" i="14" l="1"/>
  <c r="J794" i="14"/>
  <c r="K794" i="14" l="1"/>
  <c r="J795" i="14"/>
  <c r="J796" i="14" l="1"/>
  <c r="K795" i="14"/>
  <c r="K796" i="14" l="1"/>
  <c r="J797" i="14"/>
  <c r="K797" i="14" l="1"/>
  <c r="J798" i="14"/>
  <c r="K798" i="14" l="1"/>
  <c r="J799" i="14"/>
  <c r="K799" i="14" l="1"/>
  <c r="J800" i="14"/>
  <c r="K800" i="14" l="1"/>
  <c r="J801" i="14"/>
  <c r="K801" i="14" l="1"/>
  <c r="J802" i="14"/>
  <c r="J803" i="14" l="1"/>
  <c r="K802" i="14"/>
  <c r="K803" i="14" l="1"/>
  <c r="J804" i="14"/>
  <c r="K804" i="14" l="1"/>
  <c r="J805" i="14"/>
  <c r="K805" i="14" l="1"/>
  <c r="J806" i="14"/>
  <c r="K806" i="14" l="1"/>
  <c r="J807" i="14"/>
  <c r="K807" i="14" l="1"/>
  <c r="J808" i="14"/>
  <c r="K808" i="14" l="1"/>
  <c r="J809" i="14"/>
  <c r="K809" i="14" l="1"/>
  <c r="J810" i="14"/>
  <c r="K810" i="14" l="1"/>
  <c r="J811" i="14"/>
  <c r="K811" i="14" l="1"/>
  <c r="J812" i="14"/>
  <c r="K812" i="14" l="1"/>
  <c r="J813" i="14"/>
  <c r="K813" i="14" l="1"/>
  <c r="J814" i="14"/>
  <c r="K814" i="14" l="1"/>
  <c r="J815" i="14"/>
  <c r="K815" i="14" l="1"/>
  <c r="J816" i="14"/>
  <c r="K816" i="14" l="1"/>
  <c r="J817" i="14"/>
  <c r="K817" i="14" l="1"/>
  <c r="J818" i="14"/>
  <c r="K818" i="14" l="1"/>
  <c r="J819" i="14"/>
  <c r="K819" i="14" l="1"/>
  <c r="J820" i="14"/>
  <c r="K820" i="14" l="1"/>
  <c r="J821" i="14"/>
  <c r="J822" i="14" l="1"/>
  <c r="K821" i="14"/>
  <c r="J823" i="14" l="1"/>
  <c r="K822" i="14"/>
  <c r="K823" i="14" l="1"/>
  <c r="J824" i="14"/>
  <c r="K824" i="14" l="1"/>
  <c r="J825" i="14"/>
  <c r="K825" i="14" l="1"/>
  <c r="J826" i="14"/>
  <c r="K826" i="14" l="1"/>
  <c r="J827" i="14"/>
  <c r="K827" i="14" l="1"/>
  <c r="J828" i="14"/>
  <c r="J829" i="14" l="1"/>
  <c r="K828" i="14"/>
  <c r="K829" i="14" l="1"/>
  <c r="J830" i="14"/>
  <c r="K830" i="14" l="1"/>
  <c r="J831" i="14"/>
  <c r="K831" i="14" l="1"/>
  <c r="J832" i="14"/>
  <c r="K832" i="14" l="1"/>
  <c r="J833" i="14"/>
  <c r="K833" i="14" l="1"/>
  <c r="J834" i="14"/>
  <c r="K834" i="14" l="1"/>
  <c r="J835" i="14"/>
  <c r="K835" i="14" l="1"/>
  <c r="J836" i="14"/>
  <c r="K836" i="14" l="1"/>
  <c r="J837" i="14"/>
  <c r="K837" i="14" l="1"/>
  <c r="J838" i="14"/>
  <c r="K838" i="14" l="1"/>
  <c r="J839" i="14"/>
  <c r="K839" i="14" l="1"/>
  <c r="J840" i="14"/>
  <c r="K840" i="14" l="1"/>
  <c r="J841" i="14"/>
  <c r="K841" i="14" l="1"/>
  <c r="J842" i="14"/>
  <c r="K842" i="14" l="1"/>
  <c r="J843" i="14"/>
  <c r="K843" i="14" l="1"/>
  <c r="J844" i="14"/>
  <c r="K844" i="14" l="1"/>
  <c r="J845" i="14"/>
  <c r="K845" i="14" l="1"/>
  <c r="J846" i="14"/>
  <c r="K846" i="14" l="1"/>
  <c r="J847" i="14"/>
  <c r="K847" i="14" l="1"/>
  <c r="J848" i="14"/>
  <c r="K848" i="14" l="1"/>
  <c r="J849" i="14"/>
  <c r="K849" i="14" l="1"/>
  <c r="J850" i="14"/>
  <c r="K850" i="14" l="1"/>
  <c r="J851" i="14"/>
  <c r="K851" i="14" l="1"/>
  <c r="J852" i="14"/>
  <c r="K852" i="14" l="1"/>
  <c r="J853" i="14"/>
  <c r="K853" i="14" l="1"/>
  <c r="J854" i="14"/>
  <c r="K854" i="14" l="1"/>
  <c r="J855" i="14"/>
  <c r="K855" i="14" l="1"/>
  <c r="J856" i="14"/>
  <c r="K856" i="14" l="1"/>
  <c r="J857" i="14"/>
  <c r="K857" i="14" l="1"/>
  <c r="J858" i="14"/>
  <c r="K858" i="14" l="1"/>
  <c r="J859" i="14"/>
  <c r="K859" i="14" l="1"/>
  <c r="J860" i="14"/>
  <c r="K860" i="14" l="1"/>
  <c r="J861" i="14"/>
  <c r="K861" i="14" l="1"/>
  <c r="J862" i="14"/>
  <c r="K862" i="14" l="1"/>
  <c r="J863" i="14"/>
  <c r="K863" i="14" l="1"/>
  <c r="J864" i="14"/>
  <c r="K864" i="14" l="1"/>
  <c r="J865" i="14"/>
  <c r="K865" i="14" l="1"/>
  <c r="J866" i="14"/>
  <c r="K866" i="14" l="1"/>
  <c r="J867" i="14"/>
  <c r="K867" i="14" l="1"/>
  <c r="J868" i="14"/>
  <c r="K868" i="14" l="1"/>
  <c r="J869" i="14"/>
  <c r="K869" i="14" l="1"/>
  <c r="J870" i="14"/>
  <c r="K870" i="14" l="1"/>
  <c r="J871" i="14"/>
  <c r="K871" i="14" l="1"/>
  <c r="J872" i="14"/>
  <c r="K872" i="14" l="1"/>
  <c r="J873" i="14"/>
  <c r="K873" i="14" l="1"/>
  <c r="J874" i="14"/>
  <c r="K874" i="14" l="1"/>
  <c r="J875" i="14"/>
  <c r="K875" i="14" l="1"/>
  <c r="J876" i="14"/>
  <c r="K876" i="14" l="1"/>
  <c r="J877" i="14"/>
  <c r="K877" i="14" l="1"/>
  <c r="J878" i="14"/>
  <c r="K878" i="14" l="1"/>
  <c r="J879" i="14"/>
  <c r="K879" i="14" l="1"/>
  <c r="J880" i="14"/>
  <c r="K880" i="14" l="1"/>
  <c r="J881" i="14"/>
  <c r="K881" i="14" l="1"/>
  <c r="J882" i="14"/>
  <c r="K882" i="14" l="1"/>
  <c r="J883" i="14"/>
  <c r="K883" i="14" l="1"/>
  <c r="J884" i="14"/>
  <c r="K884" i="14" l="1"/>
  <c r="J885" i="14"/>
  <c r="K885" i="14" l="1"/>
  <c r="J886" i="14"/>
  <c r="K886" i="14" l="1"/>
  <c r="J887" i="14"/>
  <c r="K887" i="14" l="1"/>
  <c r="J888" i="14"/>
  <c r="K888" i="14" l="1"/>
  <c r="J889" i="14"/>
  <c r="K889" i="14" l="1"/>
  <c r="J890" i="14"/>
  <c r="K890" i="14" l="1"/>
  <c r="J891" i="14"/>
  <c r="K891" i="14" l="1"/>
  <c r="J892" i="14"/>
  <c r="K892" i="14" l="1"/>
  <c r="J893" i="14"/>
  <c r="K893" i="14" l="1"/>
  <c r="J894" i="14"/>
  <c r="K894" i="14" l="1"/>
  <c r="J895" i="14"/>
  <c r="K895" i="14" l="1"/>
  <c r="J896" i="14"/>
  <c r="K896" i="14" l="1"/>
  <c r="J897" i="14"/>
  <c r="K897" i="14" l="1"/>
  <c r="J898" i="14"/>
  <c r="K898" i="14" l="1"/>
  <c r="J899" i="14"/>
  <c r="K899" i="14" l="1"/>
  <c r="J900" i="14"/>
  <c r="K900" i="14" l="1"/>
  <c r="J901" i="14"/>
  <c r="J902" i="14" l="1"/>
  <c r="K901" i="14"/>
  <c r="K902" i="14" l="1"/>
  <c r="J903" i="14"/>
  <c r="K903" i="14" l="1"/>
  <c r="J904" i="14"/>
  <c r="K904" i="14" l="1"/>
  <c r="J905" i="14"/>
  <c r="K905" i="14" l="1"/>
  <c r="J906" i="14"/>
  <c r="K906" i="14" l="1"/>
  <c r="J907" i="14"/>
  <c r="K907" i="14" l="1"/>
  <c r="J908" i="14"/>
  <c r="K908" i="14" l="1"/>
  <c r="J909" i="14"/>
  <c r="K909" i="14" l="1"/>
  <c r="J910" i="14"/>
  <c r="K910" i="14" l="1"/>
  <c r="J911" i="14"/>
  <c r="K911" i="14" l="1"/>
  <c r="J912" i="14"/>
  <c r="K912" i="14" l="1"/>
  <c r="J913" i="14"/>
  <c r="K913" i="14" l="1"/>
  <c r="J914" i="14"/>
  <c r="K914" i="14" l="1"/>
  <c r="J915" i="14"/>
  <c r="K915" i="14" l="1"/>
  <c r="J916" i="14"/>
  <c r="K916" i="14" l="1"/>
  <c r="J917" i="14"/>
  <c r="K917" i="14" l="1"/>
  <c r="J918" i="14"/>
  <c r="K918" i="14" l="1"/>
  <c r="J919" i="14"/>
  <c r="K919" i="14" l="1"/>
  <c r="J920" i="14"/>
  <c r="K920" i="14" l="1"/>
  <c r="J921" i="14"/>
  <c r="K921" i="14" l="1"/>
  <c r="J922" i="14"/>
  <c r="K922" i="14" l="1"/>
  <c r="J923" i="14"/>
  <c r="K923" i="14" l="1"/>
  <c r="J924" i="14"/>
  <c r="K924" i="14" l="1"/>
  <c r="J925" i="14"/>
  <c r="K925" i="14" l="1"/>
  <c r="J926" i="14"/>
  <c r="K926" i="14" l="1"/>
  <c r="J927" i="14"/>
  <c r="K927" i="14" l="1"/>
  <c r="J928" i="14"/>
  <c r="K928" i="14" l="1"/>
  <c r="J929" i="14"/>
  <c r="K929" i="14" l="1"/>
  <c r="J930" i="14"/>
  <c r="K930" i="14" l="1"/>
  <c r="J931" i="14"/>
  <c r="K931" i="14" l="1"/>
  <c r="J932" i="14"/>
  <c r="K932" i="14" l="1"/>
  <c r="J933" i="14"/>
  <c r="K933" i="14" l="1"/>
  <c r="J934" i="14"/>
  <c r="K934" i="14" l="1"/>
  <c r="J935" i="14"/>
  <c r="K935" i="14" l="1"/>
  <c r="J936" i="14"/>
  <c r="K936" i="14" l="1"/>
  <c r="J937" i="14"/>
  <c r="K937" i="14" l="1"/>
  <c r="J938" i="14"/>
  <c r="K938" i="14" l="1"/>
  <c r="J939" i="14"/>
  <c r="K939" i="14" l="1"/>
  <c r="J940" i="14"/>
  <c r="K940" i="14" l="1"/>
  <c r="J941" i="14"/>
  <c r="K941" i="14" l="1"/>
  <c r="J942" i="14"/>
  <c r="K942" i="14" l="1"/>
  <c r="J943" i="14"/>
  <c r="K943" i="14" l="1"/>
  <c r="J944" i="14"/>
  <c r="K944" i="14" l="1"/>
  <c r="J945" i="14"/>
  <c r="K945" i="14" l="1"/>
  <c r="J946" i="14"/>
  <c r="K946" i="14" l="1"/>
  <c r="J947" i="14"/>
  <c r="K947" i="14" l="1"/>
  <c r="J948" i="14"/>
  <c r="K948" i="14" l="1"/>
  <c r="J949" i="14"/>
  <c r="K949" i="14" l="1"/>
  <c r="J950" i="14"/>
  <c r="K950" i="14" l="1"/>
  <c r="J951" i="14"/>
  <c r="K951" i="14" l="1"/>
  <c r="J952" i="14"/>
  <c r="K952" i="14" l="1"/>
  <c r="J953" i="14"/>
  <c r="K953" i="14" l="1"/>
  <c r="J954" i="14"/>
  <c r="K954" i="14" l="1"/>
  <c r="J955" i="14"/>
  <c r="K955" i="14" l="1"/>
  <c r="J956" i="14"/>
  <c r="K956" i="14" l="1"/>
  <c r="J957" i="14"/>
  <c r="K957" i="14" l="1"/>
  <c r="J958" i="14"/>
  <c r="K958" i="14" l="1"/>
  <c r="J959" i="14"/>
  <c r="K959" i="14" l="1"/>
  <c r="J960" i="14"/>
  <c r="K960" i="14" l="1"/>
  <c r="J961" i="14"/>
  <c r="K961" i="14" l="1"/>
  <c r="J962" i="14"/>
  <c r="K962" i="14" l="1"/>
  <c r="J963" i="14"/>
  <c r="K963" i="14" l="1"/>
  <c r="J964" i="14"/>
  <c r="K964" i="14" l="1"/>
  <c r="J965" i="14"/>
  <c r="K965" i="14" l="1"/>
  <c r="J966" i="14"/>
  <c r="K966" i="14" l="1"/>
  <c r="J967" i="14"/>
  <c r="K967" i="14" l="1"/>
  <c r="J968" i="14"/>
  <c r="K968" i="14" l="1"/>
  <c r="J969" i="14"/>
  <c r="K969" i="14" l="1"/>
  <c r="J970" i="14"/>
  <c r="K970" i="14" l="1"/>
  <c r="J971" i="14"/>
  <c r="K971" i="14" l="1"/>
  <c r="J972" i="14"/>
  <c r="K972" i="14" l="1"/>
  <c r="J973" i="14"/>
  <c r="K973" i="14" l="1"/>
  <c r="J974" i="14"/>
  <c r="K974" i="14" l="1"/>
  <c r="J975" i="14"/>
  <c r="K975" i="14" l="1"/>
  <c r="J976" i="14"/>
  <c r="K976" i="14" l="1"/>
  <c r="J977" i="14"/>
  <c r="K977" i="14" l="1"/>
  <c r="J978" i="14"/>
  <c r="K978" i="14" l="1"/>
  <c r="J979" i="14"/>
  <c r="K979" i="14" l="1"/>
  <c r="J980" i="14"/>
  <c r="K980" i="14" l="1"/>
  <c r="J981" i="14"/>
  <c r="K981" i="14" l="1"/>
  <c r="J982" i="14"/>
  <c r="K982" i="14" l="1"/>
  <c r="J983" i="14"/>
  <c r="K983" i="14" l="1"/>
  <c r="J984" i="14"/>
  <c r="K984" i="14" l="1"/>
  <c r="J985" i="14"/>
  <c r="K985" i="14" l="1"/>
  <c r="J986" i="14"/>
  <c r="K986" i="14" l="1"/>
  <c r="J987" i="14"/>
  <c r="K987" i="14" l="1"/>
  <c r="J988" i="14"/>
  <c r="K988" i="14" l="1"/>
  <c r="J989" i="14"/>
  <c r="K989" i="14" l="1"/>
  <c r="J990" i="14"/>
  <c r="K990" i="14" l="1"/>
  <c r="J991" i="14"/>
  <c r="K991" i="14" l="1"/>
  <c r="J992" i="14"/>
  <c r="K992" i="14" l="1"/>
  <c r="J993" i="14"/>
  <c r="K993" i="14" l="1"/>
  <c r="J994" i="14"/>
  <c r="K994" i="14" l="1"/>
  <c r="J995" i="14"/>
  <c r="K995" i="14" l="1"/>
  <c r="J996" i="14"/>
  <c r="K996" i="14" l="1"/>
  <c r="J997" i="14"/>
  <c r="K997" i="14" l="1"/>
  <c r="J998" i="14"/>
  <c r="K998" i="14" l="1"/>
  <c r="J999" i="14"/>
  <c r="K999" i="14" l="1"/>
  <c r="J1000" i="14"/>
  <c r="K1000" i="14" l="1"/>
  <c r="J1001" i="14"/>
  <c r="K1001" i="14" l="1"/>
  <c r="J1002" i="14"/>
  <c r="K1002" i="14" l="1"/>
  <c r="J1003" i="14"/>
  <c r="K1003" i="14" l="1"/>
  <c r="J1004" i="14"/>
  <c r="K1004" i="14" l="1"/>
  <c r="J1005" i="14"/>
  <c r="K1005" i="14" l="1"/>
  <c r="J1006" i="14"/>
  <c r="K1006" i="14" l="1"/>
  <c r="J1007" i="14"/>
  <c r="K1007" i="14" l="1"/>
  <c r="J1008" i="14"/>
  <c r="K1008" i="14" l="1"/>
  <c r="J1009" i="14"/>
  <c r="K1009" i="14" l="1"/>
  <c r="J1010" i="14"/>
  <c r="K1010" i="14" l="1"/>
  <c r="J1011" i="14"/>
  <c r="K1011" i="14" l="1"/>
  <c r="J1012" i="14"/>
  <c r="K1012" i="14" l="1"/>
  <c r="J1013" i="14"/>
  <c r="K1013" i="14" l="1"/>
  <c r="J1014" i="14"/>
  <c r="K1014" i="14" l="1"/>
  <c r="J1015" i="14"/>
  <c r="K1015" i="14" l="1"/>
  <c r="J1016" i="14"/>
  <c r="K1016" i="14" l="1"/>
  <c r="J1017" i="14"/>
  <c r="K1017" i="14" l="1"/>
  <c r="J1018" i="14"/>
  <c r="K1018" i="14" l="1"/>
  <c r="J1019" i="14"/>
  <c r="K1019" i="14" l="1"/>
  <c r="J1020" i="14"/>
  <c r="K1020" i="14" l="1"/>
  <c r="J1021" i="14"/>
  <c r="K1021" i="14" l="1"/>
  <c r="J1022" i="14"/>
  <c r="K1022" i="14" l="1"/>
  <c r="J1023" i="14"/>
  <c r="K1023" i="14" l="1"/>
  <c r="J1024" i="14"/>
  <c r="K1024" i="14" l="1"/>
  <c r="J1025" i="14"/>
  <c r="K1025" i="14" l="1"/>
  <c r="J1026" i="14"/>
  <c r="K1026" i="14" l="1"/>
  <c r="J1027" i="14"/>
  <c r="K1027" i="14" l="1"/>
  <c r="J1028" i="14"/>
  <c r="K1028" i="14" l="1"/>
  <c r="J1029" i="14"/>
  <c r="K1029" i="14" l="1"/>
  <c r="J1030" i="14"/>
  <c r="K1030" i="14" l="1"/>
  <c r="J1031" i="14"/>
  <c r="K1031" i="14" l="1"/>
  <c r="J1032" i="14"/>
  <c r="K1032" i="14" l="1"/>
  <c r="J1033" i="14"/>
  <c r="K1033" i="14" l="1"/>
  <c r="J1034" i="14"/>
  <c r="K1034" i="14" l="1"/>
  <c r="J1035" i="14"/>
  <c r="K1035" i="14" l="1"/>
  <c r="J1036" i="14"/>
  <c r="K1036" i="14" l="1"/>
  <c r="J1037" i="14"/>
  <c r="K1037" i="14" l="1"/>
  <c r="J1038" i="14"/>
  <c r="K1038" i="14" l="1"/>
  <c r="J1039" i="14"/>
  <c r="K1039" i="14" l="1"/>
  <c r="J1040" i="14"/>
  <c r="K1040" i="14" l="1"/>
  <c r="J1041" i="14"/>
  <c r="K1041" i="14" l="1"/>
  <c r="J1042" i="14"/>
  <c r="K1042" i="14" l="1"/>
  <c r="J1043" i="14"/>
  <c r="K1043" i="14" l="1"/>
  <c r="J1044" i="14"/>
  <c r="K1044" i="14" l="1"/>
  <c r="J1045" i="14"/>
  <c r="K1045" i="14" l="1"/>
  <c r="J1046" i="14"/>
  <c r="K1046" i="14" l="1"/>
  <c r="J1047" i="14"/>
  <c r="K1047" i="14" l="1"/>
  <c r="J1048" i="14"/>
  <c r="K1048" i="14" l="1"/>
  <c r="J1049" i="14"/>
  <c r="K1049" i="14" l="1"/>
  <c r="J1050" i="14"/>
  <c r="K1050" i="14" l="1"/>
  <c r="J1051" i="14"/>
  <c r="K1051" i="14" l="1"/>
  <c r="J1052" i="14"/>
  <c r="K1052" i="14" l="1"/>
  <c r="J1053" i="14"/>
  <c r="K1053" i="14" s="1"/>
</calcChain>
</file>

<file path=xl/comments1.xml><?xml version="1.0" encoding="utf-8"?>
<comments xmlns="http://schemas.openxmlformats.org/spreadsheetml/2006/main">
  <authors>
    <author>WILLIAMS COMPANIES, INC.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N=(log(1-iPv/Pmt)/log(1+i))/12
Rearranging Pmt Equation</t>
        </r>
      </text>
    </comment>
  </commentList>
</comments>
</file>

<file path=xl/comments2.xml><?xml version="1.0" encoding="utf-8"?>
<comments xmlns="http://schemas.openxmlformats.org/spreadsheetml/2006/main">
  <authors>
    <author>WILLIAMS COMPANIES, INC.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N=(log(1-iPv/Pmt)/log(1+i))/12
Rearranging Pmt Equation</t>
        </r>
      </text>
    </comment>
  </commentList>
</comments>
</file>

<file path=xl/sharedStrings.xml><?xml version="1.0" encoding="utf-8"?>
<sst xmlns="http://schemas.openxmlformats.org/spreadsheetml/2006/main" count="672" uniqueCount="281">
  <si>
    <t>Salary</t>
  </si>
  <si>
    <t>Yearly Salary</t>
  </si>
  <si>
    <t>Hours/Week</t>
  </si>
  <si>
    <t>Hourly Rate</t>
  </si>
  <si>
    <t>Age</t>
  </si>
  <si>
    <t>Rate</t>
  </si>
  <si>
    <t>Amount</t>
  </si>
  <si>
    <t>Income</t>
  </si>
  <si>
    <t>Expected Net Worth vs. Age</t>
  </si>
  <si>
    <t>years</t>
  </si>
  <si>
    <t xml:space="preserve">Pmt = </t>
  </si>
  <si>
    <t>Monthly Payment</t>
  </si>
  <si>
    <t xml:space="preserve">Pv = </t>
  </si>
  <si>
    <t xml:space="preserve">i = </t>
  </si>
  <si>
    <t xml:space="preserve">N = </t>
  </si>
  <si>
    <t>Fv =</t>
  </si>
  <si>
    <t>N =</t>
  </si>
  <si>
    <t>I =</t>
  </si>
  <si>
    <t>Interest over Period of Payments</t>
  </si>
  <si>
    <t>Future Value of Money at End of All Payments</t>
  </si>
  <si>
    <t>Interest Rate of Return for 1 year as seen on Statement</t>
  </si>
  <si>
    <t>Number of Compounding Periods ( All Contributing Payments )</t>
  </si>
  <si>
    <t>yrs</t>
  </si>
  <si>
    <t>Pymt =</t>
  </si>
  <si>
    <t>Amount of Payment per Period</t>
  </si>
  <si>
    <t>Current Principle Value of Money in Account</t>
  </si>
  <si>
    <t>Pcv =</t>
  </si>
  <si>
    <t>Your Age Now:</t>
  </si>
  <si>
    <t>yrs old</t>
  </si>
  <si>
    <t>What Year is It?</t>
  </si>
  <si>
    <t>times per month</t>
  </si>
  <si>
    <t>Payments per Yr</t>
  </si>
  <si>
    <t>Total Payments</t>
  </si>
  <si>
    <t>At What Age Do You Want To Retire?</t>
  </si>
  <si>
    <t>Year You Plan To Retire:</t>
  </si>
  <si>
    <t>Number of Years Until You Plan to Retire:</t>
  </si>
  <si>
    <t>%</t>
  </si>
  <si>
    <t>How Many Payments per Month Do You Want to Contribute to the Investment?</t>
  </si>
  <si>
    <t>Total Number of Payments per Year is:</t>
  </si>
  <si>
    <t>Annual Gross Income</t>
  </si>
  <si>
    <t>Home You Can Afford at 29%</t>
  </si>
  <si>
    <t>Home You Can Afford at 41%</t>
  </si>
  <si>
    <t>Current Home Loan Interest Rate</t>
  </si>
  <si>
    <t>Length of Loan</t>
  </si>
  <si>
    <t>What Home Price Can You Afford?</t>
  </si>
  <si>
    <t>29% of Monthly Gross</t>
  </si>
  <si>
    <t>41% of Monthly Gross</t>
  </si>
  <si>
    <t>Month</t>
  </si>
  <si>
    <t>Amount Towards Principle</t>
  </si>
  <si>
    <t>Amount Towards Interest</t>
  </si>
  <si>
    <t>Remaining Balance on Loan</t>
  </si>
  <si>
    <t>Years</t>
  </si>
  <si>
    <t>Year</t>
  </si>
  <si>
    <t>Total Left to Pay</t>
  </si>
  <si>
    <t>Home Mortgage Amortization Schedule</t>
  </si>
  <si>
    <t>Total Payment Plus Extra %</t>
  </si>
  <si>
    <t>Extra % Payment</t>
  </si>
  <si>
    <t>Estimated Money needed at Retirement ( Current Salary x15 )</t>
  </si>
  <si>
    <t>To Live Comfortably at Your Current Lifestyle, You Should Have 15 Times Your Current Salary At Retirement</t>
  </si>
  <si>
    <t>Remaining Interest Left to Pay</t>
  </si>
  <si>
    <t>Home Mortgage Amortization Schedule Making Extra Payments</t>
  </si>
  <si>
    <t>Monthly Gross Income</t>
  </si>
  <si>
    <t>In Order to Be Considered Wealthy, This is What You Should Be Worth At Your Age</t>
  </si>
  <si>
    <t>Total Monthly Payment</t>
  </si>
  <si>
    <t>Total Monthly Payment Needed</t>
  </si>
  <si>
    <t xml:space="preserve"> --- "The Millionaire Next Door", Thomas J. Stanley &amp; William D. Danko, September 2002</t>
  </si>
  <si>
    <t>"The Millionaire Next Door", Thomas J. Stanley &amp; William D. Danko, September 2002</t>
  </si>
  <si>
    <t>Paid Off in:</t>
  </si>
  <si>
    <t>Saving:</t>
  </si>
  <si>
    <t>in Interest</t>
  </si>
  <si>
    <t>Biweekly Payments</t>
  </si>
  <si>
    <t>Biweekly Payment Made</t>
  </si>
  <si>
    <t>Amount of Mortgage:</t>
  </si>
  <si>
    <t>Loan Rate:</t>
  </si>
  <si>
    <t>Length of Loan:</t>
  </si>
  <si>
    <t>Doing Monthy Payments is Only Making 12 Payments Per Year</t>
  </si>
  <si>
    <t>Time Value of Money as it Applies to Investments ( i.e. 401(k), IRA, Stocks, etc. )</t>
  </si>
  <si>
    <t>Doing Biweekly Payments Essentially Makes You Pay 26 Times Throughout the Year ( 52 Weeks Divided by 2 )</t>
  </si>
  <si>
    <t>( This Translates into an Equivalent of 13 Monthly Payments )</t>
  </si>
  <si>
    <t>( The Extra Payment Allows You to Shave the Amount Off The Principle and Interest by One Payment Each Year )</t>
  </si>
  <si>
    <t>Home Mortgage Amortization Schedule Making Biweekly Payments</t>
  </si>
  <si>
    <t>which is:</t>
  </si>
  <si>
    <t>dollars</t>
  </si>
  <si>
    <r>
      <t xml:space="preserve">"Costs on Home Mortgages, Taxes, Insurance, etc. Should Be Near </t>
    </r>
    <r>
      <rPr>
        <b/>
        <sz val="10"/>
        <color indexed="10"/>
        <rFont val="Arial"/>
        <family val="2"/>
      </rPr>
      <t>29%</t>
    </r>
    <r>
      <rPr>
        <b/>
        <sz val="10"/>
        <rFont val="Arial"/>
        <family val="2"/>
      </rPr>
      <t xml:space="preserve"> of Your Income</t>
    </r>
  </si>
  <si>
    <r>
      <t xml:space="preserve">Or up to </t>
    </r>
    <r>
      <rPr>
        <b/>
        <sz val="10"/>
        <color indexed="10"/>
        <rFont val="Arial"/>
        <family val="2"/>
      </rPr>
      <t>41%</t>
    </r>
    <r>
      <rPr>
        <b/>
        <sz val="10"/>
        <rFont val="Arial"/>
        <family val="2"/>
      </rPr>
      <t xml:space="preserve"> If You Have No Other Debt"  </t>
    </r>
    <r>
      <rPr>
        <sz val="10"/>
        <rFont val="Arial"/>
        <family val="2"/>
      </rPr>
      <t xml:space="preserve">   ---Federal Housing Administration</t>
    </r>
  </si>
  <si>
    <t>Roth IRA - "When You Start" not "How Much You Start With" Comparison</t>
  </si>
  <si>
    <t>% of Payment Towards Interest</t>
  </si>
  <si>
    <t>% of Payment Towards Principle</t>
  </si>
  <si>
    <t>Debt Service:</t>
  </si>
  <si>
    <t>Yearly</t>
  </si>
  <si>
    <t>Monthly</t>
  </si>
  <si>
    <t>1st Mortgage:</t>
  </si>
  <si>
    <t>Length of Loan (Years):</t>
  </si>
  <si>
    <t>Interest Rate Fixed (%):</t>
  </si>
  <si>
    <t>County Tax Escrow (Yearly):</t>
  </si>
  <si>
    <t>Hazard Insurance Escrow (Yearly):</t>
  </si>
  <si>
    <t>1st Mortgage Total:</t>
  </si>
  <si>
    <t>2nd Mortgage (Equity or Down Payment):</t>
  </si>
  <si>
    <t>Interest Rate Variable (%):</t>
  </si>
  <si>
    <t>Total Debt Service Without Escrow:</t>
  </si>
  <si>
    <t>Total Debt Service:</t>
  </si>
  <si>
    <t xml:space="preserve">Questar Gas: </t>
  </si>
  <si>
    <t>Qwest - Land Line Phone Local Service:</t>
  </si>
  <si>
    <t>Qwest - Land Line Long Distance:</t>
  </si>
  <si>
    <t>Qwest - Broadband DSL Internet:</t>
  </si>
  <si>
    <t>Rocky Mtn. Power - Pacific Corp:</t>
  </si>
  <si>
    <t>Water/Sewer/Garbage/Storm Drainage:</t>
  </si>
  <si>
    <t>Licenses:</t>
  </si>
  <si>
    <t>Advertising:</t>
  </si>
  <si>
    <t>Supplies:</t>
  </si>
  <si>
    <t>Maintenance:</t>
  </si>
  <si>
    <t>Snow Removal:</t>
  </si>
  <si>
    <t>Pest Control:</t>
  </si>
  <si>
    <t>Management (Off-Site):</t>
  </si>
  <si>
    <t>Management (On-Site):</t>
  </si>
  <si>
    <t>Home Organization Association (HOA):</t>
  </si>
  <si>
    <t>Accounting/Legal:</t>
  </si>
  <si>
    <t>Miscellaneous:</t>
  </si>
  <si>
    <t>Total Bills &amp; Expenses:</t>
  </si>
  <si>
    <t>Rental Income:</t>
  </si>
  <si>
    <t>Total Rent Charged:</t>
  </si>
  <si>
    <t>Rental Management Fee:</t>
  </si>
  <si>
    <t>Total Rental Payment:</t>
  </si>
  <si>
    <t>Minus Bills &amp; Expenses:</t>
  </si>
  <si>
    <t>Difference (Rent Minus Mortgage):</t>
  </si>
  <si>
    <t>% Return:</t>
  </si>
  <si>
    <t>Rent - to - Mortgage Ratio ( RMR ):</t>
  </si>
  <si>
    <r>
      <t xml:space="preserve">RMR  greater than  1.0 means  </t>
    </r>
    <r>
      <rPr>
        <sz val="10"/>
        <color indexed="17"/>
        <rFont val="Arial"/>
        <family val="2"/>
      </rPr>
      <t>BUY</t>
    </r>
  </si>
  <si>
    <r>
      <t xml:space="preserve">RMR  less than       1.0 means  </t>
    </r>
    <r>
      <rPr>
        <sz val="10"/>
        <color indexed="10"/>
        <rFont val="Arial"/>
        <family val="2"/>
      </rPr>
      <t>DON'T BUY</t>
    </r>
  </si>
  <si>
    <t>Cash Flow Expense Ratio</t>
  </si>
  <si>
    <t>Home 1:</t>
  </si>
  <si>
    <t>Home 2:</t>
  </si>
  <si>
    <t>Bills &amp; Expenses:</t>
  </si>
  <si>
    <t>Maintenance &amp; Repairs:</t>
  </si>
  <si>
    <t>Miles to/from Work (Round Trip)</t>
  </si>
  <si>
    <t>Gasoline</t>
  </si>
  <si>
    <t>Miles</t>
  </si>
  <si>
    <t>Natural Gas Vehicle</t>
  </si>
  <si>
    <t>Cost of Fuel</t>
  </si>
  <si>
    <t>$/gal</t>
  </si>
  <si>
    <t>Miles Per Gallon</t>
  </si>
  <si>
    <t>MPG</t>
  </si>
  <si>
    <t>Cost Per Mile</t>
  </si>
  <si>
    <t>$/Mile</t>
  </si>
  <si>
    <t>Cost of Round Trip</t>
  </si>
  <si>
    <t>Cost of Cummute for 1 year (260 work days)</t>
  </si>
  <si>
    <t>Cost of Cummute for 5 years (5 x 260 work days)</t>
  </si>
  <si>
    <t>Cost of Cummute for 10 years (10 x 260 work days)</t>
  </si>
  <si>
    <t>In order for a Gasoline Powered Vehicle to Equal the Cost of a Natural Gas Vehicle it would have to get:</t>
  </si>
  <si>
    <t>Interest Rate</t>
  </si>
  <si>
    <t>Present Value of Mortgage</t>
  </si>
  <si>
    <t>Number of Monthly Payments (years * 12)</t>
  </si>
  <si>
    <t xml:space="preserve">P = </t>
  </si>
  <si>
    <t>Principle Paid</t>
  </si>
  <si>
    <t xml:space="preserve">I = </t>
  </si>
  <si>
    <t>Interest Paid</t>
  </si>
  <si>
    <t xml:space="preserve">Tp = </t>
  </si>
  <si>
    <t>Current</t>
  </si>
  <si>
    <t>Home Loan Comparison</t>
  </si>
  <si>
    <t>Escrow, Taxes, and Insurance NOT Included</t>
  </si>
  <si>
    <t>Paying An Extra Amount on Each Payment Towards Principle is Similar to Biweekly Payments but can be Better</t>
  </si>
  <si>
    <t>Extra Payment Amount:</t>
  </si>
  <si>
    <t>extra</t>
  </si>
  <si>
    <t>Home 3:</t>
  </si>
  <si>
    <t>House 1</t>
  </si>
  <si>
    <t>House 2</t>
  </si>
  <si>
    <t>*Insurance &amp; Tax Not Included in Formula</t>
  </si>
  <si>
    <t>Total Interest to Be Paid:</t>
  </si>
  <si>
    <t>Difference of Comparison:</t>
  </si>
  <si>
    <t>It =</t>
  </si>
  <si>
    <t>Total Interest to Be Paid</t>
  </si>
  <si>
    <t>Cash Flow Total:</t>
  </si>
  <si>
    <t>Total Interest:</t>
  </si>
  <si>
    <t>Drive or Fly</t>
  </si>
  <si>
    <t>This is a tool that includes all the costs in the decision to Drive or Fly to a place.</t>
  </si>
  <si>
    <t>Total Roundtrip Distance of the Drive:</t>
  </si>
  <si>
    <t xml:space="preserve">D = </t>
  </si>
  <si>
    <t>miles</t>
  </si>
  <si>
    <t>Current Price of Gas for 1 Gallon:</t>
  </si>
  <si>
    <t>dollarss/gal</t>
  </si>
  <si>
    <t>Estimated Miles Per Gallon of Trip:</t>
  </si>
  <si>
    <t>Cost Per Mile:</t>
  </si>
  <si>
    <t>Cost of Drive for Whole Trip:</t>
  </si>
  <si>
    <t xml:space="preserve">$/Trip = </t>
  </si>
  <si>
    <t xml:space="preserve">$/Mile = </t>
  </si>
  <si>
    <t xml:space="preserve">MPG = </t>
  </si>
  <si>
    <t xml:space="preserve">$/g = </t>
  </si>
  <si>
    <t>Dollars</t>
  </si>
  <si>
    <t>How Many Passengers are Flying:</t>
  </si>
  <si>
    <t xml:space="preserve">People = </t>
  </si>
  <si>
    <t>Cost of Airline Ticket Per Passenger:</t>
  </si>
  <si>
    <t xml:space="preserve">Ticket Cost = </t>
  </si>
  <si>
    <t>people</t>
  </si>
  <si>
    <t>Total Cost of Airline Tickets:</t>
  </si>
  <si>
    <t>Rental Car Cost:</t>
  </si>
  <si>
    <t xml:space="preserve">Rental Car Cost = </t>
  </si>
  <si>
    <t xml:space="preserve">Total Ticket Cost = </t>
  </si>
  <si>
    <t>Time Lost</t>
  </si>
  <si>
    <t xml:space="preserve">Hours = </t>
  </si>
  <si>
    <t>hours</t>
  </si>
  <si>
    <t>How Much Do You Make per Hour at Your Current Salary:</t>
  </si>
  <si>
    <t xml:space="preserve">$/Hour = </t>
  </si>
  <si>
    <t>$/hr</t>
  </si>
  <si>
    <t>Cost of Lost Productivity:</t>
  </si>
  <si>
    <t xml:space="preserve">$ = </t>
  </si>
  <si>
    <t>DRIVING</t>
  </si>
  <si>
    <t>FLYING</t>
  </si>
  <si>
    <t>How Long Does the Total Trip Take to Drive Roundtrip:</t>
  </si>
  <si>
    <t>How Long Does the Total Trip Take to Fly Roundtrip (Include Airport Time):</t>
  </si>
  <si>
    <t>Total Cost of Driving:</t>
  </si>
  <si>
    <t>A Difference Of:</t>
  </si>
  <si>
    <t>Comments:</t>
  </si>
  <si>
    <t>* Distance is usually not the issue, it's Airline Cost, Rental Car, and Salary that make or break the decision.</t>
  </si>
  <si>
    <t>Total Cost of Flying:</t>
  </si>
  <si>
    <t xml:space="preserve">Snowmobile Rent or Buy </t>
  </si>
  <si>
    <t>Snowmobiling is addictive.  This is a tool to determine whether you should rent or buy such a toy.</t>
  </si>
  <si>
    <t>BUY</t>
  </si>
  <si>
    <t>Total Cost of Snowmobile:</t>
  </si>
  <si>
    <t>Total Mainentance Cost of Snowmobile:</t>
  </si>
  <si>
    <t xml:space="preserve">Maintenance = </t>
  </si>
  <si>
    <t xml:space="preserve">Cost = </t>
  </si>
  <si>
    <t>Cost of Trailer to Haul it:</t>
  </si>
  <si>
    <t xml:space="preserve">Trailer = </t>
  </si>
  <si>
    <t>Extra Mileage Cost of Towing and Owning a Larger Truck:</t>
  </si>
  <si>
    <t xml:space="preserve">Truck Towing = </t>
  </si>
  <si>
    <t>per trip</t>
  </si>
  <si>
    <t>How Many Trips Are You Going to Make in a Year:</t>
  </si>
  <si>
    <t>Trips =</t>
  </si>
  <si>
    <t xml:space="preserve">Trips = </t>
  </si>
  <si>
    <t>trips</t>
  </si>
  <si>
    <t>How Much Longer Does It Take To Load and Prep for a Trip:</t>
  </si>
  <si>
    <t>Total Cost of Owning a Snowmobile:</t>
  </si>
  <si>
    <t>RENTING</t>
  </si>
  <si>
    <t>How Much Does a Rental Cost of 1 Trip Cost:</t>
  </si>
  <si>
    <t xml:space="preserve">Rental Cost = </t>
  </si>
  <si>
    <t>Total Rental Cost for the Season:</t>
  </si>
  <si>
    <t xml:space="preserve">Rental Cost for the Season = </t>
  </si>
  <si>
    <t>0 if you already have one</t>
  </si>
  <si>
    <t>BREAKEVEN</t>
  </si>
  <si>
    <t>Trips</t>
  </si>
  <si>
    <t>*If you ride a lot then buying makes sense.  If you ride little then renting makes sense.</t>
  </si>
  <si>
    <t>**Also renting limits you to the size of the sled and where you ride.</t>
  </si>
  <si>
    <t>You'd Have to Ride This Many More Times Renting to Breakeven on Buying:</t>
  </si>
  <si>
    <t>Breakeven Point</t>
  </si>
  <si>
    <t>Price Where Rent &amp; Mortgage are Equal:</t>
  </si>
  <si>
    <t>Price Where Rent &amp; Mortgage are Equal (Breakeven Point):</t>
  </si>
  <si>
    <t>Loan Payoff Schedule</t>
  </si>
  <si>
    <t>Car Loan, Student Loan, or Other Loan Payoff Schedule</t>
  </si>
  <si>
    <t>Airfare Breakeven Point</t>
  </si>
  <si>
    <t>Breakeven Airfare Point  per Ticket :</t>
  </si>
  <si>
    <t>Airfare Has to be Below this Price to make it Cheaper to Fly</t>
  </si>
  <si>
    <t xml:space="preserve">  Usually the Airfare is the most variable factor that can change during an assessment.</t>
  </si>
  <si>
    <t>Home 4:</t>
  </si>
  <si>
    <r>
      <t xml:space="preserve">Cash Flow </t>
    </r>
    <r>
      <rPr>
        <b/>
        <sz val="10"/>
        <rFont val="Arial"/>
        <family val="2"/>
      </rPr>
      <t>Out</t>
    </r>
    <r>
      <rPr>
        <sz val="10"/>
        <rFont val="Arial"/>
        <family val="2"/>
      </rPr>
      <t>:</t>
    </r>
  </si>
  <si>
    <r>
      <t xml:space="preserve">Cash Flow </t>
    </r>
    <r>
      <rPr>
        <b/>
        <sz val="10"/>
        <rFont val="Arial"/>
        <family val="2"/>
      </rPr>
      <t>In</t>
    </r>
    <r>
      <rPr>
        <sz val="10"/>
        <rFont val="Arial"/>
        <family val="2"/>
      </rPr>
      <t>:</t>
    </r>
  </si>
  <si>
    <t>Cash Flow Needed:</t>
  </si>
  <si>
    <t>Total</t>
  </si>
  <si>
    <t>Total Mortgage Debt Service (with Escrow):</t>
  </si>
  <si>
    <t>Return Over the Life of the Debt Service at:</t>
  </si>
  <si>
    <t>Cable TV:</t>
  </si>
  <si>
    <t>"Dave Ramsey says 1/4th (25%) of your take home pay on a 15 year mortgage"</t>
  </si>
  <si>
    <t>25% of Monthly Gross</t>
  </si>
  <si>
    <t>Home You Can Afford at 25%</t>
  </si>
  <si>
    <t>Cruise or Destination</t>
  </si>
  <si>
    <t>Cruise</t>
  </si>
  <si>
    <t>Airfare Cost per Person:</t>
  </si>
  <si>
    <t>Cruise Cost per Person:</t>
  </si>
  <si>
    <t>Destination</t>
  </si>
  <si>
    <t>Hotel Total Cost:</t>
  </si>
  <si>
    <t>How Many People Are Traveling?</t>
  </si>
  <si>
    <t>Hotel Total Cost (in getting there):</t>
  </si>
  <si>
    <t>Per Person</t>
  </si>
  <si>
    <t>Food Cost Estimate:</t>
  </si>
  <si>
    <t>Diversion Activities Cost:</t>
  </si>
  <si>
    <t>Total Cost:</t>
  </si>
  <si>
    <t>Odds</t>
  </si>
  <si>
    <t>If a team has a "-" sign that means they're the favorite.  For example, if it's -115 that means that you have to bet $115 to win $100.  If you win, your $115 is returned as well as $100 for a total of $215. A 86% return.</t>
  </si>
  <si>
    <t>If a team has a "+" sign that means they're the underdog.  For example, if it's +110 that means that you have to bet $100 to win $110.  If you win, your $100 is returned as well as $110 for a total of $210. A 110% return.</t>
  </si>
  <si>
    <t>Ratio</t>
  </si>
  <si>
    <t>Risk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</si>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</sst>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  <numFmt numFmtId="167" formatCode="0.0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43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/>
    <xf numFmtId="165" fontId="0" fillId="0" borderId="0" xfId="0" applyNumberFormat="1"/>
    <xf numFmtId="0" fontId="3" fillId="0" borderId="0" xfId="0" applyFont="1"/>
    <xf numFmtId="165" fontId="4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0" fillId="2" borderId="3" xfId="0" applyFill="1" applyBorder="1"/>
    <xf numFmtId="164" fontId="0" fillId="2" borderId="3" xfId="0" applyNumberFormat="1" applyFill="1" applyBorder="1"/>
    <xf numFmtId="0" fontId="0" fillId="0" borderId="0" xfId="0" applyAlignment="1">
      <alignment horizontal="right"/>
    </xf>
    <xf numFmtId="4" fontId="6" fillId="0" borderId="0" xfId="0" applyNumberFormat="1" applyFont="1"/>
    <xf numFmtId="0" fontId="0" fillId="3" borderId="3" xfId="0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6" fontId="0" fillId="3" borderId="3" xfId="0" applyNumberFormat="1" applyFill="1" applyBorder="1" applyProtection="1">
      <protection locked="0"/>
    </xf>
    <xf numFmtId="164" fontId="0" fillId="0" borderId="4" xfId="0" applyNumberFormat="1" applyFill="1" applyBorder="1"/>
    <xf numFmtId="0" fontId="0" fillId="0" borderId="3" xfId="0" applyBorder="1"/>
    <xf numFmtId="164" fontId="0" fillId="0" borderId="3" xfId="0" applyNumberFormat="1" applyBorder="1"/>
    <xf numFmtId="0" fontId="0" fillId="3" borderId="0" xfId="0" applyFill="1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3" borderId="0" xfId="0" applyNumberFormat="1" applyFill="1"/>
    <xf numFmtId="0" fontId="0" fillId="0" borderId="0" xfId="0" applyAlignment="1">
      <alignment wrapText="1"/>
    </xf>
    <xf numFmtId="164" fontId="0" fillId="0" borderId="1" xfId="0" applyNumberFormat="1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0" fontId="2" fillId="4" borderId="3" xfId="0" applyFont="1" applyFill="1" applyBorder="1" applyAlignment="1">
      <alignment horizontal="center" vertical="center" wrapText="1"/>
    </xf>
    <xf numFmtId="0" fontId="7" fillId="0" borderId="0" xfId="0" applyFont="1"/>
    <xf numFmtId="164" fontId="0" fillId="0" borderId="0" xfId="0" applyNumberFormat="1" applyFill="1"/>
    <xf numFmtId="0" fontId="0" fillId="0" borderId="0" xfId="0" applyFill="1"/>
    <xf numFmtId="164" fontId="0" fillId="5" borderId="6" xfId="0" applyNumberFormat="1" applyFill="1" applyBorder="1"/>
    <xf numFmtId="164" fontId="0" fillId="6" borderId="6" xfId="0" applyNumberFormat="1" applyFill="1" applyBorder="1"/>
    <xf numFmtId="164" fontId="0" fillId="5" borderId="1" xfId="0" applyNumberFormat="1" applyFill="1" applyBorder="1"/>
    <xf numFmtId="0" fontId="0" fillId="0" borderId="3" xfId="0" applyFill="1" applyBorder="1"/>
    <xf numFmtId="164" fontId="0" fillId="0" borderId="3" xfId="0" applyNumberFormat="1" applyFill="1" applyBorder="1"/>
    <xf numFmtId="165" fontId="0" fillId="2" borderId="0" xfId="0" applyNumberFormat="1" applyFill="1"/>
    <xf numFmtId="0" fontId="8" fillId="0" borderId="0" xfId="0" applyFont="1"/>
    <xf numFmtId="4" fontId="1" fillId="5" borderId="0" xfId="0" applyNumberFormat="1" applyFont="1" applyFill="1"/>
    <xf numFmtId="164" fontId="0" fillId="5" borderId="0" xfId="0" applyNumberFormat="1" applyFill="1"/>
    <xf numFmtId="0" fontId="0" fillId="4" borderId="1" xfId="0" applyFill="1" applyBorder="1" applyAlignment="1">
      <alignment horizontal="center"/>
    </xf>
    <xf numFmtId="164" fontId="0" fillId="0" borderId="6" xfId="0" applyNumberFormat="1" applyBorder="1" applyAlignment="1">
      <alignment horizontal="right" vertical="center"/>
    </xf>
    <xf numFmtId="164" fontId="0" fillId="0" borderId="1" xfId="0" applyNumberFormat="1" applyFill="1" applyBorder="1"/>
    <xf numFmtId="164" fontId="0" fillId="0" borderId="6" xfId="0" applyNumberFormat="1" applyFill="1" applyBorder="1"/>
    <xf numFmtId="10" fontId="0" fillId="0" borderId="0" xfId="0" applyNumberFormat="1"/>
    <xf numFmtId="10" fontId="10" fillId="0" borderId="6" xfId="0" applyNumberFormat="1" applyFont="1" applyBorder="1"/>
    <xf numFmtId="10" fontId="10" fillId="0" borderId="1" xfId="0" applyNumberFormat="1" applyFont="1" applyBorder="1"/>
    <xf numFmtId="10" fontId="7" fillId="4" borderId="3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Border="1"/>
    <xf numFmtId="10" fontId="11" fillId="0" borderId="1" xfId="0" applyNumberFormat="1" applyFont="1" applyBorder="1"/>
    <xf numFmtId="164" fontId="1" fillId="3" borderId="0" xfId="0" applyNumberFormat="1" applyFont="1" applyFill="1"/>
    <xf numFmtId="164" fontId="0" fillId="2" borderId="0" xfId="0" applyNumberFormat="1" applyFill="1"/>
    <xf numFmtId="164" fontId="0" fillId="0" borderId="0" xfId="0" applyNumberFormat="1" applyAlignment="1">
      <alignment horizontal="center" vertical="center" wrapText="1"/>
    </xf>
    <xf numFmtId="0" fontId="0" fillId="0" borderId="7" xfId="0" applyBorder="1"/>
    <xf numFmtId="164" fontId="0" fillId="0" borderId="7" xfId="0" applyNumberFormat="1" applyBorder="1"/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2" borderId="8" xfId="0" applyFill="1" applyBorder="1"/>
    <xf numFmtId="164" fontId="0" fillId="2" borderId="8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12" fillId="0" borderId="3" xfId="0" applyFont="1" applyBorder="1"/>
    <xf numFmtId="164" fontId="12" fillId="0" borderId="3" xfId="0" applyNumberFormat="1" applyFont="1" applyBorder="1"/>
    <xf numFmtId="0" fontId="12" fillId="0" borderId="3" xfId="0" applyFont="1" applyFill="1" applyBorder="1"/>
    <xf numFmtId="164" fontId="12" fillId="0" borderId="3" xfId="0" applyNumberFormat="1" applyFont="1" applyFill="1" applyBorder="1"/>
    <xf numFmtId="0" fontId="2" fillId="0" borderId="0" xfId="0" applyFont="1" applyBorder="1"/>
    <xf numFmtId="14" fontId="2" fillId="0" borderId="0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164" fontId="0" fillId="3" borderId="3" xfId="0" applyNumberFormat="1" applyFill="1" applyBorder="1"/>
    <xf numFmtId="164" fontId="13" fillId="0" borderId="0" xfId="0" applyNumberFormat="1" applyFont="1" applyFill="1" applyBorder="1"/>
    <xf numFmtId="0" fontId="0" fillId="3" borderId="3" xfId="0" applyNumberFormat="1" applyFill="1" applyBorder="1"/>
    <xf numFmtId="0" fontId="13" fillId="0" borderId="0" xfId="0" applyFont="1" applyBorder="1"/>
    <xf numFmtId="164" fontId="0" fillId="3" borderId="8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64" fontId="7" fillId="0" borderId="9" xfId="0" applyNumberFormat="1" applyFont="1" applyFill="1" applyBorder="1"/>
    <xf numFmtId="164" fontId="14" fillId="0" borderId="10" xfId="0" applyNumberFormat="1" applyFont="1" applyFill="1" applyBorder="1"/>
    <xf numFmtId="164" fontId="14" fillId="0" borderId="0" xfId="0" applyNumberFormat="1" applyFont="1" applyFill="1" applyBorder="1"/>
    <xf numFmtId="0" fontId="0" fillId="0" borderId="0" xfId="0" applyBorder="1" applyAlignment="1">
      <alignment horizontal="right"/>
    </xf>
    <xf numFmtId="164" fontId="13" fillId="3" borderId="0" xfId="0" applyNumberFormat="1" applyFont="1" applyFill="1" applyBorder="1"/>
    <xf numFmtId="0" fontId="13" fillId="0" borderId="0" xfId="0" applyFont="1" applyFill="1" applyBorder="1"/>
    <xf numFmtId="10" fontId="13" fillId="3" borderId="0" xfId="0" applyNumberFormat="1" applyFont="1" applyFill="1" applyBorder="1"/>
    <xf numFmtId="10" fontId="14" fillId="0" borderId="0" xfId="0" applyNumberFormat="1" applyFont="1" applyFill="1" applyBorder="1"/>
    <xf numFmtId="2" fontId="15" fillId="0" borderId="0" xfId="0" applyNumberFormat="1" applyFont="1" applyFill="1" applyBorder="1"/>
    <xf numFmtId="2" fontId="14" fillId="0" borderId="0" xfId="0" applyNumberFormat="1" applyFont="1" applyFill="1" applyBorder="1"/>
    <xf numFmtId="10" fontId="16" fillId="0" borderId="0" xfId="0" applyNumberFormat="1" applyFont="1" applyFill="1" applyBorder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/>
    </xf>
    <xf numFmtId="164" fontId="7" fillId="0" borderId="3" xfId="0" applyNumberFormat="1" applyFont="1" applyFill="1" applyBorder="1"/>
    <xf numFmtId="10" fontId="0" fillId="2" borderId="0" xfId="0" applyNumberFormat="1" applyFill="1"/>
    <xf numFmtId="164" fontId="13" fillId="0" borderId="0" xfId="0" applyNumberFormat="1" applyFont="1" applyBorder="1"/>
    <xf numFmtId="164" fontId="7" fillId="0" borderId="0" xfId="0" applyNumberFormat="1" applyFont="1" applyFill="1" applyBorder="1"/>
    <xf numFmtId="10" fontId="0" fillId="0" borderId="0" xfId="0" applyNumberFormat="1" applyBorder="1"/>
    <xf numFmtId="0" fontId="0" fillId="0" borderId="0" xfId="0" applyNumberFormat="1" applyFill="1" applyBorder="1"/>
    <xf numFmtId="164" fontId="17" fillId="0" borderId="0" xfId="0" applyNumberFormat="1" applyFont="1"/>
    <xf numFmtId="0" fontId="17" fillId="0" borderId="0" xfId="0" applyFont="1"/>
    <xf numFmtId="0" fontId="17" fillId="0" borderId="0" xfId="0" applyFont="1" applyBorder="1"/>
    <xf numFmtId="164" fontId="2" fillId="0" borderId="15" xfId="0" applyNumberFormat="1" applyFont="1" applyBorder="1"/>
    <xf numFmtId="0" fontId="2" fillId="0" borderId="15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164" fontId="0" fillId="7" borderId="0" xfId="0" applyNumberFormat="1" applyFill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0" fillId="8" borderId="0" xfId="0" applyFill="1"/>
    <xf numFmtId="164" fontId="0" fillId="8" borderId="0" xfId="0" applyNumberFormat="1" applyFill="1"/>
    <xf numFmtId="0" fontId="2" fillId="0" borderId="0" xfId="0" applyFont="1" applyFill="1" applyBorder="1"/>
    <xf numFmtId="164" fontId="18" fillId="0" borderId="0" xfId="0" applyNumberFormat="1" applyFont="1"/>
    <xf numFmtId="164" fontId="18" fillId="0" borderId="0" xfId="0" applyNumberFormat="1" applyFont="1" applyFill="1"/>
    <xf numFmtId="0" fontId="18" fillId="0" borderId="0" xfId="0" applyFont="1" applyBorder="1"/>
    <xf numFmtId="164" fontId="19" fillId="0" borderId="0" xfId="0" applyNumberFormat="1" applyFont="1" applyFill="1"/>
    <xf numFmtId="0" fontId="0" fillId="8" borderId="0" xfId="0" applyNumberFormat="1" applyFill="1"/>
    <xf numFmtId="164" fontId="19" fillId="0" borderId="0" xfId="0" applyNumberFormat="1" applyFont="1"/>
    <xf numFmtId="2" fontId="1" fillId="0" borderId="0" xfId="0" applyNumberFormat="1" applyFont="1"/>
    <xf numFmtId="164" fontId="0" fillId="0" borderId="0" xfId="1" applyNumberFormat="1" applyFont="1"/>
    <xf numFmtId="0" fontId="18" fillId="0" borderId="0" xfId="0" applyFont="1"/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164" fontId="13" fillId="0" borderId="0" xfId="1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164" fontId="2" fillId="0" borderId="0" xfId="0" applyNumberFormat="1" applyFont="1"/>
    <xf numFmtId="0" fontId="21" fillId="0" borderId="0" xfId="0" applyFont="1"/>
    <xf numFmtId="0" fontId="0" fillId="0" borderId="0" xfId="0" applyFont="1"/>
    <xf numFmtId="167" fontId="0" fillId="0" borderId="0" xfId="0" applyNumberFormat="1"/>
    <xf numFmtId="0" fontId="0" fillId="4" borderId="11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5" borderId="12" xfId="0" applyNumberFormat="1" applyFill="1" applyBorder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Currency" xfId="1" builtinId="4"/>
    <cellStyle name="Normal" xfId="0" builtinId="0"/>
  </cellStyles>
  <dxfs count="38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Principle Paid vs. Interest Paid</a:t>
            </a:r>
          </a:p>
        </c:rich>
      </c:tx>
      <c:layout>
        <c:manualLayout>
          <c:xMode val="edge"/>
          <c:yMode val="edge"/>
          <c:x val="0.26086956521739207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15217391304435"/>
          <c:y val="0.20494735007755632"/>
          <c:w val="0.48641304347826086"/>
          <c:h val="0.6007077502273187"/>
        </c:manualLayout>
      </c:layout>
      <c:lineChart>
        <c:grouping val="standard"/>
        <c:varyColors val="0"/>
        <c:ser>
          <c:idx val="0"/>
          <c:order val="0"/>
          <c:tx>
            <c:v>Interest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Loan!$A$10:$A$369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Loan!$C$10:$C$369</c:f>
              <c:numCache>
                <c:formatCode>"$"#,##0.00</c:formatCode>
                <c:ptCount val="360"/>
                <c:pt idx="0">
                  <c:v>109.37499999999999</c:v>
                </c:pt>
                <c:pt idx="1">
                  <c:v>108.97427437373193</c:v>
                </c:pt>
                <c:pt idx="2">
                  <c:v>108.57179557284894</c:v>
                </c:pt>
                <c:pt idx="3">
                  <c:v>108.16755592721209</c:v>
                </c:pt>
                <c:pt idx="4">
                  <c:v>107.76154773312558</c:v>
                </c:pt>
                <c:pt idx="5">
                  <c:v>107.35376325318995</c:v>
                </c:pt>
                <c:pt idx="6">
                  <c:v>106.94419471615458</c:v>
                </c:pt>
                <c:pt idx="7">
                  <c:v>106.53283431676971</c:v>
                </c:pt>
                <c:pt idx="8">
                  <c:v>106.1196742156375</c:v>
                </c:pt>
                <c:pt idx="9">
                  <c:v>105.70470653906285</c:v>
                </c:pt>
                <c:pt idx="10">
                  <c:v>105.2879233789032</c:v>
                </c:pt>
                <c:pt idx="11">
                  <c:v>104.86931679241783</c:v>
                </c:pt>
                <c:pt idx="12">
                  <c:v>104.44887880211661</c:v>
                </c:pt>
                <c:pt idx="13">
                  <c:v>104.02660139560781</c:v>
                </c:pt>
                <c:pt idx="14">
                  <c:v>103.60247652544552</c:v>
                </c:pt>
                <c:pt idx="15">
                  <c:v>103.17649610897629</c:v>
                </c:pt>
                <c:pt idx="16">
                  <c:v>102.74865202818501</c:v>
                </c:pt>
                <c:pt idx="17">
                  <c:v>102.31893612954026</c:v>
                </c:pt>
                <c:pt idx="18">
                  <c:v>101.88734022383895</c:v>
                </c:pt>
                <c:pt idx="19">
                  <c:v>101.45385608605018</c:v>
                </c:pt>
                <c:pt idx="20">
                  <c:v>101.01847545515859</c:v>
                </c:pt>
                <c:pt idx="21">
                  <c:v>100.58119003400685</c:v>
                </c:pt>
                <c:pt idx="22">
                  <c:v>100.14199148913757</c:v>
                </c:pt>
                <c:pt idx="23">
                  <c:v>99.700871450634494</c:v>
                </c:pt>
                <c:pt idx="24">
                  <c:v>99.257821511962959</c:v>
                </c:pt>
                <c:pt idx="25">
                  <c:v>98.812833229809726</c:v>
                </c:pt>
                <c:pt idx="26">
                  <c:v>98.365898123922079</c:v>
                </c:pt>
                <c:pt idx="27">
                  <c:v>97.917007676946184</c:v>
                </c:pt>
                <c:pt idx="28">
                  <c:v>97.46615333426476</c:v>
                </c:pt>
                <c:pt idx="29">
                  <c:v>97.013326503834094</c:v>
                </c:pt>
                <c:pt idx="30">
                  <c:v>96.558518556020317</c:v>
                </c:pt>
                <c:pt idx="31">
                  <c:v>96.101720823434846</c:v>
                </c:pt>
                <c:pt idx="32">
                  <c:v>95.642924600769305</c:v>
                </c:pt>
                <c:pt idx="33">
                  <c:v>95.182121144629619</c:v>
                </c:pt>
                <c:pt idx="34">
                  <c:v>94.719301673369316</c:v>
                </c:pt>
                <c:pt idx="35">
                  <c:v>94.254457366922253</c:v>
                </c:pt>
                <c:pt idx="36">
                  <c:v>93.787579366634475</c:v>
                </c:pt>
                <c:pt idx="37">
                  <c:v>93.318658775095443</c:v>
                </c:pt>
                <c:pt idx="38">
                  <c:v>92.847686655968431</c:v>
                </c:pt>
                <c:pt idx="39">
                  <c:v>92.374654033820235</c:v>
                </c:pt>
                <c:pt idx="40">
                  <c:v>91.899551893950132</c:v>
                </c:pt>
                <c:pt idx="41">
                  <c:v>91.4223711822181</c:v>
                </c:pt>
                <c:pt idx="42">
                  <c:v>90.94310280487224</c:v>
                </c:pt>
                <c:pt idx="43">
                  <c:v>90.461737628375488</c:v>
                </c:pt>
                <c:pt idx="44">
                  <c:v>89.978266479231579</c:v>
                </c:pt>
                <c:pt idx="45">
                  <c:v>89.492680143810148</c:v>
                </c:pt>
                <c:pt idx="46">
                  <c:v>89.00496936817126</c:v>
                </c:pt>
                <c:pt idx="47">
                  <c:v>88.515124857888949</c:v>
                </c:pt>
                <c:pt idx="48">
                  <c:v>88.023137277874156</c:v>
                </c:pt>
                <c:pt idx="49">
                  <c:v>87.528997252196788</c:v>
                </c:pt>
                <c:pt idx="50">
                  <c:v>87.032695363907095</c:v>
                </c:pt>
                <c:pt idx="51">
                  <c:v>86.534222154856124</c:v>
                </c:pt>
                <c:pt idx="52">
                  <c:v>86.033568125515558</c:v>
                </c:pt>
                <c:pt idx="53">
                  <c:v>85.530723734796638</c:v>
                </c:pt>
                <c:pt idx="54">
                  <c:v>85.025679399868309</c:v>
                </c:pt>
                <c:pt idx="55">
                  <c:v>84.518425495974682</c:v>
                </c:pt>
                <c:pt idx="56">
                  <c:v>84.008952356251513</c:v>
                </c:pt>
                <c:pt idx="57">
                  <c:v>83.497250271542043</c:v>
                </c:pt>
                <c:pt idx="58">
                  <c:v>82.983309490211994</c:v>
                </c:pt>
                <c:pt idx="59">
                  <c:v>82.467120217963597</c:v>
                </c:pt>
                <c:pt idx="60">
                  <c:v>81.948672617649137</c:v>
                </c:pt>
                <c:pt idx="61">
                  <c:v>81.427956809083284</c:v>
                </c:pt>
                <c:pt idx="62">
                  <c:v>80.904962868854966</c:v>
                </c:pt>
                <c:pt idx="63">
                  <c:v>80.379680830138142</c:v>
                </c:pt>
                <c:pt idx="64">
                  <c:v>79.852100682501941</c:v>
                </c:pt>
                <c:pt idx="65">
                  <c:v>79.322212371719829</c:v>
                </c:pt>
                <c:pt idx="66">
                  <c:v>78.79000579957804</c:v>
                </c:pt>
                <c:pt idx="67">
                  <c:v>78.255470823683126</c:v>
                </c:pt>
                <c:pt idx="68">
                  <c:v>77.718597257268684</c:v>
                </c:pt>
                <c:pt idx="69">
                  <c:v>77.179374869001165</c:v>
                </c:pt>
                <c:pt idx="70">
                  <c:v>76.637793382784992</c:v>
                </c:pt>
                <c:pt idx="71">
                  <c:v>76.093842477566596</c:v>
                </c:pt>
                <c:pt idx="72">
                  <c:v>75.547511787137907</c:v>
                </c:pt>
                <c:pt idx="73">
                  <c:v>74.99879089993857</c:v>
                </c:pt>
                <c:pt idx="74">
                  <c:v>74.447669358857738</c:v>
                </c:pt>
                <c:pt idx="75">
                  <c:v>73.894136661034693</c:v>
                </c:pt>
                <c:pt idx="76">
                  <c:v>73.338182257658659</c:v>
                </c:pt>
                <c:pt idx="77">
                  <c:v>72.779795553767869</c:v>
                </c:pt>
                <c:pt idx="78">
                  <c:v>72.218965908047537</c:v>
                </c:pt>
                <c:pt idx="79">
                  <c:v>71.65568263262719</c:v>
                </c:pt>
                <c:pt idx="80">
                  <c:v>71.089934992876877</c:v>
                </c:pt>
                <c:pt idx="81">
                  <c:v>70.521712207202654</c:v>
                </c:pt>
                <c:pt idx="82">
                  <c:v>69.951003446841113</c:v>
                </c:pt>
                <c:pt idx="83">
                  <c:v>69.377797835652984</c:v>
                </c:pt>
                <c:pt idx="84">
                  <c:v>68.80208444991591</c:v>
                </c:pt>
                <c:pt idx="85">
                  <c:v>68.223852318116229</c:v>
                </c:pt>
                <c:pt idx="86">
                  <c:v>67.643090420739924</c:v>
                </c:pt>
                <c:pt idx="87">
                  <c:v>67.059787690062606</c:v>
                </c:pt>
                <c:pt idx="88">
                  <c:v>66.473933009938563</c:v>
                </c:pt>
                <c:pt idx="89">
                  <c:v>65.885515215588981</c:v>
                </c:pt>
                <c:pt idx="90">
                  <c:v>65.294523093389131</c:v>
                </c:pt>
                <c:pt idx="91">
                  <c:v>64.700945380654645</c:v>
                </c:pt>
                <c:pt idx="92">
                  <c:v>64.104770765426949</c:v>
                </c:pt>
                <c:pt idx="93">
                  <c:v>63.505987886257621</c:v>
                </c:pt>
                <c:pt idx="94">
                  <c:v>62.904585331991946</c:v>
                </c:pt>
                <c:pt idx="95">
                  <c:v>62.300551641551351</c:v>
                </c:pt>
                <c:pt idx="96">
                  <c:v>61.693875303715075</c:v>
                </c:pt>
                <c:pt idx="97">
                  <c:v>61.084544756900769</c:v>
                </c:pt>
                <c:pt idx="98">
                  <c:v>60.472548388944148</c:v>
                </c:pt>
                <c:pt idx="99">
                  <c:v>59.857874536877716</c:v>
                </c:pt>
                <c:pt idx="100">
                  <c:v>59.240511486708499</c:v>
                </c:pt>
                <c:pt idx="101">
                  <c:v>58.620447473194787</c:v>
                </c:pt>
                <c:pt idx="102">
                  <c:v>57.997670679621955</c:v>
                </c:pt>
                <c:pt idx="103">
                  <c:v>57.372169237577239</c:v>
                </c:pt>
                <c:pt idx="104">
                  <c:v>56.743931226723575</c:v>
                </c:pt>
                <c:pt idx="105">
                  <c:v>56.112944674572439</c:v>
                </c:pt>
                <c:pt idx="106">
                  <c:v>55.479197556255627</c:v>
                </c:pt>
                <c:pt idx="107">
                  <c:v>54.842677794296186</c:v>
                </c:pt>
                <c:pt idx="108">
                  <c:v>54.203373258378171</c:v>
                </c:pt>
                <c:pt idx="109">
                  <c:v>53.561271765115514</c:v>
                </c:pt>
                <c:pt idx="110">
                  <c:v>52.916361077819836</c:v>
                </c:pt>
                <c:pt idx="111">
                  <c:v>52.268628906267239</c:v>
                </c:pt>
                <c:pt idx="112">
                  <c:v>51.618062906464097</c:v>
                </c:pt>
                <c:pt idx="113">
                  <c:v>50.964650680411822</c:v>
                </c:pt>
                <c:pt idx="114">
                  <c:v>50.308379775870563</c:v>
                </c:pt>
                <c:pt idx="115">
                  <c:v>49.649237686121936</c:v>
                </c:pt>
                <c:pt idx="116">
                  <c:v>48.987211849730656</c:v>
                </c:pt>
                <c:pt idx="117">
                  <c:v>48.322289650305166</c:v>
                </c:pt>
                <c:pt idx="118">
                  <c:v>47.654458416257192</c:v>
                </c:pt>
                <c:pt idx="119">
                  <c:v>46.983705420560263</c:v>
                </c:pt>
                <c:pt idx="120">
                  <c:v>46.310017880507154</c:v>
                </c:pt>
                <c:pt idx="121">
                  <c:v>45.633382957466317</c:v>
                </c:pt>
                <c:pt idx="122">
                  <c:v>44.953787756637169</c:v>
                </c:pt>
                <c:pt idx="123">
                  <c:v>44.271219326804399</c:v>
                </c:pt>
                <c:pt idx="124">
                  <c:v>43.585664660091112</c:v>
                </c:pt>
                <c:pt idx="125">
                  <c:v>42.897110691710942</c:v>
                </c:pt>
                <c:pt idx="126">
                  <c:v>42.205544299719122</c:v>
                </c:pt>
                <c:pt idx="127">
                  <c:v>41.510952304762334</c:v>
                </c:pt>
                <c:pt idx="128">
                  <c:v>40.813321469827613</c:v>
                </c:pt>
                <c:pt idx="129">
                  <c:v>40.112638499990048</c:v>
                </c:pt>
                <c:pt idx="130">
                  <c:v>39.408890042159442</c:v>
                </c:pt>
                <c:pt idx="131">
                  <c:v>38.702062684825833</c:v>
                </c:pt>
                <c:pt idx="132">
                  <c:v>37.992142957803885</c:v>
                </c:pt>
                <c:pt idx="133">
                  <c:v>37.279117331976217</c:v>
                </c:pt>
                <c:pt idx="134">
                  <c:v>36.562972219035551</c:v>
                </c:pt>
                <c:pt idx="135">
                  <c:v>35.843693971225768</c:v>
                </c:pt>
                <c:pt idx="136">
                  <c:v>35.121268881081825</c:v>
                </c:pt>
                <c:pt idx="137">
                  <c:v>34.395683181168494</c:v>
                </c:pt>
                <c:pt idx="138">
                  <c:v>33.666923043818045</c:v>
                </c:pt>
                <c:pt idx="139">
                  <c:v>32.934974580866694</c:v>
                </c:pt>
                <c:pt idx="140">
                  <c:v>32.199823843389922</c:v>
                </c:pt>
                <c:pt idx="141">
                  <c:v>31.461456821436695</c:v>
                </c:pt>
                <c:pt idx="142">
                  <c:v>30.71985944376242</c:v>
                </c:pt>
                <c:pt idx="143">
                  <c:v>29.97501757756082</c:v>
                </c:pt>
                <c:pt idx="144">
                  <c:v>29.226917028194588</c:v>
                </c:pt>
                <c:pt idx="145">
                  <c:v>28.475543538924878</c:v>
                </c:pt>
                <c:pt idx="146">
                  <c:v>27.720882790639617</c:v>
                </c:pt>
                <c:pt idx="147">
                  <c:v>26.962920401580604</c:v>
                </c:pt>
                <c:pt idx="148">
                  <c:v>26.20164192706946</c:v>
                </c:pt>
                <c:pt idx="149">
                  <c:v>25.437032859232328</c:v>
                </c:pt>
                <c:pt idx="150">
                  <c:v>24.669078626723412</c:v>
                </c:pt>
                <c:pt idx="151">
                  <c:v>23.897764594447267</c:v>
                </c:pt>
                <c:pt idx="152">
                  <c:v>23.12307606327991</c:v>
                </c:pt>
                <c:pt idx="153">
                  <c:v>22.3449982697887</c:v>
                </c:pt>
                <c:pt idx="154">
                  <c:v>21.563516385950965</c:v>
                </c:pt>
                <c:pt idx="155">
                  <c:v>20.778615518871437</c:v>
                </c:pt>
                <c:pt idx="156">
                  <c:v>19.990280710498443</c:v>
                </c:pt>
                <c:pt idx="157">
                  <c:v>19.19849693733881</c:v>
                </c:pt>
                <c:pt idx="158">
                  <c:v>18.403249110171608</c:v>
                </c:pt>
                <c:pt idx="159">
                  <c:v>17.604522073760549</c:v>
                </c:pt>
                <c:pt idx="160">
                  <c:v>16.80230060656519</c:v>
                </c:pt>
                <c:pt idx="161">
                  <c:v>15.996569420450852</c:v>
                </c:pt>
                <c:pt idx="162">
                  <c:v>15.187313160397267</c:v>
                </c:pt>
                <c:pt idx="163">
                  <c:v>14.374516404205945</c:v>
                </c:pt>
                <c:pt idx="164">
                  <c:v>13.558163662206287</c:v>
                </c:pt>
                <c:pt idx="165">
                  <c:v>12.738239376960379</c:v>
                </c:pt>
                <c:pt idx="166">
                  <c:v>11.914727922966522</c:v>
                </c:pt>
                <c:pt idx="167">
                  <c:v>11.087613606361439</c:v>
                </c:pt>
                <c:pt idx="168">
                  <c:v>10.256880664621212</c:v>
                </c:pt>
                <c:pt idx="169">
                  <c:v>9.4225132662608697</c:v>
                </c:pt>
                <c:pt idx="170">
                  <c:v>8.584495510532701</c:v>
                </c:pt>
                <c:pt idx="171">
                  <c:v>7.7428114271232209</c:v>
                </c:pt>
                <c:pt idx="172">
                  <c:v>6.8974449758488259</c:v>
                </c:pt>
                <c:pt idx="173">
                  <c:v>6.048380046350105</c:v>
                </c:pt>
                <c:pt idx="174">
                  <c:v>5.1956004577848258</c:v>
                </c:pt>
                <c:pt idx="175">
                  <c:v>4.3390899585195744</c:v>
                </c:pt>
                <c:pt idx="176">
                  <c:v>3.4788322258200379</c:v>
                </c:pt>
                <c:pt idx="177">
                  <c:v>2.6148108655399409</c:v>
                </c:pt>
                <c:pt idx="178">
                  <c:v>1.7470094118086184</c:v>
                </c:pt>
                <c:pt idx="179">
                  <c:v>0.87541132671722111</c:v>
                </c:pt>
                <c:pt idx="180">
                  <c:v>3.549178728690094E-12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Principle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Loan!$A$10:$A$369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Loan!$E$10:$E$369</c:f>
              <c:numCache>
                <c:formatCode>"$"#,##0.00</c:formatCode>
                <c:ptCount val="360"/>
                <c:pt idx="0">
                  <c:v>91.594428861270856</c:v>
                </c:pt>
                <c:pt idx="1">
                  <c:v>91.995154487538912</c:v>
                </c:pt>
                <c:pt idx="2">
                  <c:v>92.3976332884219</c:v>
                </c:pt>
                <c:pt idx="3">
                  <c:v>92.80187293405875</c:v>
                </c:pt>
                <c:pt idx="4">
                  <c:v>93.20788112814526</c:v>
                </c:pt>
                <c:pt idx="5">
                  <c:v>93.615665608080889</c:v>
                </c:pt>
                <c:pt idx="6">
                  <c:v>94.025234145116258</c:v>
                </c:pt>
                <c:pt idx="7">
                  <c:v>94.436594544501133</c:v>
                </c:pt>
                <c:pt idx="8">
                  <c:v>94.84975464563334</c:v>
                </c:pt>
                <c:pt idx="9">
                  <c:v>95.264722322207987</c:v>
                </c:pt>
                <c:pt idx="10">
                  <c:v>95.681505482367641</c:v>
                </c:pt>
                <c:pt idx="11">
                  <c:v>96.100112068853008</c:v>
                </c:pt>
                <c:pt idx="12">
                  <c:v>96.520550059154232</c:v>
                </c:pt>
                <c:pt idx="13">
                  <c:v>96.942827465663029</c:v>
                </c:pt>
                <c:pt idx="14">
                  <c:v>97.366952335825317</c:v>
                </c:pt>
                <c:pt idx="15">
                  <c:v>97.792932752294547</c:v>
                </c:pt>
                <c:pt idx="16">
                  <c:v>98.220776833085836</c:v>
                </c:pt>
                <c:pt idx="17">
                  <c:v>98.65049273173058</c:v>
                </c:pt>
                <c:pt idx="18">
                  <c:v>99.082088637431895</c:v>
                </c:pt>
                <c:pt idx="19">
                  <c:v>99.515572775220662</c:v>
                </c:pt>
                <c:pt idx="20">
                  <c:v>99.950953406112248</c:v>
                </c:pt>
                <c:pt idx="21">
                  <c:v>100.38823882726399</c:v>
                </c:pt>
                <c:pt idx="22">
                  <c:v>100.82743737213328</c:v>
                </c:pt>
                <c:pt idx="23">
                  <c:v>101.26855741063635</c:v>
                </c:pt>
                <c:pt idx="24">
                  <c:v>101.71160734930788</c:v>
                </c:pt>
                <c:pt idx="25">
                  <c:v>102.15659563146112</c:v>
                </c:pt>
                <c:pt idx="26">
                  <c:v>102.60353073734876</c:v>
                </c:pt>
                <c:pt idx="27">
                  <c:v>103.05242118432466</c:v>
                </c:pt>
                <c:pt idx="28">
                  <c:v>103.50327552700608</c:v>
                </c:pt>
                <c:pt idx="29">
                  <c:v>103.95610235743675</c:v>
                </c:pt>
                <c:pt idx="30">
                  <c:v>104.41091030525052</c:v>
                </c:pt>
                <c:pt idx="31">
                  <c:v>104.867708037836</c:v>
                </c:pt>
                <c:pt idx="32">
                  <c:v>105.32650426050154</c:v>
                </c:pt>
                <c:pt idx="33">
                  <c:v>105.78730771664122</c:v>
                </c:pt>
                <c:pt idx="34">
                  <c:v>106.25012718790153</c:v>
                </c:pt>
                <c:pt idx="35">
                  <c:v>106.71497149434859</c:v>
                </c:pt>
                <c:pt idx="36">
                  <c:v>107.18184949463637</c:v>
                </c:pt>
                <c:pt idx="37">
                  <c:v>107.6507700861754</c:v>
                </c:pt>
                <c:pt idx="38">
                  <c:v>108.12174220530241</c:v>
                </c:pt>
                <c:pt idx="39">
                  <c:v>108.59477482745061</c:v>
                </c:pt>
                <c:pt idx="40">
                  <c:v>109.06987696732071</c:v>
                </c:pt>
                <c:pt idx="41">
                  <c:v>109.54705767905274</c:v>
                </c:pt>
                <c:pt idx="42">
                  <c:v>110.0263260563986</c:v>
                </c:pt>
                <c:pt idx="43">
                  <c:v>110.50769123289535</c:v>
                </c:pt>
                <c:pt idx="44">
                  <c:v>110.99116238203926</c:v>
                </c:pt>
                <c:pt idx="45">
                  <c:v>111.47674871746069</c:v>
                </c:pt>
                <c:pt idx="46">
                  <c:v>111.96445949309958</c:v>
                </c:pt>
                <c:pt idx="47">
                  <c:v>112.45430400338189</c:v>
                </c:pt>
                <c:pt idx="48">
                  <c:v>112.94629158339669</c:v>
                </c:pt>
                <c:pt idx="49">
                  <c:v>113.44043160907405</c:v>
                </c:pt>
                <c:pt idx="50">
                  <c:v>113.93673349736375</c:v>
                </c:pt>
                <c:pt idx="51">
                  <c:v>114.43520670641472</c:v>
                </c:pt>
                <c:pt idx="52">
                  <c:v>114.93586073575528</c:v>
                </c:pt>
                <c:pt idx="53">
                  <c:v>115.4387051264742</c:v>
                </c:pt>
                <c:pt idx="54">
                  <c:v>115.94374946140253</c:v>
                </c:pt>
                <c:pt idx="55">
                  <c:v>116.45100336529616</c:v>
                </c:pt>
                <c:pt idx="56">
                  <c:v>116.96047650501933</c:v>
                </c:pt>
                <c:pt idx="57">
                  <c:v>117.4721785897288</c:v>
                </c:pt>
                <c:pt idx="58">
                  <c:v>117.98611937105885</c:v>
                </c:pt>
                <c:pt idx="59">
                  <c:v>118.50230864330725</c:v>
                </c:pt>
                <c:pt idx="60">
                  <c:v>119.0207562436217</c:v>
                </c:pt>
                <c:pt idx="61">
                  <c:v>119.54147205218756</c:v>
                </c:pt>
                <c:pt idx="62">
                  <c:v>120.06446599241588</c:v>
                </c:pt>
                <c:pt idx="63">
                  <c:v>120.5897480311327</c:v>
                </c:pt>
                <c:pt idx="64">
                  <c:v>121.1173281787689</c:v>
                </c:pt>
                <c:pt idx="65">
                  <c:v>121.64721648955101</c:v>
                </c:pt>
                <c:pt idx="66">
                  <c:v>122.1794230616928</c:v>
                </c:pt>
                <c:pt idx="67">
                  <c:v>122.71395803758772</c:v>
                </c:pt>
                <c:pt idx="68">
                  <c:v>123.25083160400216</c:v>
                </c:pt>
                <c:pt idx="69">
                  <c:v>123.79005399226968</c:v>
                </c:pt>
                <c:pt idx="70">
                  <c:v>124.33163547848585</c:v>
                </c:pt>
                <c:pt idx="71">
                  <c:v>124.87558638370425</c:v>
                </c:pt>
                <c:pt idx="72">
                  <c:v>125.42191707413293</c:v>
                </c:pt>
                <c:pt idx="73">
                  <c:v>125.97063796133227</c:v>
                </c:pt>
                <c:pt idx="74">
                  <c:v>126.5217595024131</c:v>
                </c:pt>
                <c:pt idx="75">
                  <c:v>127.07529220023615</c:v>
                </c:pt>
                <c:pt idx="76">
                  <c:v>127.63124660361218</c:v>
                </c:pt>
                <c:pt idx="77">
                  <c:v>128.18963330750296</c:v>
                </c:pt>
                <c:pt idx="78">
                  <c:v>128.75046295322329</c:v>
                </c:pt>
                <c:pt idx="79">
                  <c:v>129.31374622864365</c:v>
                </c:pt>
                <c:pt idx="80">
                  <c:v>129.87949386839398</c:v>
                </c:pt>
                <c:pt idx="81">
                  <c:v>130.44771665406819</c:v>
                </c:pt>
                <c:pt idx="82">
                  <c:v>131.01842541442971</c:v>
                </c:pt>
                <c:pt idx="83">
                  <c:v>131.59163102561786</c:v>
                </c:pt>
                <c:pt idx="84">
                  <c:v>132.16734441135492</c:v>
                </c:pt>
                <c:pt idx="85">
                  <c:v>132.74557654315461</c:v>
                </c:pt>
                <c:pt idx="86">
                  <c:v>133.32633844053092</c:v>
                </c:pt>
                <c:pt idx="87">
                  <c:v>133.90964117120825</c:v>
                </c:pt>
                <c:pt idx="88">
                  <c:v>134.49549585133229</c:v>
                </c:pt>
                <c:pt idx="89">
                  <c:v>135.08391364568186</c:v>
                </c:pt>
                <c:pt idx="90">
                  <c:v>135.67490576788171</c:v>
                </c:pt>
                <c:pt idx="91">
                  <c:v>136.2684834806162</c:v>
                </c:pt>
                <c:pt idx="92">
                  <c:v>136.86465809584388</c:v>
                </c:pt>
                <c:pt idx="93">
                  <c:v>137.46344097501321</c:v>
                </c:pt>
                <c:pt idx="94">
                  <c:v>138.0648435292789</c:v>
                </c:pt>
                <c:pt idx="95">
                  <c:v>138.66887721971949</c:v>
                </c:pt>
                <c:pt idx="96">
                  <c:v>139.27555355755578</c:v>
                </c:pt>
                <c:pt idx="97">
                  <c:v>139.88488410437009</c:v>
                </c:pt>
                <c:pt idx="98">
                  <c:v>140.49688047232669</c:v>
                </c:pt>
                <c:pt idx="99">
                  <c:v>141.11155432439313</c:v>
                </c:pt>
                <c:pt idx="100">
                  <c:v>141.72891737456234</c:v>
                </c:pt>
                <c:pt idx="101">
                  <c:v>142.34898138807606</c:v>
                </c:pt>
                <c:pt idx="102">
                  <c:v>142.97175818164888</c:v>
                </c:pt>
                <c:pt idx="103">
                  <c:v>143.59725962369362</c:v>
                </c:pt>
                <c:pt idx="104">
                  <c:v>144.22549763454725</c:v>
                </c:pt>
                <c:pt idx="105">
                  <c:v>144.8564841866984</c:v>
                </c:pt>
                <c:pt idx="106">
                  <c:v>145.49023130501521</c:v>
                </c:pt>
                <c:pt idx="107">
                  <c:v>146.12675106697466</c:v>
                </c:pt>
                <c:pt idx="108">
                  <c:v>146.76605560289266</c:v>
                </c:pt>
                <c:pt idx="109">
                  <c:v>147.40815709615532</c:v>
                </c:pt>
                <c:pt idx="110">
                  <c:v>148.05306778345101</c:v>
                </c:pt>
                <c:pt idx="111">
                  <c:v>148.70079995500362</c:v>
                </c:pt>
                <c:pt idx="112">
                  <c:v>149.35136595480674</c:v>
                </c:pt>
                <c:pt idx="113">
                  <c:v>150.00477818085903</c:v>
                </c:pt>
                <c:pt idx="114">
                  <c:v>150.66104908540029</c:v>
                </c:pt>
                <c:pt idx="115">
                  <c:v>151.32019117514892</c:v>
                </c:pt>
                <c:pt idx="116">
                  <c:v>151.98221701154017</c:v>
                </c:pt>
                <c:pt idx="117">
                  <c:v>152.64713921096569</c:v>
                </c:pt>
                <c:pt idx="118">
                  <c:v>153.31497044501364</c:v>
                </c:pt>
                <c:pt idx="119">
                  <c:v>153.98572344071059</c:v>
                </c:pt>
                <c:pt idx="120">
                  <c:v>154.65941098076368</c:v>
                </c:pt>
                <c:pt idx="121">
                  <c:v>155.33604590380452</c:v>
                </c:pt>
                <c:pt idx="122">
                  <c:v>156.01564110463369</c:v>
                </c:pt>
                <c:pt idx="123">
                  <c:v>156.69820953446646</c:v>
                </c:pt>
                <c:pt idx="124">
                  <c:v>157.38376420117973</c:v>
                </c:pt>
                <c:pt idx="125">
                  <c:v>158.07231816955991</c:v>
                </c:pt>
                <c:pt idx="126">
                  <c:v>158.76388456155172</c:v>
                </c:pt>
                <c:pt idx="127">
                  <c:v>159.45847655650851</c:v>
                </c:pt>
                <c:pt idx="128">
                  <c:v>160.15610739144324</c:v>
                </c:pt>
                <c:pt idx="129">
                  <c:v>160.85679036128079</c:v>
                </c:pt>
                <c:pt idx="130">
                  <c:v>161.5605388191114</c:v>
                </c:pt>
                <c:pt idx="131">
                  <c:v>162.26736617644502</c:v>
                </c:pt>
                <c:pt idx="132">
                  <c:v>162.97728590346696</c:v>
                </c:pt>
                <c:pt idx="133">
                  <c:v>163.69031152929463</c:v>
                </c:pt>
                <c:pt idx="134">
                  <c:v>164.4064566422353</c:v>
                </c:pt>
                <c:pt idx="135">
                  <c:v>165.12573489004507</c:v>
                </c:pt>
                <c:pt idx="136">
                  <c:v>165.84815998018902</c:v>
                </c:pt>
                <c:pt idx="137">
                  <c:v>166.57374568010235</c:v>
                </c:pt>
                <c:pt idx="138">
                  <c:v>167.30250581745281</c:v>
                </c:pt>
                <c:pt idx="139">
                  <c:v>168.03445428040413</c:v>
                </c:pt>
                <c:pt idx="140">
                  <c:v>168.76960501788091</c:v>
                </c:pt>
                <c:pt idx="141">
                  <c:v>169.50797203983416</c:v>
                </c:pt>
                <c:pt idx="142">
                  <c:v>170.24956941750841</c:v>
                </c:pt>
                <c:pt idx="143">
                  <c:v>170.99441128371001</c:v>
                </c:pt>
                <c:pt idx="144">
                  <c:v>171.74251183307626</c:v>
                </c:pt>
                <c:pt idx="145">
                  <c:v>172.49388532234596</c:v>
                </c:pt>
                <c:pt idx="146">
                  <c:v>173.24854607063122</c:v>
                </c:pt>
                <c:pt idx="147">
                  <c:v>174.00650845969022</c:v>
                </c:pt>
                <c:pt idx="148">
                  <c:v>174.76778693420138</c:v>
                </c:pt>
                <c:pt idx="149">
                  <c:v>175.53239600203852</c:v>
                </c:pt>
                <c:pt idx="150">
                  <c:v>176.30035023454744</c:v>
                </c:pt>
                <c:pt idx="151">
                  <c:v>177.07166426682357</c:v>
                </c:pt>
                <c:pt idx="152">
                  <c:v>177.84635279799093</c:v>
                </c:pt>
                <c:pt idx="153">
                  <c:v>178.62443059148214</c:v>
                </c:pt>
                <c:pt idx="154">
                  <c:v>179.40591247531987</c:v>
                </c:pt>
                <c:pt idx="155">
                  <c:v>180.19081334239939</c:v>
                </c:pt>
                <c:pt idx="156">
                  <c:v>180.9791481507724</c:v>
                </c:pt>
                <c:pt idx="157">
                  <c:v>181.77093192393204</c:v>
                </c:pt>
                <c:pt idx="158">
                  <c:v>182.56617975109924</c:v>
                </c:pt>
                <c:pt idx="159">
                  <c:v>183.36490678751028</c:v>
                </c:pt>
                <c:pt idx="160">
                  <c:v>184.16712825470566</c:v>
                </c:pt>
                <c:pt idx="161">
                  <c:v>184.97285944082</c:v>
                </c:pt>
                <c:pt idx="162">
                  <c:v>185.78211570087359</c:v>
                </c:pt>
                <c:pt idx="163">
                  <c:v>186.59491245706491</c:v>
                </c:pt>
                <c:pt idx="164">
                  <c:v>187.41126519906456</c:v>
                </c:pt>
                <c:pt idx="165">
                  <c:v>188.23118948431045</c:v>
                </c:pt>
                <c:pt idx="166">
                  <c:v>189.05470093830431</c:v>
                </c:pt>
                <c:pt idx="167">
                  <c:v>189.88181525490941</c:v>
                </c:pt>
                <c:pt idx="168">
                  <c:v>190.71254819664964</c:v>
                </c:pt>
                <c:pt idx="169">
                  <c:v>191.54691559500998</c:v>
                </c:pt>
                <c:pt idx="170">
                  <c:v>192.38493335073815</c:v>
                </c:pt>
                <c:pt idx="171">
                  <c:v>193.22661743414761</c:v>
                </c:pt>
                <c:pt idx="172">
                  <c:v>194.07198388542201</c:v>
                </c:pt>
                <c:pt idx="173">
                  <c:v>194.92104881492074</c:v>
                </c:pt>
                <c:pt idx="174">
                  <c:v>195.77382840348602</c:v>
                </c:pt>
                <c:pt idx="175">
                  <c:v>196.63033890275128</c:v>
                </c:pt>
                <c:pt idx="176">
                  <c:v>197.4905966354508</c:v>
                </c:pt>
                <c:pt idx="177">
                  <c:v>198.35461799573091</c:v>
                </c:pt>
                <c:pt idx="178">
                  <c:v>199.22241944946222</c:v>
                </c:pt>
                <c:pt idx="179">
                  <c:v>200.09401753455361</c:v>
                </c:pt>
                <c:pt idx="180">
                  <c:v>200.96942886126729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669512"/>
        <c:axId val="363669904"/>
      </c:lineChart>
      <c:catAx>
        <c:axId val="36366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5108695652173914"/>
              <c:y val="0.87279300334808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9904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36366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4.3478260869565223E-2"/>
              <c:y val="0.4310961483171493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45652173913049"/>
          <c:y val="0.43816328612633665"/>
          <c:w val="0.20380434782608703"/>
          <c:h val="0.1378095582575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Left To Pay</a:t>
            </a:r>
          </a:p>
        </c:rich>
      </c:tx>
      <c:layout>
        <c:manualLayout>
          <c:xMode val="edge"/>
          <c:yMode val="edge"/>
          <c:x val="0.36684782608695682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32608695652251"/>
          <c:y val="0.19141975885596829"/>
          <c:w val="0.53804347826086962"/>
          <c:h val="0.63366540862665355"/>
        </c:manualLayout>
      </c:layout>
      <c:lineChart>
        <c:grouping val="standard"/>
        <c:varyColors val="0"/>
        <c:ser>
          <c:idx val="0"/>
          <c:order val="0"/>
          <c:tx>
            <c:v>Principle Left to Pay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Loan!$A$10:$A$369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Loan!$H$9:$H$369</c:f>
              <c:numCache>
                <c:formatCode>"$"#,##0.00</c:formatCode>
                <c:ptCount val="361"/>
                <c:pt idx="0">
                  <c:v>25000</c:v>
                </c:pt>
                <c:pt idx="1">
                  <c:v>24908.40557113873</c:v>
                </c:pt>
                <c:pt idx="2">
                  <c:v>24816.41041665119</c:v>
                </c:pt>
                <c:pt idx="3">
                  <c:v>24724.012783362767</c:v>
                </c:pt>
                <c:pt idx="4">
                  <c:v>24631.210910428708</c:v>
                </c:pt>
                <c:pt idx="5">
                  <c:v>24538.003029300562</c:v>
                </c:pt>
                <c:pt idx="6">
                  <c:v>24444.38736369248</c:v>
                </c:pt>
                <c:pt idx="7">
                  <c:v>24350.362129547364</c:v>
                </c:pt>
                <c:pt idx="8">
                  <c:v>24255.925535002862</c:v>
                </c:pt>
                <c:pt idx="9">
                  <c:v>24161.075780357227</c:v>
                </c:pt>
                <c:pt idx="10">
                  <c:v>24065.811058035019</c:v>
                </c:pt>
                <c:pt idx="11">
                  <c:v>23970.129552552651</c:v>
                </c:pt>
                <c:pt idx="12">
                  <c:v>23874.029440483799</c:v>
                </c:pt>
                <c:pt idx="13">
                  <c:v>23777.508890424644</c:v>
                </c:pt>
                <c:pt idx="14">
                  <c:v>23680.56606295898</c:v>
                </c:pt>
                <c:pt idx="15">
                  <c:v>23583.199110623154</c:v>
                </c:pt>
                <c:pt idx="16">
                  <c:v>23485.40617787086</c:v>
                </c:pt>
                <c:pt idx="17">
                  <c:v>23387.185401037776</c:v>
                </c:pt>
                <c:pt idx="18">
                  <c:v>23288.534908306046</c:v>
                </c:pt>
                <c:pt idx="19">
                  <c:v>23189.452819668615</c:v>
                </c:pt>
                <c:pt idx="20">
                  <c:v>23089.937246893394</c:v>
                </c:pt>
                <c:pt idx="21">
                  <c:v>22989.986293487284</c:v>
                </c:pt>
                <c:pt idx="22">
                  <c:v>22889.598054660019</c:v>
                </c:pt>
                <c:pt idx="23">
                  <c:v>22788.770617287886</c:v>
                </c:pt>
                <c:pt idx="24">
                  <c:v>22687.50205987725</c:v>
                </c:pt>
                <c:pt idx="25">
                  <c:v>22585.790452527941</c:v>
                </c:pt>
                <c:pt idx="26">
                  <c:v>22483.633856896478</c:v>
                </c:pt>
                <c:pt idx="27">
                  <c:v>22381.030326159129</c:v>
                </c:pt>
                <c:pt idx="28">
                  <c:v>22277.977904974803</c:v>
                </c:pt>
                <c:pt idx="29">
                  <c:v>22174.474629447795</c:v>
                </c:pt>
                <c:pt idx="30">
                  <c:v>22070.51852709036</c:v>
                </c:pt>
                <c:pt idx="31">
                  <c:v>21966.10761678511</c:v>
                </c:pt>
                <c:pt idx="32">
                  <c:v>21861.239908747273</c:v>
                </c:pt>
                <c:pt idx="33">
                  <c:v>21755.913404486771</c:v>
                </c:pt>
                <c:pt idx="34">
                  <c:v>21650.126096770131</c:v>
                </c:pt>
                <c:pt idx="35">
                  <c:v>21543.87596958223</c:v>
                </c:pt>
                <c:pt idx="36">
                  <c:v>21437.160998087882</c:v>
                </c:pt>
                <c:pt idx="37">
                  <c:v>21329.979148593247</c:v>
                </c:pt>
                <c:pt idx="38">
                  <c:v>21222.328378507071</c:v>
                </c:pt>
                <c:pt idx="39">
                  <c:v>21114.206636301769</c:v>
                </c:pt>
                <c:pt idx="40">
                  <c:v>21005.611861474317</c:v>
                </c:pt>
                <c:pt idx="41">
                  <c:v>20896.541984506996</c:v>
                </c:pt>
                <c:pt idx="42">
                  <c:v>20786.994926827942</c:v>
                </c:pt>
                <c:pt idx="43">
                  <c:v>20676.968600771543</c:v>
                </c:pt>
                <c:pt idx="44">
                  <c:v>20566.460909538648</c:v>
                </c:pt>
                <c:pt idx="45">
                  <c:v>20455.469747156607</c:v>
                </c:pt>
                <c:pt idx="46">
                  <c:v>20343.992998439146</c:v>
                </c:pt>
                <c:pt idx="47">
                  <c:v>20232.028538946048</c:v>
                </c:pt>
                <c:pt idx="48">
                  <c:v>20119.574234942665</c:v>
                </c:pt>
                <c:pt idx="49">
                  <c:v>20006.627943359268</c:v>
                </c:pt>
                <c:pt idx="50">
                  <c:v>19893.187511750195</c:v>
                </c:pt>
                <c:pt idx="51">
                  <c:v>19779.25077825283</c:v>
                </c:pt>
                <c:pt idx="52">
                  <c:v>19664.815571546416</c:v>
                </c:pt>
                <c:pt idx="53">
                  <c:v>19549.879710810663</c:v>
                </c:pt>
                <c:pt idx="54">
                  <c:v>19434.441005684188</c:v>
                </c:pt>
                <c:pt idx="55">
                  <c:v>19318.497256222785</c:v>
                </c:pt>
                <c:pt idx="56">
                  <c:v>19202.04625285749</c:v>
                </c:pt>
                <c:pt idx="57">
                  <c:v>19085.085776352469</c:v>
                </c:pt>
                <c:pt idx="58">
                  <c:v>18967.613597762742</c:v>
                </c:pt>
                <c:pt idx="59">
                  <c:v>18849.627478391682</c:v>
                </c:pt>
                <c:pt idx="60">
                  <c:v>18731.125169748375</c:v>
                </c:pt>
                <c:pt idx="61">
                  <c:v>18612.104413504752</c:v>
                </c:pt>
                <c:pt idx="62">
                  <c:v>18492.562941452565</c:v>
                </c:pt>
                <c:pt idx="63">
                  <c:v>18372.49847546015</c:v>
                </c:pt>
                <c:pt idx="64">
                  <c:v>18251.908727429018</c:v>
                </c:pt>
                <c:pt idx="65">
                  <c:v>18130.791399250247</c:v>
                </c:pt>
                <c:pt idx="66">
                  <c:v>18009.144182760698</c:v>
                </c:pt>
                <c:pt idx="67">
                  <c:v>17886.964759699003</c:v>
                </c:pt>
                <c:pt idx="68">
                  <c:v>17764.250801661416</c:v>
                </c:pt>
                <c:pt idx="69">
                  <c:v>17640.999970057412</c:v>
                </c:pt>
                <c:pt idx="70">
                  <c:v>17517.209916065141</c:v>
                </c:pt>
                <c:pt idx="71">
                  <c:v>17392.878280586654</c:v>
                </c:pt>
                <c:pt idx="72">
                  <c:v>17268.002694202951</c:v>
                </c:pt>
                <c:pt idx="73">
                  <c:v>17142.580777128816</c:v>
                </c:pt>
                <c:pt idx="74">
                  <c:v>17016.610139167486</c:v>
                </c:pt>
                <c:pt idx="75">
                  <c:v>16890.088379665074</c:v>
                </c:pt>
                <c:pt idx="76">
                  <c:v>16763.013087464838</c:v>
                </c:pt>
                <c:pt idx="77">
                  <c:v>16635.381840861228</c:v>
                </c:pt>
                <c:pt idx="78">
                  <c:v>16507.192207553726</c:v>
                </c:pt>
                <c:pt idx="79">
                  <c:v>16378.441744600503</c:v>
                </c:pt>
                <c:pt idx="80">
                  <c:v>16249.12799837186</c:v>
                </c:pt>
                <c:pt idx="81">
                  <c:v>16119.248504503466</c:v>
                </c:pt>
                <c:pt idx="82">
                  <c:v>15988.800787849399</c:v>
                </c:pt>
                <c:pt idx="83">
                  <c:v>15857.782362434969</c:v>
                </c:pt>
                <c:pt idx="84">
                  <c:v>15726.190731409351</c:v>
                </c:pt>
                <c:pt idx="85">
                  <c:v>15594.023386997997</c:v>
                </c:pt>
                <c:pt idx="86">
                  <c:v>15461.277810454842</c:v>
                </c:pt>
                <c:pt idx="87">
                  <c:v>15327.951472014311</c:v>
                </c:pt>
                <c:pt idx="88">
                  <c:v>15194.041830843102</c:v>
                </c:pt>
                <c:pt idx="89">
                  <c:v>15059.54633499177</c:v>
                </c:pt>
                <c:pt idx="90">
                  <c:v>14924.462421346088</c:v>
                </c:pt>
                <c:pt idx="91">
                  <c:v>14788.787515578206</c:v>
                </c:pt>
                <c:pt idx="92">
                  <c:v>14652.519032097589</c:v>
                </c:pt>
                <c:pt idx="93">
                  <c:v>14515.654374001744</c:v>
                </c:pt>
                <c:pt idx="94">
                  <c:v>14378.190933026732</c:v>
                </c:pt>
                <c:pt idx="95">
                  <c:v>14240.126089497453</c:v>
                </c:pt>
                <c:pt idx="96">
                  <c:v>14101.457212277734</c:v>
                </c:pt>
                <c:pt idx="97">
                  <c:v>13962.181658720177</c:v>
                </c:pt>
                <c:pt idx="98">
                  <c:v>13822.296774615806</c:v>
                </c:pt>
                <c:pt idx="99">
                  <c:v>13681.79989414348</c:v>
                </c:pt>
                <c:pt idx="100">
                  <c:v>13540.688339819088</c:v>
                </c:pt>
                <c:pt idx="101">
                  <c:v>13398.959422444525</c:v>
                </c:pt>
                <c:pt idx="102">
                  <c:v>13256.610441056448</c:v>
                </c:pt>
                <c:pt idx="103">
                  <c:v>13113.638682874798</c:v>
                </c:pt>
                <c:pt idx="104">
                  <c:v>12970.041423251105</c:v>
                </c:pt>
                <c:pt idx="105">
                  <c:v>12825.815925616558</c:v>
                </c:pt>
                <c:pt idx="106">
                  <c:v>12680.959441429859</c:v>
                </c:pt>
                <c:pt idx="107">
                  <c:v>12535.469210124844</c:v>
                </c:pt>
                <c:pt idx="108">
                  <c:v>12389.342459057869</c:v>
                </c:pt>
                <c:pt idx="109">
                  <c:v>12242.576403454976</c:v>
                </c:pt>
                <c:pt idx="110">
                  <c:v>12095.16824635882</c:v>
                </c:pt>
                <c:pt idx="111">
                  <c:v>11947.11517857537</c:v>
                </c:pt>
                <c:pt idx="112">
                  <c:v>11798.414378620366</c:v>
                </c:pt>
                <c:pt idx="113">
                  <c:v>11649.06301266556</c:v>
                </c:pt>
                <c:pt idx="114">
                  <c:v>11499.058234484701</c:v>
                </c:pt>
                <c:pt idx="115">
                  <c:v>11348.397185399301</c:v>
                </c:pt>
                <c:pt idx="116">
                  <c:v>11197.076994224151</c:v>
                </c:pt>
                <c:pt idx="117">
                  <c:v>11045.094777212611</c:v>
                </c:pt>
                <c:pt idx="118">
                  <c:v>10892.447638001646</c:v>
                </c:pt>
                <c:pt idx="119">
                  <c:v>10739.132667556632</c:v>
                </c:pt>
                <c:pt idx="120">
                  <c:v>10585.146944115922</c:v>
                </c:pt>
                <c:pt idx="121">
                  <c:v>10430.48753313516</c:v>
                </c:pt>
                <c:pt idx="122">
                  <c:v>10275.151487231355</c:v>
                </c:pt>
                <c:pt idx="123">
                  <c:v>10119.135846126721</c:v>
                </c:pt>
                <c:pt idx="124">
                  <c:v>9962.4376365922544</c:v>
                </c:pt>
                <c:pt idx="125">
                  <c:v>9805.053872391074</c:v>
                </c:pt>
                <c:pt idx="126">
                  <c:v>9646.9815542215147</c:v>
                </c:pt>
                <c:pt idx="127">
                  <c:v>9488.2176696599636</c:v>
                </c:pt>
                <c:pt idx="128">
                  <c:v>9328.7591931034549</c:v>
                </c:pt>
                <c:pt idx="129">
                  <c:v>9168.6030857120113</c:v>
                </c:pt>
                <c:pt idx="130">
                  <c:v>9007.7462953507311</c:v>
                </c:pt>
                <c:pt idx="131">
                  <c:v>8846.1857565316204</c:v>
                </c:pt>
                <c:pt idx="132">
                  <c:v>8683.9183903551748</c:v>
                </c:pt>
                <c:pt idx="133">
                  <c:v>8520.9411044517074</c:v>
                </c:pt>
                <c:pt idx="134">
                  <c:v>8357.2507929224121</c:v>
                </c:pt>
                <c:pt idx="135">
                  <c:v>8192.8443362801772</c:v>
                </c:pt>
                <c:pt idx="136">
                  <c:v>8027.7186013901319</c:v>
                </c:pt>
                <c:pt idx="137">
                  <c:v>7861.8704414099429</c:v>
                </c:pt>
                <c:pt idx="138">
                  <c:v>7695.2966957298404</c:v>
                </c:pt>
                <c:pt idx="139">
                  <c:v>7527.9941899123878</c:v>
                </c:pt>
                <c:pt idx="140">
                  <c:v>7359.9597356319837</c:v>
                </c:pt>
                <c:pt idx="141">
                  <c:v>7191.1901306141026</c:v>
                </c:pt>
                <c:pt idx="142">
                  <c:v>7021.6821585742682</c:v>
                </c:pt>
                <c:pt idx="143">
                  <c:v>6851.4325891567596</c:v>
                </c:pt>
                <c:pt idx="144">
                  <c:v>6680.4381778730494</c:v>
                </c:pt>
                <c:pt idx="145">
                  <c:v>6508.6956660399728</c:v>
                </c:pt>
                <c:pt idx="146">
                  <c:v>6336.2017807176271</c:v>
                </c:pt>
                <c:pt idx="147">
                  <c:v>6162.953234646996</c:v>
                </c:pt>
                <c:pt idx="148">
                  <c:v>5988.946726187306</c:v>
                </c:pt>
                <c:pt idx="149">
                  <c:v>5814.1789392531045</c:v>
                </c:pt>
                <c:pt idx="150">
                  <c:v>5638.6465432510659</c:v>
                </c:pt>
                <c:pt idx="151">
                  <c:v>5462.3461930165186</c:v>
                </c:pt>
                <c:pt idx="152">
                  <c:v>5285.2745287496946</c:v>
                </c:pt>
                <c:pt idx="153">
                  <c:v>5107.4281759517035</c:v>
                </c:pt>
                <c:pt idx="154">
                  <c:v>4928.803745360221</c:v>
                </c:pt>
                <c:pt idx="155">
                  <c:v>4749.3978328849007</c:v>
                </c:pt>
                <c:pt idx="156">
                  <c:v>4569.2070195425013</c:v>
                </c:pt>
                <c:pt idx="157">
                  <c:v>4388.2278713917285</c:v>
                </c:pt>
                <c:pt idx="158">
                  <c:v>4206.4569394677965</c:v>
                </c:pt>
                <c:pt idx="159">
                  <c:v>4023.8907597166972</c:v>
                </c:pt>
                <c:pt idx="160">
                  <c:v>3840.5258529291868</c:v>
                </c:pt>
                <c:pt idx="161">
                  <c:v>3656.358724674481</c:v>
                </c:pt>
                <c:pt idx="162">
                  <c:v>3471.3858652336612</c:v>
                </c:pt>
                <c:pt idx="163">
                  <c:v>3285.6037495327878</c:v>
                </c:pt>
                <c:pt idx="164">
                  <c:v>3099.008837075723</c:v>
                </c:pt>
                <c:pt idx="165">
                  <c:v>2911.5975718766585</c:v>
                </c:pt>
                <c:pt idx="166">
                  <c:v>2723.366382392348</c:v>
                </c:pt>
                <c:pt idx="167">
                  <c:v>2534.3116814540435</c:v>
                </c:pt>
                <c:pt idx="168">
                  <c:v>2344.4298661991343</c:v>
                </c:pt>
                <c:pt idx="169">
                  <c:v>2153.7173180024847</c:v>
                </c:pt>
                <c:pt idx="170">
                  <c:v>1962.1704024074747</c:v>
                </c:pt>
                <c:pt idx="171">
                  <c:v>1769.7854690567365</c:v>
                </c:pt>
                <c:pt idx="172">
                  <c:v>1576.5588516225889</c:v>
                </c:pt>
                <c:pt idx="173">
                  <c:v>1382.4868677371669</c:v>
                </c:pt>
                <c:pt idx="174">
                  <c:v>1187.5658189222461</c:v>
                </c:pt>
                <c:pt idx="175">
                  <c:v>991.79199051876003</c:v>
                </c:pt>
                <c:pt idx="176">
                  <c:v>795.16165161600873</c:v>
                </c:pt>
                <c:pt idx="177">
                  <c:v>597.67105498055798</c:v>
                </c:pt>
                <c:pt idx="178">
                  <c:v>399.31643698482708</c:v>
                </c:pt>
                <c:pt idx="179">
                  <c:v>200.09401753536486</c:v>
                </c:pt>
                <c:pt idx="180">
                  <c:v>8.1124085227202158E-10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Interest Left to Pay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Loan!$A$10:$A$369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Loan!$I$9:$I$369</c:f>
              <c:numCache>
                <c:formatCode>"$"#,##0.00</c:formatCode>
                <c:ptCount val="361"/>
                <c:pt idx="0">
                  <c:v>11174.497195028751</c:v>
                </c:pt>
                <c:pt idx="1">
                  <c:v>11065.122195028751</c:v>
                </c:pt>
                <c:pt idx="2">
                  <c:v>10956.147920655019</c:v>
                </c:pt>
                <c:pt idx="3">
                  <c:v>10847.576125082171</c:v>
                </c:pt>
                <c:pt idx="4">
                  <c:v>10739.408569154959</c:v>
                </c:pt>
                <c:pt idx="5">
                  <c:v>10631.647021421833</c:v>
                </c:pt>
                <c:pt idx="6">
                  <c:v>10524.293258168644</c:v>
                </c:pt>
                <c:pt idx="7">
                  <c:v>10417.34906345249</c:v>
                </c:pt>
                <c:pt idx="8">
                  <c:v>10310.81622913572</c:v>
                </c:pt>
                <c:pt idx="9">
                  <c:v>10204.696554920083</c:v>
                </c:pt>
                <c:pt idx="10">
                  <c:v>10098.99184838102</c:v>
                </c:pt>
                <c:pt idx="11">
                  <c:v>9993.7039250021171</c:v>
                </c:pt>
                <c:pt idx="12">
                  <c:v>9888.8346082096996</c:v>
                </c:pt>
                <c:pt idx="13">
                  <c:v>9784.3857294075824</c:v>
                </c:pt>
                <c:pt idx="14">
                  <c:v>9680.3591280119745</c:v>
                </c:pt>
                <c:pt idx="15">
                  <c:v>9576.7566514865284</c:v>
                </c:pt>
                <c:pt idx="16">
                  <c:v>9473.5801553775527</c:v>
                </c:pt>
                <c:pt idx="17">
                  <c:v>9370.8315033493673</c:v>
                </c:pt>
                <c:pt idx="18">
                  <c:v>9268.5125672198265</c:v>
                </c:pt>
                <c:pt idx="19">
                  <c:v>9166.6252269959878</c:v>
                </c:pt>
                <c:pt idx="20">
                  <c:v>9065.1713709099367</c:v>
                </c:pt>
                <c:pt idx="21">
                  <c:v>8964.1528954547775</c:v>
                </c:pt>
                <c:pt idx="22">
                  <c:v>8863.5717054207707</c:v>
                </c:pt>
                <c:pt idx="23">
                  <c:v>8763.4297139316332</c:v>
                </c:pt>
                <c:pt idx="24">
                  <c:v>8663.7288424809994</c:v>
                </c:pt>
                <c:pt idx="25">
                  <c:v>8564.4710209690365</c:v>
                </c:pt>
                <c:pt idx="26">
                  <c:v>8465.6581877392273</c:v>
                </c:pt>
                <c:pt idx="27">
                  <c:v>8367.292289615305</c:v>
                </c:pt>
                <c:pt idx="28">
                  <c:v>8269.375281938359</c:v>
                </c:pt>
                <c:pt idx="29">
                  <c:v>8171.9091286040939</c:v>
                </c:pt>
                <c:pt idx="30">
                  <c:v>8074.89580210026</c:v>
                </c:pt>
                <c:pt idx="31">
                  <c:v>7978.3372835442397</c:v>
                </c:pt>
                <c:pt idx="32">
                  <c:v>7882.2355627208044</c:v>
                </c:pt>
                <c:pt idx="33">
                  <c:v>7786.5926381200352</c:v>
                </c:pt>
                <c:pt idx="34">
                  <c:v>7691.4105169754057</c:v>
                </c:pt>
                <c:pt idx="35">
                  <c:v>7596.6912153020367</c:v>
                </c:pt>
                <c:pt idx="36">
                  <c:v>7502.4367579351147</c:v>
                </c:pt>
                <c:pt idx="37">
                  <c:v>7408.6491785684802</c:v>
                </c:pt>
                <c:pt idx="38">
                  <c:v>7315.3305197933851</c:v>
                </c:pt>
                <c:pt idx="39">
                  <c:v>7222.4828331374165</c:v>
                </c:pt>
                <c:pt idx="40">
                  <c:v>7130.1081791035958</c:v>
                </c:pt>
                <c:pt idx="41">
                  <c:v>7038.2086272096458</c:v>
                </c:pt>
                <c:pt idx="42">
                  <c:v>6946.786256027428</c:v>
                </c:pt>
                <c:pt idx="43">
                  <c:v>6855.8431532225559</c:v>
                </c:pt>
                <c:pt idx="44">
                  <c:v>6765.38141559418</c:v>
                </c:pt>
                <c:pt idx="45">
                  <c:v>6675.4031491149481</c:v>
                </c:pt>
                <c:pt idx="46">
                  <c:v>6585.9104689711376</c:v>
                </c:pt>
                <c:pt idx="47">
                  <c:v>6496.9054996029663</c:v>
                </c:pt>
                <c:pt idx="48">
                  <c:v>6408.3903747450777</c:v>
                </c:pt>
                <c:pt idx="49">
                  <c:v>6320.3672374672033</c:v>
                </c:pt>
                <c:pt idx="50">
                  <c:v>6232.8382402150064</c:v>
                </c:pt>
                <c:pt idx="51">
                  <c:v>6145.8055448510995</c:v>
                </c:pt>
                <c:pt idx="52">
                  <c:v>6059.2713226962433</c:v>
                </c:pt>
                <c:pt idx="53">
                  <c:v>5973.2377545707277</c:v>
                </c:pt>
                <c:pt idx="54">
                  <c:v>5887.7070308359307</c:v>
                </c:pt>
                <c:pt idx="55">
                  <c:v>5802.681351436062</c:v>
                </c:pt>
                <c:pt idx="56">
                  <c:v>5718.162925940087</c:v>
                </c:pt>
                <c:pt idx="57">
                  <c:v>5634.1539735838351</c:v>
                </c:pt>
                <c:pt idx="58">
                  <c:v>5550.6567233122933</c:v>
                </c:pt>
                <c:pt idx="59">
                  <c:v>5467.6734138220809</c:v>
                </c:pt>
                <c:pt idx="60">
                  <c:v>5385.2062936041175</c:v>
                </c:pt>
                <c:pt idx="61">
                  <c:v>5303.2576209864683</c:v>
                </c:pt>
                <c:pt idx="62">
                  <c:v>5221.829664177385</c:v>
                </c:pt>
                <c:pt idx="63">
                  <c:v>5140.9247013085296</c:v>
                </c:pt>
                <c:pt idx="64">
                  <c:v>5060.5450204783911</c:v>
                </c:pt>
                <c:pt idx="65">
                  <c:v>4980.6929197958889</c:v>
                </c:pt>
                <c:pt idx="66">
                  <c:v>4901.3707074241693</c:v>
                </c:pt>
                <c:pt idx="67">
                  <c:v>4822.5807016245908</c:v>
                </c:pt>
                <c:pt idx="68">
                  <c:v>4744.3252308009078</c:v>
                </c:pt>
                <c:pt idx="69">
                  <c:v>4666.606633543639</c:v>
                </c:pt>
                <c:pt idx="70">
                  <c:v>4589.4272586746374</c:v>
                </c:pt>
                <c:pt idx="71">
                  <c:v>4512.7894652918521</c:v>
                </c:pt>
                <c:pt idx="72">
                  <c:v>4436.6956228142853</c:v>
                </c:pt>
                <c:pt idx="73">
                  <c:v>4361.148111027147</c:v>
                </c:pt>
                <c:pt idx="74">
                  <c:v>4286.1493201272087</c:v>
                </c:pt>
                <c:pt idx="75">
                  <c:v>4211.7016507683511</c:v>
                </c:pt>
                <c:pt idx="76">
                  <c:v>4137.8075141073168</c:v>
                </c:pt>
                <c:pt idx="77">
                  <c:v>4064.4693318496584</c:v>
                </c:pt>
                <c:pt idx="78">
                  <c:v>3991.6895362958903</c:v>
                </c:pt>
                <c:pt idx="79">
                  <c:v>3919.4705703878426</c:v>
                </c:pt>
                <c:pt idx="80">
                  <c:v>3847.8148877552153</c:v>
                </c:pt>
                <c:pt idx="81">
                  <c:v>3776.7249527623385</c:v>
                </c:pt>
                <c:pt idx="82">
                  <c:v>3706.2032405551358</c:v>
                </c:pt>
                <c:pt idx="83">
                  <c:v>3636.2522371082946</c:v>
                </c:pt>
                <c:pt idx="84">
                  <c:v>3566.8744392726417</c:v>
                </c:pt>
                <c:pt idx="85">
                  <c:v>3498.0723548227256</c:v>
                </c:pt>
                <c:pt idx="86">
                  <c:v>3429.8485025046093</c:v>
                </c:pt>
                <c:pt idx="87">
                  <c:v>3362.2054120838693</c:v>
                </c:pt>
                <c:pt idx="88">
                  <c:v>3295.1456243938069</c:v>
                </c:pt>
                <c:pt idx="89">
                  <c:v>3228.6716913838682</c:v>
                </c:pt>
                <c:pt idx="90">
                  <c:v>3162.7861761682793</c:v>
                </c:pt>
                <c:pt idx="91">
                  <c:v>3097.4916530748901</c:v>
                </c:pt>
                <c:pt idx="92">
                  <c:v>3032.7907076942356</c:v>
                </c:pt>
                <c:pt idx="93">
                  <c:v>2968.6859369288086</c:v>
                </c:pt>
                <c:pt idx="94">
                  <c:v>2905.179949042551</c:v>
                </c:pt>
                <c:pt idx="95">
                  <c:v>2842.2753637105588</c:v>
                </c:pt>
                <c:pt idx="96">
                  <c:v>2779.9748120690074</c:v>
                </c:pt>
                <c:pt idx="97">
                  <c:v>2718.2809367652922</c:v>
                </c:pt>
                <c:pt idx="98">
                  <c:v>2657.1963920083913</c:v>
                </c:pt>
                <c:pt idx="99">
                  <c:v>2596.7238436194471</c:v>
                </c:pt>
                <c:pt idx="100">
                  <c:v>2536.8659690825693</c:v>
                </c:pt>
                <c:pt idx="101">
                  <c:v>2477.625457595861</c:v>
                </c:pt>
                <c:pt idx="102">
                  <c:v>2419.0050101226661</c:v>
                </c:pt>
                <c:pt idx="103">
                  <c:v>2361.0073394430442</c:v>
                </c:pt>
                <c:pt idx="104">
                  <c:v>2303.6351702054671</c:v>
                </c:pt>
                <c:pt idx="105">
                  <c:v>2246.8912389787438</c:v>
                </c:pt>
                <c:pt idx="106">
                  <c:v>2190.7782943041711</c:v>
                </c:pt>
                <c:pt idx="107">
                  <c:v>2135.2990967479154</c:v>
                </c:pt>
                <c:pt idx="108">
                  <c:v>2080.456418953619</c:v>
                </c:pt>
                <c:pt idx="109">
                  <c:v>2026.2530456952409</c:v>
                </c:pt>
                <c:pt idx="110">
                  <c:v>1972.6917739301255</c:v>
                </c:pt>
                <c:pt idx="111">
                  <c:v>1919.7754128523056</c:v>
                </c:pt>
                <c:pt idx="112">
                  <c:v>1867.5067839460385</c:v>
                </c:pt>
                <c:pt idx="113">
                  <c:v>1815.8887210395744</c:v>
                </c:pt>
                <c:pt idx="114">
                  <c:v>1764.9240703591627</c:v>
                </c:pt>
                <c:pt idx="115">
                  <c:v>1714.615690583292</c:v>
                </c:pt>
                <c:pt idx="116">
                  <c:v>1664.96645289717</c:v>
                </c:pt>
                <c:pt idx="117">
                  <c:v>1615.9792410474395</c:v>
                </c:pt>
                <c:pt idx="118">
                  <c:v>1567.6569513971342</c:v>
                </c:pt>
                <c:pt idx="119">
                  <c:v>1520.0024929808769</c:v>
                </c:pt>
                <c:pt idx="120">
                  <c:v>1473.0187875603167</c:v>
                </c:pt>
                <c:pt idx="121">
                  <c:v>1426.7087696798096</c:v>
                </c:pt>
                <c:pt idx="122">
                  <c:v>1381.0753867223434</c:v>
                </c:pt>
                <c:pt idx="123">
                  <c:v>1336.1215989657062</c:v>
                </c:pt>
                <c:pt idx="124">
                  <c:v>1291.8503796389018</c:v>
                </c:pt>
                <c:pt idx="125">
                  <c:v>1248.2647149788106</c:v>
                </c:pt>
                <c:pt idx="126">
                  <c:v>1205.3676042870998</c:v>
                </c:pt>
                <c:pt idx="127">
                  <c:v>1163.1620599873806</c:v>
                </c:pt>
                <c:pt idx="128">
                  <c:v>1121.6511076826182</c:v>
                </c:pt>
                <c:pt idx="129">
                  <c:v>1080.8377862127907</c:v>
                </c:pt>
                <c:pt idx="130">
                  <c:v>1040.7251477128007</c:v>
                </c:pt>
                <c:pt idx="131">
                  <c:v>1001.3162576706412</c:v>
                </c:pt>
                <c:pt idx="132">
                  <c:v>962.6141949858154</c:v>
                </c:pt>
                <c:pt idx="133">
                  <c:v>924.62205202801147</c:v>
                </c:pt>
                <c:pt idx="134">
                  <c:v>887.34293469603529</c:v>
                </c:pt>
                <c:pt idx="135">
                  <c:v>850.77996247699969</c:v>
                </c:pt>
                <c:pt idx="136">
                  <c:v>814.93626850577391</c:v>
                </c:pt>
                <c:pt idx="137">
                  <c:v>779.81499962469206</c:v>
                </c:pt>
                <c:pt idx="138">
                  <c:v>745.4193164435236</c:v>
                </c:pt>
                <c:pt idx="139">
                  <c:v>711.75239339970551</c:v>
                </c:pt>
                <c:pt idx="140">
                  <c:v>678.81741881883886</c:v>
                </c:pt>
                <c:pt idx="141">
                  <c:v>646.61759497544892</c:v>
                </c:pt>
                <c:pt idx="142">
                  <c:v>615.15613815401218</c:v>
                </c:pt>
                <c:pt idx="143">
                  <c:v>584.43627871024978</c:v>
                </c:pt>
                <c:pt idx="144">
                  <c:v>554.46126113268895</c:v>
                </c:pt>
                <c:pt idx="145">
                  <c:v>525.23434410449431</c:v>
                </c:pt>
                <c:pt idx="146">
                  <c:v>496.75880056556946</c:v>
                </c:pt>
                <c:pt idx="147">
                  <c:v>469.03791777492984</c:v>
                </c:pt>
                <c:pt idx="148">
                  <c:v>442.07499737334922</c:v>
                </c:pt>
                <c:pt idx="149">
                  <c:v>415.87335544627979</c:v>
                </c:pt>
                <c:pt idx="150">
                  <c:v>390.43632258704747</c:v>
                </c:pt>
                <c:pt idx="151">
                  <c:v>365.76724396032404</c:v>
                </c:pt>
                <c:pt idx="152">
                  <c:v>341.86947936587677</c:v>
                </c:pt>
                <c:pt idx="153">
                  <c:v>318.74640330259683</c:v>
                </c:pt>
                <c:pt idx="154">
                  <c:v>296.40140503280816</c:v>
                </c:pt>
                <c:pt idx="155">
                  <c:v>274.83788864685721</c:v>
                </c:pt>
                <c:pt idx="156">
                  <c:v>254.05927312798576</c:v>
                </c:pt>
                <c:pt idx="157">
                  <c:v>234.06899241748732</c:v>
                </c:pt>
                <c:pt idx="158">
                  <c:v>214.87049548014852</c:v>
                </c:pt>
                <c:pt idx="159">
                  <c:v>196.46724636997692</c:v>
                </c:pt>
                <c:pt idx="160">
                  <c:v>178.86272429621636</c:v>
                </c:pt>
                <c:pt idx="161">
                  <c:v>162.06042368965117</c:v>
                </c:pt>
                <c:pt idx="162">
                  <c:v>146.06385426920033</c:v>
                </c:pt>
                <c:pt idx="163">
                  <c:v>130.87654110880305</c:v>
                </c:pt>
                <c:pt idx="164">
                  <c:v>116.5020247045971</c:v>
                </c:pt>
                <c:pt idx="165">
                  <c:v>102.94386104239082</c:v>
                </c:pt>
                <c:pt idx="166">
                  <c:v>90.205621665430442</c:v>
                </c:pt>
                <c:pt idx="167">
                  <c:v>78.290893742463922</c:v>
                </c:pt>
                <c:pt idx="168">
                  <c:v>67.203280136102478</c:v>
                </c:pt>
                <c:pt idx="169">
                  <c:v>56.946399471481264</c:v>
                </c:pt>
                <c:pt idx="170">
                  <c:v>47.523886205220393</c:v>
                </c:pt>
                <c:pt idx="171">
                  <c:v>38.939390694687688</c:v>
                </c:pt>
                <c:pt idx="172">
                  <c:v>31.196579267564466</c:v>
                </c:pt>
                <c:pt idx="173">
                  <c:v>24.299134291715639</c:v>
                </c:pt>
                <c:pt idx="174">
                  <c:v>18.250754245365535</c:v>
                </c:pt>
                <c:pt idx="175">
                  <c:v>13.055153787580709</c:v>
                </c:pt>
                <c:pt idx="176">
                  <c:v>8.7160638290611345</c:v>
                </c:pt>
                <c:pt idx="177">
                  <c:v>5.2372316032410966</c:v>
                </c:pt>
                <c:pt idx="178">
                  <c:v>2.6224207377011557</c:v>
                </c:pt>
                <c:pt idx="179">
                  <c:v>0.87541132589253734</c:v>
                </c:pt>
                <c:pt idx="180">
                  <c:v>-8.2468376572109037E-10</c:v>
                </c:pt>
                <c:pt idx="181">
                  <c:v>-8.2823294444978048E-10</c:v>
                </c:pt>
                <c:pt idx="182">
                  <c:v>-8.2823294444978048E-10</c:v>
                </c:pt>
                <c:pt idx="183">
                  <c:v>-8.2823294444978048E-10</c:v>
                </c:pt>
                <c:pt idx="184">
                  <c:v>-8.2823294444978048E-10</c:v>
                </c:pt>
                <c:pt idx="185">
                  <c:v>-8.2823294444978048E-10</c:v>
                </c:pt>
                <c:pt idx="186">
                  <c:v>-8.2823294444978048E-10</c:v>
                </c:pt>
                <c:pt idx="187">
                  <c:v>-8.2823294444978048E-10</c:v>
                </c:pt>
                <c:pt idx="188">
                  <c:v>-8.2823294444978048E-10</c:v>
                </c:pt>
                <c:pt idx="189">
                  <c:v>-8.2823294444978048E-10</c:v>
                </c:pt>
                <c:pt idx="190">
                  <c:v>-8.2823294444978048E-10</c:v>
                </c:pt>
                <c:pt idx="191">
                  <c:v>-8.2823294444978048E-10</c:v>
                </c:pt>
                <c:pt idx="192">
                  <c:v>-8.2823294444978048E-10</c:v>
                </c:pt>
                <c:pt idx="193">
                  <c:v>-8.2823294444978048E-10</c:v>
                </c:pt>
                <c:pt idx="194">
                  <c:v>-8.2823294444978048E-10</c:v>
                </c:pt>
                <c:pt idx="195">
                  <c:v>-8.2823294444978048E-10</c:v>
                </c:pt>
                <c:pt idx="196">
                  <c:v>-8.2823294444978048E-10</c:v>
                </c:pt>
                <c:pt idx="197">
                  <c:v>-8.2823294444978048E-10</c:v>
                </c:pt>
                <c:pt idx="198">
                  <c:v>-8.2823294444978048E-10</c:v>
                </c:pt>
                <c:pt idx="199">
                  <c:v>-8.2823294444978048E-10</c:v>
                </c:pt>
                <c:pt idx="200">
                  <c:v>-8.2823294444978048E-10</c:v>
                </c:pt>
                <c:pt idx="201">
                  <c:v>-8.2823294444978048E-10</c:v>
                </c:pt>
                <c:pt idx="202">
                  <c:v>-8.2823294444978048E-10</c:v>
                </c:pt>
                <c:pt idx="203">
                  <c:v>-8.2823294444978048E-10</c:v>
                </c:pt>
                <c:pt idx="204">
                  <c:v>-8.2823294444978048E-10</c:v>
                </c:pt>
                <c:pt idx="205">
                  <c:v>-8.2823294444978048E-10</c:v>
                </c:pt>
                <c:pt idx="206">
                  <c:v>-8.2823294444978048E-10</c:v>
                </c:pt>
                <c:pt idx="207">
                  <c:v>-8.2823294444978048E-10</c:v>
                </c:pt>
                <c:pt idx="208">
                  <c:v>-8.2823294444978048E-10</c:v>
                </c:pt>
                <c:pt idx="209">
                  <c:v>-8.2823294444978048E-10</c:v>
                </c:pt>
                <c:pt idx="210">
                  <c:v>-8.2823294444978048E-10</c:v>
                </c:pt>
                <c:pt idx="211">
                  <c:v>-8.2823294444978048E-10</c:v>
                </c:pt>
                <c:pt idx="212">
                  <c:v>-8.2823294444978048E-10</c:v>
                </c:pt>
                <c:pt idx="213">
                  <c:v>-8.2823294444978048E-10</c:v>
                </c:pt>
                <c:pt idx="214">
                  <c:v>-8.2823294444978048E-10</c:v>
                </c:pt>
                <c:pt idx="215">
                  <c:v>-8.2823294444978048E-10</c:v>
                </c:pt>
                <c:pt idx="216">
                  <c:v>-8.2823294444978048E-10</c:v>
                </c:pt>
                <c:pt idx="217">
                  <c:v>-8.2823294444978048E-10</c:v>
                </c:pt>
                <c:pt idx="218">
                  <c:v>-8.2823294444978048E-10</c:v>
                </c:pt>
                <c:pt idx="219">
                  <c:v>-8.2823294444978048E-10</c:v>
                </c:pt>
                <c:pt idx="220">
                  <c:v>-8.2823294444978048E-10</c:v>
                </c:pt>
                <c:pt idx="221">
                  <c:v>-8.2823294444978048E-10</c:v>
                </c:pt>
                <c:pt idx="222">
                  <c:v>-8.2823294444978048E-10</c:v>
                </c:pt>
                <c:pt idx="223">
                  <c:v>-8.2823294444978048E-10</c:v>
                </c:pt>
                <c:pt idx="224">
                  <c:v>-8.2823294444978048E-10</c:v>
                </c:pt>
                <c:pt idx="225">
                  <c:v>-8.2823294444978048E-10</c:v>
                </c:pt>
                <c:pt idx="226">
                  <c:v>-8.2823294444978048E-10</c:v>
                </c:pt>
                <c:pt idx="227">
                  <c:v>-8.2823294444978048E-10</c:v>
                </c:pt>
                <c:pt idx="228">
                  <c:v>-8.2823294444978048E-10</c:v>
                </c:pt>
                <c:pt idx="229">
                  <c:v>-8.2823294444978048E-10</c:v>
                </c:pt>
                <c:pt idx="230">
                  <c:v>-8.2823294444978048E-10</c:v>
                </c:pt>
                <c:pt idx="231">
                  <c:v>-8.2823294444978048E-10</c:v>
                </c:pt>
                <c:pt idx="232">
                  <c:v>-8.2823294444978048E-10</c:v>
                </c:pt>
                <c:pt idx="233">
                  <c:v>-8.2823294444978048E-10</c:v>
                </c:pt>
                <c:pt idx="234">
                  <c:v>-8.2823294444978048E-10</c:v>
                </c:pt>
                <c:pt idx="235">
                  <c:v>-8.2823294444978048E-10</c:v>
                </c:pt>
                <c:pt idx="236">
                  <c:v>-8.2823294444978048E-10</c:v>
                </c:pt>
                <c:pt idx="237">
                  <c:v>-8.2823294444978048E-10</c:v>
                </c:pt>
                <c:pt idx="238">
                  <c:v>-8.2823294444978048E-10</c:v>
                </c:pt>
                <c:pt idx="239">
                  <c:v>-8.2823294444978048E-10</c:v>
                </c:pt>
                <c:pt idx="240">
                  <c:v>-8.2823294444978048E-10</c:v>
                </c:pt>
                <c:pt idx="241">
                  <c:v>-8.2823294444978048E-10</c:v>
                </c:pt>
                <c:pt idx="242">
                  <c:v>-8.2823294444978048E-10</c:v>
                </c:pt>
                <c:pt idx="243">
                  <c:v>-8.2823294444978048E-10</c:v>
                </c:pt>
                <c:pt idx="244">
                  <c:v>-8.2823294444978048E-10</c:v>
                </c:pt>
                <c:pt idx="245">
                  <c:v>-8.2823294444978048E-10</c:v>
                </c:pt>
                <c:pt idx="246">
                  <c:v>-8.2823294444978048E-10</c:v>
                </c:pt>
                <c:pt idx="247">
                  <c:v>-8.2823294444978048E-10</c:v>
                </c:pt>
                <c:pt idx="248">
                  <c:v>-8.2823294444978048E-10</c:v>
                </c:pt>
                <c:pt idx="249">
                  <c:v>-8.2823294444978048E-10</c:v>
                </c:pt>
                <c:pt idx="250">
                  <c:v>-8.2823294444978048E-10</c:v>
                </c:pt>
                <c:pt idx="251">
                  <c:v>-8.2823294444978048E-10</c:v>
                </c:pt>
                <c:pt idx="252">
                  <c:v>-8.2823294444978048E-10</c:v>
                </c:pt>
                <c:pt idx="253">
                  <c:v>-8.2823294444978048E-10</c:v>
                </c:pt>
                <c:pt idx="254">
                  <c:v>-8.2823294444978048E-10</c:v>
                </c:pt>
                <c:pt idx="255">
                  <c:v>-8.2823294444978048E-10</c:v>
                </c:pt>
                <c:pt idx="256">
                  <c:v>-8.2823294444978048E-10</c:v>
                </c:pt>
                <c:pt idx="257">
                  <c:v>-8.2823294444978048E-10</c:v>
                </c:pt>
                <c:pt idx="258">
                  <c:v>-8.2823294444978048E-10</c:v>
                </c:pt>
                <c:pt idx="259">
                  <c:v>-8.2823294444978048E-10</c:v>
                </c:pt>
                <c:pt idx="260">
                  <c:v>-8.2823294444978048E-10</c:v>
                </c:pt>
                <c:pt idx="261">
                  <c:v>-8.2823294444978048E-10</c:v>
                </c:pt>
                <c:pt idx="262">
                  <c:v>-8.2823294444978048E-10</c:v>
                </c:pt>
                <c:pt idx="263">
                  <c:v>-8.2823294444978048E-10</c:v>
                </c:pt>
                <c:pt idx="264">
                  <c:v>-8.2823294444978048E-10</c:v>
                </c:pt>
                <c:pt idx="265">
                  <c:v>-8.2823294444978048E-10</c:v>
                </c:pt>
                <c:pt idx="266">
                  <c:v>-8.2823294444978048E-10</c:v>
                </c:pt>
                <c:pt idx="267">
                  <c:v>-8.2823294444978048E-10</c:v>
                </c:pt>
                <c:pt idx="268">
                  <c:v>-8.2823294444978048E-10</c:v>
                </c:pt>
                <c:pt idx="269">
                  <c:v>-8.2823294444978048E-10</c:v>
                </c:pt>
                <c:pt idx="270">
                  <c:v>-8.2823294444978048E-10</c:v>
                </c:pt>
                <c:pt idx="271">
                  <c:v>-8.2823294444978048E-10</c:v>
                </c:pt>
                <c:pt idx="272">
                  <c:v>-8.2823294444978048E-10</c:v>
                </c:pt>
                <c:pt idx="273">
                  <c:v>-8.2823294444978048E-10</c:v>
                </c:pt>
                <c:pt idx="274">
                  <c:v>-8.2823294444978048E-10</c:v>
                </c:pt>
                <c:pt idx="275">
                  <c:v>-8.2823294444978048E-10</c:v>
                </c:pt>
                <c:pt idx="276">
                  <c:v>-8.2823294444978048E-10</c:v>
                </c:pt>
                <c:pt idx="277">
                  <c:v>-8.2823294444978048E-10</c:v>
                </c:pt>
                <c:pt idx="278">
                  <c:v>-8.2823294444978048E-10</c:v>
                </c:pt>
                <c:pt idx="279">
                  <c:v>-8.2823294444978048E-10</c:v>
                </c:pt>
                <c:pt idx="280">
                  <c:v>-8.2823294444978048E-10</c:v>
                </c:pt>
                <c:pt idx="281">
                  <c:v>-8.2823294444978048E-10</c:v>
                </c:pt>
                <c:pt idx="282">
                  <c:v>-8.2823294444978048E-10</c:v>
                </c:pt>
                <c:pt idx="283">
                  <c:v>-8.2823294444978048E-10</c:v>
                </c:pt>
                <c:pt idx="284">
                  <c:v>-8.2823294444978048E-10</c:v>
                </c:pt>
                <c:pt idx="285">
                  <c:v>-8.2823294444978048E-10</c:v>
                </c:pt>
                <c:pt idx="286">
                  <c:v>-8.2823294444978048E-10</c:v>
                </c:pt>
                <c:pt idx="287">
                  <c:v>-8.2823294444978048E-10</c:v>
                </c:pt>
                <c:pt idx="288">
                  <c:v>-8.2823294444978048E-10</c:v>
                </c:pt>
                <c:pt idx="289">
                  <c:v>-8.2823294444978048E-10</c:v>
                </c:pt>
                <c:pt idx="290">
                  <c:v>-8.2823294444978048E-10</c:v>
                </c:pt>
                <c:pt idx="291">
                  <c:v>-8.2823294444978048E-10</c:v>
                </c:pt>
                <c:pt idx="292">
                  <c:v>-8.2823294444978048E-10</c:v>
                </c:pt>
                <c:pt idx="293">
                  <c:v>-8.2823294444978048E-10</c:v>
                </c:pt>
                <c:pt idx="294">
                  <c:v>-8.2823294444978048E-10</c:v>
                </c:pt>
                <c:pt idx="295">
                  <c:v>-8.2823294444978048E-10</c:v>
                </c:pt>
                <c:pt idx="296">
                  <c:v>-8.2823294444978048E-10</c:v>
                </c:pt>
                <c:pt idx="297">
                  <c:v>-8.2823294444978048E-10</c:v>
                </c:pt>
                <c:pt idx="298">
                  <c:v>-8.2823294444978048E-10</c:v>
                </c:pt>
                <c:pt idx="299">
                  <c:v>-8.2823294444978048E-10</c:v>
                </c:pt>
                <c:pt idx="300">
                  <c:v>-8.2823294444978048E-10</c:v>
                </c:pt>
                <c:pt idx="301">
                  <c:v>-8.2823294444978048E-10</c:v>
                </c:pt>
                <c:pt idx="302">
                  <c:v>-8.2823294444978048E-10</c:v>
                </c:pt>
                <c:pt idx="303">
                  <c:v>-8.2823294444978048E-10</c:v>
                </c:pt>
                <c:pt idx="304">
                  <c:v>-8.2823294444978048E-10</c:v>
                </c:pt>
                <c:pt idx="305">
                  <c:v>-8.2823294444978048E-10</c:v>
                </c:pt>
                <c:pt idx="306">
                  <c:v>-8.2823294444978048E-10</c:v>
                </c:pt>
                <c:pt idx="307">
                  <c:v>-8.2823294444978048E-10</c:v>
                </c:pt>
                <c:pt idx="308">
                  <c:v>-8.2823294444978048E-10</c:v>
                </c:pt>
                <c:pt idx="309">
                  <c:v>-8.2823294444978048E-10</c:v>
                </c:pt>
                <c:pt idx="310">
                  <c:v>-8.2823294444978048E-10</c:v>
                </c:pt>
                <c:pt idx="311">
                  <c:v>-8.2823294444978048E-10</c:v>
                </c:pt>
                <c:pt idx="312">
                  <c:v>-8.2823294444978048E-10</c:v>
                </c:pt>
                <c:pt idx="313">
                  <c:v>-8.2823294444978048E-10</c:v>
                </c:pt>
                <c:pt idx="314">
                  <c:v>-8.2823294444978048E-10</c:v>
                </c:pt>
                <c:pt idx="315">
                  <c:v>-8.2823294444978048E-10</c:v>
                </c:pt>
                <c:pt idx="316">
                  <c:v>-8.2823294444978048E-10</c:v>
                </c:pt>
                <c:pt idx="317">
                  <c:v>-8.2823294444978048E-10</c:v>
                </c:pt>
                <c:pt idx="318">
                  <c:v>-8.2823294444978048E-10</c:v>
                </c:pt>
                <c:pt idx="319">
                  <c:v>-8.2823294444978048E-10</c:v>
                </c:pt>
                <c:pt idx="320">
                  <c:v>-8.2823294444978048E-10</c:v>
                </c:pt>
                <c:pt idx="321">
                  <c:v>-8.2823294444978048E-10</c:v>
                </c:pt>
                <c:pt idx="322">
                  <c:v>-8.2823294444978048E-10</c:v>
                </c:pt>
                <c:pt idx="323">
                  <c:v>-8.2823294444978048E-10</c:v>
                </c:pt>
                <c:pt idx="324">
                  <c:v>-8.2823294444978048E-10</c:v>
                </c:pt>
                <c:pt idx="325">
                  <c:v>-8.2823294444978048E-10</c:v>
                </c:pt>
                <c:pt idx="326">
                  <c:v>-8.2823294444978048E-10</c:v>
                </c:pt>
                <c:pt idx="327">
                  <c:v>-8.2823294444978048E-10</c:v>
                </c:pt>
                <c:pt idx="328">
                  <c:v>-8.2823294444978048E-10</c:v>
                </c:pt>
                <c:pt idx="329">
                  <c:v>-8.2823294444978048E-10</c:v>
                </c:pt>
                <c:pt idx="330">
                  <c:v>-8.2823294444978048E-10</c:v>
                </c:pt>
                <c:pt idx="331">
                  <c:v>-8.2823294444978048E-10</c:v>
                </c:pt>
                <c:pt idx="332">
                  <c:v>-8.2823294444978048E-10</c:v>
                </c:pt>
                <c:pt idx="333">
                  <c:v>-8.2823294444978048E-10</c:v>
                </c:pt>
                <c:pt idx="334">
                  <c:v>-8.2823294444978048E-10</c:v>
                </c:pt>
                <c:pt idx="335">
                  <c:v>-8.2823294444978048E-10</c:v>
                </c:pt>
                <c:pt idx="336">
                  <c:v>-8.2823294444978048E-10</c:v>
                </c:pt>
                <c:pt idx="337">
                  <c:v>-8.2823294444978048E-10</c:v>
                </c:pt>
                <c:pt idx="338">
                  <c:v>-8.2823294444978048E-10</c:v>
                </c:pt>
                <c:pt idx="339">
                  <c:v>-8.2823294444978048E-10</c:v>
                </c:pt>
                <c:pt idx="340">
                  <c:v>-8.2823294444978048E-10</c:v>
                </c:pt>
                <c:pt idx="341">
                  <c:v>-8.2823294444978048E-10</c:v>
                </c:pt>
                <c:pt idx="342">
                  <c:v>-8.2823294444978048E-10</c:v>
                </c:pt>
                <c:pt idx="343">
                  <c:v>-8.2823294444978048E-10</c:v>
                </c:pt>
                <c:pt idx="344">
                  <c:v>-8.2823294444978048E-10</c:v>
                </c:pt>
                <c:pt idx="345">
                  <c:v>-8.2823294444978048E-10</c:v>
                </c:pt>
                <c:pt idx="346">
                  <c:v>-8.2823294444978048E-10</c:v>
                </c:pt>
                <c:pt idx="347">
                  <c:v>-8.2823294444978048E-10</c:v>
                </c:pt>
                <c:pt idx="348">
                  <c:v>-8.2823294444978048E-10</c:v>
                </c:pt>
                <c:pt idx="349">
                  <c:v>-8.2823294444978048E-10</c:v>
                </c:pt>
                <c:pt idx="350">
                  <c:v>-8.2823294444978048E-10</c:v>
                </c:pt>
                <c:pt idx="351">
                  <c:v>-8.2823294444978048E-10</c:v>
                </c:pt>
                <c:pt idx="352">
                  <c:v>-8.2823294444978048E-10</c:v>
                </c:pt>
                <c:pt idx="353">
                  <c:v>-8.2823294444978048E-10</c:v>
                </c:pt>
                <c:pt idx="354">
                  <c:v>-8.2823294444978048E-10</c:v>
                </c:pt>
                <c:pt idx="355">
                  <c:v>-8.2823294444978048E-10</c:v>
                </c:pt>
                <c:pt idx="356">
                  <c:v>-8.2823294444978048E-10</c:v>
                </c:pt>
                <c:pt idx="357">
                  <c:v>-8.2823294444978048E-10</c:v>
                </c:pt>
                <c:pt idx="358">
                  <c:v>-8.2823294444978048E-10</c:v>
                </c:pt>
                <c:pt idx="359">
                  <c:v>-8.2823294444978048E-10</c:v>
                </c:pt>
                <c:pt idx="360">
                  <c:v>-8.2823294444978048E-10</c:v>
                </c:pt>
              </c:numCache>
            </c:numRef>
          </c:val>
          <c:smooth val="0"/>
        </c:ser>
        <c:ser>
          <c:idx val="2"/>
          <c:order val="2"/>
          <c:tx>
            <c:v>Total Left to Pay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Loan!$A$10:$A$369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Loan!$J$9:$J$369</c:f>
              <c:numCache>
                <c:formatCode>"$"#,##0.00</c:formatCode>
                <c:ptCount val="361"/>
                <c:pt idx="0">
                  <c:v>36174.497195028751</c:v>
                </c:pt>
                <c:pt idx="1">
                  <c:v>35973.527766167477</c:v>
                </c:pt>
                <c:pt idx="2">
                  <c:v>35772.558337306211</c:v>
                </c:pt>
                <c:pt idx="3">
                  <c:v>35571.588908444937</c:v>
                </c:pt>
                <c:pt idx="4">
                  <c:v>35370.619479583664</c:v>
                </c:pt>
                <c:pt idx="5">
                  <c:v>35169.650050722397</c:v>
                </c:pt>
                <c:pt idx="6">
                  <c:v>34968.680621861124</c:v>
                </c:pt>
                <c:pt idx="7">
                  <c:v>34767.71119299985</c:v>
                </c:pt>
                <c:pt idx="8">
                  <c:v>34566.741764138584</c:v>
                </c:pt>
                <c:pt idx="9">
                  <c:v>34365.77233527731</c:v>
                </c:pt>
                <c:pt idx="10">
                  <c:v>34164.802906416036</c:v>
                </c:pt>
                <c:pt idx="11">
                  <c:v>33963.83347755477</c:v>
                </c:pt>
                <c:pt idx="12">
                  <c:v>33762.864048693496</c:v>
                </c:pt>
                <c:pt idx="13">
                  <c:v>33561.894619832223</c:v>
                </c:pt>
                <c:pt idx="14">
                  <c:v>33360.925190970956</c:v>
                </c:pt>
                <c:pt idx="15">
                  <c:v>33159.955762109683</c:v>
                </c:pt>
                <c:pt idx="16">
                  <c:v>32958.986333248409</c:v>
                </c:pt>
                <c:pt idx="17">
                  <c:v>32758.016904387143</c:v>
                </c:pt>
                <c:pt idx="18">
                  <c:v>32557.047475525873</c:v>
                </c:pt>
                <c:pt idx="19">
                  <c:v>32356.078046664603</c:v>
                </c:pt>
                <c:pt idx="20">
                  <c:v>32155.108617803329</c:v>
                </c:pt>
                <c:pt idx="21">
                  <c:v>31954.139188942063</c:v>
                </c:pt>
                <c:pt idx="22">
                  <c:v>31753.169760080789</c:v>
                </c:pt>
                <c:pt idx="23">
                  <c:v>31552.200331219519</c:v>
                </c:pt>
                <c:pt idx="24">
                  <c:v>31351.230902358249</c:v>
                </c:pt>
                <c:pt idx="25">
                  <c:v>31150.261473496976</c:v>
                </c:pt>
                <c:pt idx="26">
                  <c:v>30949.292044635706</c:v>
                </c:pt>
                <c:pt idx="27">
                  <c:v>30748.322615774436</c:v>
                </c:pt>
                <c:pt idx="28">
                  <c:v>30547.353186913162</c:v>
                </c:pt>
                <c:pt idx="29">
                  <c:v>30346.383758051888</c:v>
                </c:pt>
                <c:pt idx="30">
                  <c:v>30145.414329190622</c:v>
                </c:pt>
                <c:pt idx="31">
                  <c:v>29944.444900329348</c:v>
                </c:pt>
                <c:pt idx="32">
                  <c:v>29743.475471468078</c:v>
                </c:pt>
                <c:pt idx="33">
                  <c:v>29542.506042606808</c:v>
                </c:pt>
                <c:pt idx="34">
                  <c:v>29341.536613745535</c:v>
                </c:pt>
                <c:pt idx="35">
                  <c:v>29140.567184884268</c:v>
                </c:pt>
                <c:pt idx="36">
                  <c:v>28939.597756022995</c:v>
                </c:pt>
                <c:pt idx="37">
                  <c:v>28738.628327161729</c:v>
                </c:pt>
                <c:pt idx="38">
                  <c:v>28537.658898300455</c:v>
                </c:pt>
                <c:pt idx="39">
                  <c:v>28336.689469439185</c:v>
                </c:pt>
                <c:pt idx="40">
                  <c:v>28135.720040577915</c:v>
                </c:pt>
                <c:pt idx="41">
                  <c:v>27934.750611716641</c:v>
                </c:pt>
                <c:pt idx="42">
                  <c:v>27733.781182855368</c:v>
                </c:pt>
                <c:pt idx="43">
                  <c:v>27532.811753994098</c:v>
                </c:pt>
                <c:pt idx="44">
                  <c:v>27331.842325132828</c:v>
                </c:pt>
                <c:pt idx="45">
                  <c:v>27130.872896271554</c:v>
                </c:pt>
                <c:pt idx="46">
                  <c:v>26929.903467410284</c:v>
                </c:pt>
                <c:pt idx="47">
                  <c:v>26728.934038549014</c:v>
                </c:pt>
                <c:pt idx="48">
                  <c:v>26527.964609687744</c:v>
                </c:pt>
                <c:pt idx="49">
                  <c:v>26326.99518082647</c:v>
                </c:pt>
                <c:pt idx="50">
                  <c:v>26126.0257519652</c:v>
                </c:pt>
                <c:pt idx="51">
                  <c:v>25925.05632310393</c:v>
                </c:pt>
                <c:pt idx="52">
                  <c:v>25724.08689424266</c:v>
                </c:pt>
                <c:pt idx="53">
                  <c:v>25523.117465381391</c:v>
                </c:pt>
                <c:pt idx="54">
                  <c:v>25322.148036520121</c:v>
                </c:pt>
                <c:pt idx="55">
                  <c:v>25121.178607658847</c:v>
                </c:pt>
                <c:pt idx="56">
                  <c:v>24920.209178797577</c:v>
                </c:pt>
                <c:pt idx="57">
                  <c:v>24719.239749936303</c:v>
                </c:pt>
                <c:pt idx="58">
                  <c:v>24518.270321075033</c:v>
                </c:pt>
                <c:pt idx="59">
                  <c:v>24317.300892213763</c:v>
                </c:pt>
                <c:pt idx="60">
                  <c:v>24116.331463352493</c:v>
                </c:pt>
                <c:pt idx="61">
                  <c:v>23915.36203449122</c:v>
                </c:pt>
                <c:pt idx="62">
                  <c:v>23714.39260562995</c:v>
                </c:pt>
                <c:pt idx="63">
                  <c:v>23513.42317676868</c:v>
                </c:pt>
                <c:pt idx="64">
                  <c:v>23312.45374790741</c:v>
                </c:pt>
                <c:pt idx="65">
                  <c:v>23111.484319046136</c:v>
                </c:pt>
                <c:pt idx="66">
                  <c:v>22910.514890184866</c:v>
                </c:pt>
                <c:pt idx="67">
                  <c:v>22709.545461323592</c:v>
                </c:pt>
                <c:pt idx="68">
                  <c:v>22508.576032462322</c:v>
                </c:pt>
                <c:pt idx="69">
                  <c:v>22307.606603601052</c:v>
                </c:pt>
                <c:pt idx="70">
                  <c:v>22106.637174739779</c:v>
                </c:pt>
                <c:pt idx="71">
                  <c:v>21905.667745878505</c:v>
                </c:pt>
                <c:pt idx="72">
                  <c:v>21704.698317017235</c:v>
                </c:pt>
                <c:pt idx="73">
                  <c:v>21503.728888155965</c:v>
                </c:pt>
                <c:pt idx="74">
                  <c:v>21302.759459294695</c:v>
                </c:pt>
                <c:pt idx="75">
                  <c:v>21101.790030433425</c:v>
                </c:pt>
                <c:pt idx="76">
                  <c:v>20900.820601572155</c:v>
                </c:pt>
                <c:pt idx="77">
                  <c:v>20699.851172710885</c:v>
                </c:pt>
                <c:pt idx="78">
                  <c:v>20498.881743849615</c:v>
                </c:pt>
                <c:pt idx="79">
                  <c:v>20297.912314988345</c:v>
                </c:pt>
                <c:pt idx="80">
                  <c:v>20096.942886127075</c:v>
                </c:pt>
                <c:pt idx="81">
                  <c:v>19895.973457265805</c:v>
                </c:pt>
                <c:pt idx="82">
                  <c:v>19695.004028404535</c:v>
                </c:pt>
                <c:pt idx="83">
                  <c:v>19494.034599543265</c:v>
                </c:pt>
                <c:pt idx="84">
                  <c:v>19293.065170681992</c:v>
                </c:pt>
                <c:pt idx="85">
                  <c:v>19092.095741820722</c:v>
                </c:pt>
                <c:pt idx="86">
                  <c:v>18891.126312959452</c:v>
                </c:pt>
                <c:pt idx="87">
                  <c:v>18690.156884098178</c:v>
                </c:pt>
                <c:pt idx="88">
                  <c:v>18489.187455236908</c:v>
                </c:pt>
                <c:pt idx="89">
                  <c:v>18288.218026375638</c:v>
                </c:pt>
                <c:pt idx="90">
                  <c:v>18087.248597514368</c:v>
                </c:pt>
                <c:pt idx="91">
                  <c:v>17886.279168653095</c:v>
                </c:pt>
                <c:pt idx="92">
                  <c:v>17685.309739791825</c:v>
                </c:pt>
                <c:pt idx="93">
                  <c:v>17484.340310930551</c:v>
                </c:pt>
                <c:pt idx="94">
                  <c:v>17283.370882069285</c:v>
                </c:pt>
                <c:pt idx="95">
                  <c:v>17082.401453208011</c:v>
                </c:pt>
                <c:pt idx="96">
                  <c:v>16881.432024346741</c:v>
                </c:pt>
                <c:pt idx="97">
                  <c:v>16680.462595485471</c:v>
                </c:pt>
                <c:pt idx="98">
                  <c:v>16479.493166624197</c:v>
                </c:pt>
                <c:pt idx="99">
                  <c:v>16278.523737762927</c:v>
                </c:pt>
                <c:pt idx="100">
                  <c:v>16077.554308901657</c:v>
                </c:pt>
                <c:pt idx="101">
                  <c:v>15876.584880040386</c:v>
                </c:pt>
                <c:pt idx="102">
                  <c:v>15675.615451179114</c:v>
                </c:pt>
                <c:pt idx="103">
                  <c:v>15474.646022317842</c:v>
                </c:pt>
                <c:pt idx="104">
                  <c:v>15273.676593456572</c:v>
                </c:pt>
                <c:pt idx="105">
                  <c:v>15072.707164595302</c:v>
                </c:pt>
                <c:pt idx="106">
                  <c:v>14871.73773573403</c:v>
                </c:pt>
                <c:pt idx="107">
                  <c:v>14670.76830687276</c:v>
                </c:pt>
                <c:pt idx="108">
                  <c:v>14469.798878011488</c:v>
                </c:pt>
                <c:pt idx="109">
                  <c:v>14268.829449150217</c:v>
                </c:pt>
                <c:pt idx="110">
                  <c:v>14067.860020288947</c:v>
                </c:pt>
                <c:pt idx="111">
                  <c:v>13866.890591427677</c:v>
                </c:pt>
                <c:pt idx="112">
                  <c:v>13665.921162566405</c:v>
                </c:pt>
                <c:pt idx="113">
                  <c:v>13464.951733705135</c:v>
                </c:pt>
                <c:pt idx="114">
                  <c:v>13263.982304843863</c:v>
                </c:pt>
                <c:pt idx="115">
                  <c:v>13063.012875982593</c:v>
                </c:pt>
                <c:pt idx="116">
                  <c:v>12862.043447121321</c:v>
                </c:pt>
                <c:pt idx="117">
                  <c:v>12661.074018260051</c:v>
                </c:pt>
                <c:pt idx="118">
                  <c:v>12460.104589398779</c:v>
                </c:pt>
                <c:pt idx="119">
                  <c:v>12259.135160537509</c:v>
                </c:pt>
                <c:pt idx="120">
                  <c:v>12058.165731676239</c:v>
                </c:pt>
                <c:pt idx="121">
                  <c:v>11857.196302814969</c:v>
                </c:pt>
                <c:pt idx="122">
                  <c:v>11656.226873953698</c:v>
                </c:pt>
                <c:pt idx="123">
                  <c:v>11455.257445092428</c:v>
                </c:pt>
                <c:pt idx="124">
                  <c:v>11254.288016231156</c:v>
                </c:pt>
                <c:pt idx="125">
                  <c:v>11053.318587369884</c:v>
                </c:pt>
                <c:pt idx="126">
                  <c:v>10852.349158508614</c:v>
                </c:pt>
                <c:pt idx="127">
                  <c:v>10651.379729647344</c:v>
                </c:pt>
                <c:pt idx="128">
                  <c:v>10450.410300786072</c:v>
                </c:pt>
                <c:pt idx="129">
                  <c:v>10249.440871924802</c:v>
                </c:pt>
                <c:pt idx="130">
                  <c:v>10048.471443063532</c:v>
                </c:pt>
                <c:pt idx="131">
                  <c:v>9847.5020142022622</c:v>
                </c:pt>
                <c:pt idx="132">
                  <c:v>9646.5325853409904</c:v>
                </c:pt>
                <c:pt idx="133">
                  <c:v>9445.5631564797186</c:v>
                </c:pt>
                <c:pt idx="134">
                  <c:v>9244.5937276184468</c:v>
                </c:pt>
                <c:pt idx="135">
                  <c:v>9043.6242987571768</c:v>
                </c:pt>
                <c:pt idx="136">
                  <c:v>8842.654869895905</c:v>
                </c:pt>
                <c:pt idx="137">
                  <c:v>8641.685441034635</c:v>
                </c:pt>
                <c:pt idx="138">
                  <c:v>8440.7160121733632</c:v>
                </c:pt>
                <c:pt idx="139">
                  <c:v>8239.7465833120932</c:v>
                </c:pt>
                <c:pt idx="140">
                  <c:v>8038.7771544508223</c:v>
                </c:pt>
                <c:pt idx="141">
                  <c:v>7837.8077255895514</c:v>
                </c:pt>
                <c:pt idx="142">
                  <c:v>7636.8382967282805</c:v>
                </c:pt>
                <c:pt idx="143">
                  <c:v>7435.8688678670096</c:v>
                </c:pt>
                <c:pt idx="144">
                  <c:v>7234.8994390057387</c:v>
                </c:pt>
                <c:pt idx="145">
                  <c:v>7033.9300101444669</c:v>
                </c:pt>
                <c:pt idx="146">
                  <c:v>6832.9605812831969</c:v>
                </c:pt>
                <c:pt idx="147">
                  <c:v>6631.991152421926</c:v>
                </c:pt>
                <c:pt idx="148">
                  <c:v>6431.0217235606551</c:v>
                </c:pt>
                <c:pt idx="149">
                  <c:v>6230.0522946993842</c:v>
                </c:pt>
                <c:pt idx="150">
                  <c:v>6029.0828658381133</c:v>
                </c:pt>
                <c:pt idx="151">
                  <c:v>5828.1134369768424</c:v>
                </c:pt>
                <c:pt idx="152">
                  <c:v>5627.1440081155715</c:v>
                </c:pt>
                <c:pt idx="153">
                  <c:v>5426.1745792543006</c:v>
                </c:pt>
                <c:pt idx="154">
                  <c:v>5225.2051503930288</c:v>
                </c:pt>
                <c:pt idx="155">
                  <c:v>5024.2357215317579</c:v>
                </c:pt>
                <c:pt idx="156">
                  <c:v>4823.266292670487</c:v>
                </c:pt>
                <c:pt idx="157">
                  <c:v>4622.2968638092161</c:v>
                </c:pt>
                <c:pt idx="158">
                  <c:v>4421.3274349479452</c:v>
                </c:pt>
                <c:pt idx="159">
                  <c:v>4220.3580060866743</c:v>
                </c:pt>
                <c:pt idx="160">
                  <c:v>4019.3885772254034</c:v>
                </c:pt>
                <c:pt idx="161">
                  <c:v>3818.4191483641321</c:v>
                </c:pt>
                <c:pt idx="162">
                  <c:v>3617.4497195028616</c:v>
                </c:pt>
                <c:pt idx="163">
                  <c:v>3416.4802906415907</c:v>
                </c:pt>
                <c:pt idx="164">
                  <c:v>3215.5108617803203</c:v>
                </c:pt>
                <c:pt idx="165">
                  <c:v>3014.5414329190494</c:v>
                </c:pt>
                <c:pt idx="166">
                  <c:v>2813.5720040577785</c:v>
                </c:pt>
                <c:pt idx="167">
                  <c:v>2612.6025751965076</c:v>
                </c:pt>
                <c:pt idx="168">
                  <c:v>2411.6331463352367</c:v>
                </c:pt>
                <c:pt idx="169">
                  <c:v>2210.6637174739658</c:v>
                </c:pt>
                <c:pt idx="170">
                  <c:v>2009.6942886126951</c:v>
                </c:pt>
                <c:pt idx="171">
                  <c:v>1808.7248597514242</c:v>
                </c:pt>
                <c:pt idx="172">
                  <c:v>1607.7554308901533</c:v>
                </c:pt>
                <c:pt idx="173">
                  <c:v>1406.7860020288826</c:v>
                </c:pt>
                <c:pt idx="174">
                  <c:v>1205.8165731676115</c:v>
                </c:pt>
                <c:pt idx="175">
                  <c:v>1004.8471443063407</c:v>
                </c:pt>
                <c:pt idx="176">
                  <c:v>803.87771544506984</c:v>
                </c:pt>
                <c:pt idx="177">
                  <c:v>602.90828658379905</c:v>
                </c:pt>
                <c:pt idx="178">
                  <c:v>401.93885772252821</c:v>
                </c:pt>
                <c:pt idx="179">
                  <c:v>200.9694288612574</c:v>
                </c:pt>
                <c:pt idx="180">
                  <c:v>-1.3442913449068783E-11</c:v>
                </c:pt>
                <c:pt idx="181">
                  <c:v>-8.2823294444978048E-10</c:v>
                </c:pt>
                <c:pt idx="182">
                  <c:v>-8.2823294444978048E-10</c:v>
                </c:pt>
                <c:pt idx="183">
                  <c:v>-8.2823294444978048E-10</c:v>
                </c:pt>
                <c:pt idx="184">
                  <c:v>-8.2823294444978048E-10</c:v>
                </c:pt>
                <c:pt idx="185">
                  <c:v>-8.2823294444978048E-10</c:v>
                </c:pt>
                <c:pt idx="186">
                  <c:v>-8.2823294444978048E-10</c:v>
                </c:pt>
                <c:pt idx="187">
                  <c:v>-8.2823294444978048E-10</c:v>
                </c:pt>
                <c:pt idx="188">
                  <c:v>-8.2823294444978048E-10</c:v>
                </c:pt>
                <c:pt idx="189">
                  <c:v>-8.2823294444978048E-10</c:v>
                </c:pt>
                <c:pt idx="190">
                  <c:v>-8.2823294444978048E-10</c:v>
                </c:pt>
                <c:pt idx="191">
                  <c:v>-8.2823294444978048E-10</c:v>
                </c:pt>
                <c:pt idx="192">
                  <c:v>-8.2823294444978048E-10</c:v>
                </c:pt>
                <c:pt idx="193">
                  <c:v>-8.2823294444978048E-10</c:v>
                </c:pt>
                <c:pt idx="194">
                  <c:v>-8.2823294444978048E-10</c:v>
                </c:pt>
                <c:pt idx="195">
                  <c:v>-8.2823294444978048E-10</c:v>
                </c:pt>
                <c:pt idx="196">
                  <c:v>-8.2823294444978048E-10</c:v>
                </c:pt>
                <c:pt idx="197">
                  <c:v>-8.2823294444978048E-10</c:v>
                </c:pt>
                <c:pt idx="198">
                  <c:v>-8.2823294444978048E-10</c:v>
                </c:pt>
                <c:pt idx="199">
                  <c:v>-8.2823294444978048E-10</c:v>
                </c:pt>
                <c:pt idx="200">
                  <c:v>-8.2823294444978048E-10</c:v>
                </c:pt>
                <c:pt idx="201">
                  <c:v>-8.2823294444978048E-10</c:v>
                </c:pt>
                <c:pt idx="202">
                  <c:v>-8.2823294444978048E-10</c:v>
                </c:pt>
                <c:pt idx="203">
                  <c:v>-8.2823294444978048E-10</c:v>
                </c:pt>
                <c:pt idx="204">
                  <c:v>-8.2823294444978048E-10</c:v>
                </c:pt>
                <c:pt idx="205">
                  <c:v>-8.2823294444978048E-10</c:v>
                </c:pt>
                <c:pt idx="206">
                  <c:v>-8.2823294444978048E-10</c:v>
                </c:pt>
                <c:pt idx="207">
                  <c:v>-8.2823294444978048E-10</c:v>
                </c:pt>
                <c:pt idx="208">
                  <c:v>-8.2823294444978048E-10</c:v>
                </c:pt>
                <c:pt idx="209">
                  <c:v>-8.2823294444978048E-10</c:v>
                </c:pt>
                <c:pt idx="210">
                  <c:v>-8.2823294444978048E-10</c:v>
                </c:pt>
                <c:pt idx="211">
                  <c:v>-8.2823294444978048E-10</c:v>
                </c:pt>
                <c:pt idx="212">
                  <c:v>-8.2823294444978048E-10</c:v>
                </c:pt>
                <c:pt idx="213">
                  <c:v>-8.2823294444978048E-10</c:v>
                </c:pt>
                <c:pt idx="214">
                  <c:v>-8.2823294444978048E-10</c:v>
                </c:pt>
                <c:pt idx="215">
                  <c:v>-8.2823294444978048E-10</c:v>
                </c:pt>
                <c:pt idx="216">
                  <c:v>-8.2823294444978048E-10</c:v>
                </c:pt>
                <c:pt idx="217">
                  <c:v>-8.2823294444978048E-10</c:v>
                </c:pt>
                <c:pt idx="218">
                  <c:v>-8.2823294444978048E-10</c:v>
                </c:pt>
                <c:pt idx="219">
                  <c:v>-8.2823294444978048E-10</c:v>
                </c:pt>
                <c:pt idx="220">
                  <c:v>-8.2823294444978048E-10</c:v>
                </c:pt>
                <c:pt idx="221">
                  <c:v>-8.2823294444978048E-10</c:v>
                </c:pt>
                <c:pt idx="222">
                  <c:v>-8.2823294444978048E-10</c:v>
                </c:pt>
                <c:pt idx="223">
                  <c:v>-8.2823294444978048E-10</c:v>
                </c:pt>
                <c:pt idx="224">
                  <c:v>-8.2823294444978048E-10</c:v>
                </c:pt>
                <c:pt idx="225">
                  <c:v>-8.2823294444978048E-10</c:v>
                </c:pt>
                <c:pt idx="226">
                  <c:v>-8.2823294444978048E-10</c:v>
                </c:pt>
                <c:pt idx="227">
                  <c:v>-8.2823294444978048E-10</c:v>
                </c:pt>
                <c:pt idx="228">
                  <c:v>-8.2823294444978048E-10</c:v>
                </c:pt>
                <c:pt idx="229">
                  <c:v>-8.2823294444978048E-10</c:v>
                </c:pt>
                <c:pt idx="230">
                  <c:v>-8.2823294444978048E-10</c:v>
                </c:pt>
                <c:pt idx="231">
                  <c:v>-8.2823294444978048E-10</c:v>
                </c:pt>
                <c:pt idx="232">
                  <c:v>-8.2823294444978048E-10</c:v>
                </c:pt>
                <c:pt idx="233">
                  <c:v>-8.2823294444978048E-10</c:v>
                </c:pt>
                <c:pt idx="234">
                  <c:v>-8.2823294444978048E-10</c:v>
                </c:pt>
                <c:pt idx="235">
                  <c:v>-8.2823294444978048E-10</c:v>
                </c:pt>
                <c:pt idx="236">
                  <c:v>-8.2823294444978048E-10</c:v>
                </c:pt>
                <c:pt idx="237">
                  <c:v>-8.2823294444978048E-10</c:v>
                </c:pt>
                <c:pt idx="238">
                  <c:v>-8.2823294444978048E-10</c:v>
                </c:pt>
                <c:pt idx="239">
                  <c:v>-8.2823294444978048E-10</c:v>
                </c:pt>
                <c:pt idx="240">
                  <c:v>-8.2823294444978048E-10</c:v>
                </c:pt>
                <c:pt idx="241">
                  <c:v>-8.2823294444978048E-10</c:v>
                </c:pt>
                <c:pt idx="242">
                  <c:v>-8.2823294444978048E-10</c:v>
                </c:pt>
                <c:pt idx="243">
                  <c:v>-8.2823294444978048E-10</c:v>
                </c:pt>
                <c:pt idx="244">
                  <c:v>-8.2823294444978048E-10</c:v>
                </c:pt>
                <c:pt idx="245">
                  <c:v>-8.2823294444978048E-10</c:v>
                </c:pt>
                <c:pt idx="246">
                  <c:v>-8.2823294444978048E-10</c:v>
                </c:pt>
                <c:pt idx="247">
                  <c:v>-8.2823294444978048E-10</c:v>
                </c:pt>
                <c:pt idx="248">
                  <c:v>-8.2823294444978048E-10</c:v>
                </c:pt>
                <c:pt idx="249">
                  <c:v>-8.2823294444978048E-10</c:v>
                </c:pt>
                <c:pt idx="250">
                  <c:v>-8.2823294444978048E-10</c:v>
                </c:pt>
                <c:pt idx="251">
                  <c:v>-8.2823294444978048E-10</c:v>
                </c:pt>
                <c:pt idx="252">
                  <c:v>-8.2823294444978048E-10</c:v>
                </c:pt>
                <c:pt idx="253">
                  <c:v>-8.2823294444978048E-10</c:v>
                </c:pt>
                <c:pt idx="254">
                  <c:v>-8.2823294444978048E-10</c:v>
                </c:pt>
                <c:pt idx="255">
                  <c:v>-8.2823294444978048E-10</c:v>
                </c:pt>
                <c:pt idx="256">
                  <c:v>-8.2823294444978048E-10</c:v>
                </c:pt>
                <c:pt idx="257">
                  <c:v>-8.2823294444978048E-10</c:v>
                </c:pt>
                <c:pt idx="258">
                  <c:v>-8.2823294444978048E-10</c:v>
                </c:pt>
                <c:pt idx="259">
                  <c:v>-8.2823294444978048E-10</c:v>
                </c:pt>
                <c:pt idx="260">
                  <c:v>-8.2823294444978048E-10</c:v>
                </c:pt>
                <c:pt idx="261">
                  <c:v>-8.2823294444978048E-10</c:v>
                </c:pt>
                <c:pt idx="262">
                  <c:v>-8.2823294444978048E-10</c:v>
                </c:pt>
                <c:pt idx="263">
                  <c:v>-8.2823294444978048E-10</c:v>
                </c:pt>
                <c:pt idx="264">
                  <c:v>-8.2823294444978048E-10</c:v>
                </c:pt>
                <c:pt idx="265">
                  <c:v>-8.2823294444978048E-10</c:v>
                </c:pt>
                <c:pt idx="266">
                  <c:v>-8.2823294444978048E-10</c:v>
                </c:pt>
                <c:pt idx="267">
                  <c:v>-8.2823294444978048E-10</c:v>
                </c:pt>
                <c:pt idx="268">
                  <c:v>-8.2823294444978048E-10</c:v>
                </c:pt>
                <c:pt idx="269">
                  <c:v>-8.2823294444978048E-10</c:v>
                </c:pt>
                <c:pt idx="270">
                  <c:v>-8.2823294444978048E-10</c:v>
                </c:pt>
                <c:pt idx="271">
                  <c:v>-8.2823294444978048E-10</c:v>
                </c:pt>
                <c:pt idx="272">
                  <c:v>-8.2823294444978048E-10</c:v>
                </c:pt>
                <c:pt idx="273">
                  <c:v>-8.2823294444978048E-10</c:v>
                </c:pt>
                <c:pt idx="274">
                  <c:v>-8.2823294444978048E-10</c:v>
                </c:pt>
                <c:pt idx="275">
                  <c:v>-8.2823294444978048E-10</c:v>
                </c:pt>
                <c:pt idx="276">
                  <c:v>-8.2823294444978048E-10</c:v>
                </c:pt>
                <c:pt idx="277">
                  <c:v>-8.2823294444978048E-10</c:v>
                </c:pt>
                <c:pt idx="278">
                  <c:v>-8.2823294444978048E-10</c:v>
                </c:pt>
                <c:pt idx="279">
                  <c:v>-8.2823294444978048E-10</c:v>
                </c:pt>
                <c:pt idx="280">
                  <c:v>-8.2823294444978048E-10</c:v>
                </c:pt>
                <c:pt idx="281">
                  <c:v>-8.2823294444978048E-10</c:v>
                </c:pt>
                <c:pt idx="282">
                  <c:v>-8.2823294444978048E-10</c:v>
                </c:pt>
                <c:pt idx="283">
                  <c:v>-8.2823294444978048E-10</c:v>
                </c:pt>
                <c:pt idx="284">
                  <c:v>-8.2823294444978048E-10</c:v>
                </c:pt>
                <c:pt idx="285">
                  <c:v>-8.2823294444978048E-10</c:v>
                </c:pt>
                <c:pt idx="286">
                  <c:v>-8.2823294444978048E-10</c:v>
                </c:pt>
                <c:pt idx="287">
                  <c:v>-8.2823294444978048E-10</c:v>
                </c:pt>
                <c:pt idx="288">
                  <c:v>-8.2823294444978048E-10</c:v>
                </c:pt>
                <c:pt idx="289">
                  <c:v>-8.2823294444978048E-10</c:v>
                </c:pt>
                <c:pt idx="290">
                  <c:v>-8.2823294444978048E-10</c:v>
                </c:pt>
                <c:pt idx="291">
                  <c:v>-8.2823294444978048E-10</c:v>
                </c:pt>
                <c:pt idx="292">
                  <c:v>-8.2823294444978048E-10</c:v>
                </c:pt>
                <c:pt idx="293">
                  <c:v>-8.2823294444978048E-10</c:v>
                </c:pt>
                <c:pt idx="294">
                  <c:v>-8.2823294444978048E-10</c:v>
                </c:pt>
                <c:pt idx="295">
                  <c:v>-8.2823294444978048E-10</c:v>
                </c:pt>
                <c:pt idx="296">
                  <c:v>-8.2823294444978048E-10</c:v>
                </c:pt>
                <c:pt idx="297">
                  <c:v>-8.2823294444978048E-10</c:v>
                </c:pt>
                <c:pt idx="298">
                  <c:v>-8.2823294444978048E-10</c:v>
                </c:pt>
                <c:pt idx="299">
                  <c:v>-8.2823294444978048E-10</c:v>
                </c:pt>
                <c:pt idx="300">
                  <c:v>-8.2823294444978048E-10</c:v>
                </c:pt>
                <c:pt idx="301">
                  <c:v>-8.2823294444978048E-10</c:v>
                </c:pt>
                <c:pt idx="302">
                  <c:v>-8.2823294444978048E-10</c:v>
                </c:pt>
                <c:pt idx="303">
                  <c:v>-8.2823294444978048E-10</c:v>
                </c:pt>
                <c:pt idx="304">
                  <c:v>-8.2823294444978048E-10</c:v>
                </c:pt>
                <c:pt idx="305">
                  <c:v>-8.2823294444978048E-10</c:v>
                </c:pt>
                <c:pt idx="306">
                  <c:v>-8.2823294444978048E-10</c:v>
                </c:pt>
                <c:pt idx="307">
                  <c:v>-8.2823294444978048E-10</c:v>
                </c:pt>
                <c:pt idx="308">
                  <c:v>-8.2823294444978048E-10</c:v>
                </c:pt>
                <c:pt idx="309">
                  <c:v>-8.2823294444978048E-10</c:v>
                </c:pt>
                <c:pt idx="310">
                  <c:v>-8.2823294444978048E-10</c:v>
                </c:pt>
                <c:pt idx="311">
                  <c:v>-8.2823294444978048E-10</c:v>
                </c:pt>
                <c:pt idx="312">
                  <c:v>-8.2823294444978048E-10</c:v>
                </c:pt>
                <c:pt idx="313">
                  <c:v>-8.2823294444978048E-10</c:v>
                </c:pt>
                <c:pt idx="314">
                  <c:v>-8.2823294444978048E-10</c:v>
                </c:pt>
                <c:pt idx="315">
                  <c:v>-8.2823294444978048E-10</c:v>
                </c:pt>
                <c:pt idx="316">
                  <c:v>-8.2823294444978048E-10</c:v>
                </c:pt>
                <c:pt idx="317">
                  <c:v>-8.2823294444978048E-10</c:v>
                </c:pt>
                <c:pt idx="318">
                  <c:v>-8.2823294444978048E-10</c:v>
                </c:pt>
                <c:pt idx="319">
                  <c:v>-8.2823294444978048E-10</c:v>
                </c:pt>
                <c:pt idx="320">
                  <c:v>-8.2823294444978048E-10</c:v>
                </c:pt>
                <c:pt idx="321">
                  <c:v>-8.2823294444978048E-10</c:v>
                </c:pt>
                <c:pt idx="322">
                  <c:v>-8.2823294444978048E-10</c:v>
                </c:pt>
                <c:pt idx="323">
                  <c:v>-8.2823294444978048E-10</c:v>
                </c:pt>
                <c:pt idx="324">
                  <c:v>-8.2823294444978048E-10</c:v>
                </c:pt>
                <c:pt idx="325">
                  <c:v>-8.2823294444978048E-10</c:v>
                </c:pt>
                <c:pt idx="326">
                  <c:v>-8.2823294444978048E-10</c:v>
                </c:pt>
                <c:pt idx="327">
                  <c:v>-8.2823294444978048E-10</c:v>
                </c:pt>
                <c:pt idx="328">
                  <c:v>-8.2823294444978048E-10</c:v>
                </c:pt>
                <c:pt idx="329">
                  <c:v>-8.2823294444978048E-10</c:v>
                </c:pt>
                <c:pt idx="330">
                  <c:v>-8.2823294444978048E-10</c:v>
                </c:pt>
                <c:pt idx="331">
                  <c:v>-8.2823294444978048E-10</c:v>
                </c:pt>
                <c:pt idx="332">
                  <c:v>-8.2823294444978048E-10</c:v>
                </c:pt>
                <c:pt idx="333">
                  <c:v>-8.2823294444978048E-10</c:v>
                </c:pt>
                <c:pt idx="334">
                  <c:v>-8.2823294444978048E-10</c:v>
                </c:pt>
                <c:pt idx="335">
                  <c:v>-8.2823294444978048E-10</c:v>
                </c:pt>
                <c:pt idx="336">
                  <c:v>-8.2823294444978048E-10</c:v>
                </c:pt>
                <c:pt idx="337">
                  <c:v>-8.2823294444978048E-10</c:v>
                </c:pt>
                <c:pt idx="338">
                  <c:v>-8.2823294444978048E-10</c:v>
                </c:pt>
                <c:pt idx="339">
                  <c:v>-8.2823294444978048E-10</c:v>
                </c:pt>
                <c:pt idx="340">
                  <c:v>-8.2823294444978048E-10</c:v>
                </c:pt>
                <c:pt idx="341">
                  <c:v>-8.2823294444978048E-10</c:v>
                </c:pt>
                <c:pt idx="342">
                  <c:v>-8.2823294444978048E-10</c:v>
                </c:pt>
                <c:pt idx="343">
                  <c:v>-8.2823294444978048E-10</c:v>
                </c:pt>
                <c:pt idx="344">
                  <c:v>-8.2823294444978048E-10</c:v>
                </c:pt>
                <c:pt idx="345">
                  <c:v>-8.2823294444978048E-10</c:v>
                </c:pt>
                <c:pt idx="346">
                  <c:v>-8.2823294444978048E-10</c:v>
                </c:pt>
                <c:pt idx="347">
                  <c:v>-8.2823294444978048E-10</c:v>
                </c:pt>
                <c:pt idx="348">
                  <c:v>-8.2823294444978048E-10</c:v>
                </c:pt>
                <c:pt idx="349">
                  <c:v>-8.2823294444978048E-10</c:v>
                </c:pt>
                <c:pt idx="350">
                  <c:v>-8.2823294444978048E-10</c:v>
                </c:pt>
                <c:pt idx="351">
                  <c:v>-8.2823294444978048E-10</c:v>
                </c:pt>
                <c:pt idx="352">
                  <c:v>-8.2823294444978048E-10</c:v>
                </c:pt>
                <c:pt idx="353">
                  <c:v>-8.2823294444978048E-10</c:v>
                </c:pt>
                <c:pt idx="354">
                  <c:v>-8.2823294444978048E-10</c:v>
                </c:pt>
                <c:pt idx="355">
                  <c:v>-8.2823294444978048E-10</c:v>
                </c:pt>
                <c:pt idx="356">
                  <c:v>-8.2823294444978048E-10</c:v>
                </c:pt>
                <c:pt idx="357">
                  <c:v>-8.2823294444978048E-10</c:v>
                </c:pt>
                <c:pt idx="358">
                  <c:v>-8.2823294444978048E-10</c:v>
                </c:pt>
                <c:pt idx="359">
                  <c:v>-8.2823294444978048E-10</c:v>
                </c:pt>
                <c:pt idx="360">
                  <c:v>-8.2823294444978048E-10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670688"/>
        <c:axId val="363671080"/>
      </c:lineChart>
      <c:catAx>
        <c:axId val="3636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1086956521739058"/>
              <c:y val="0.88779155080862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71080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363671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3.8043478260869602E-2"/>
              <c:y val="0.4389452803548086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7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402173913043637"/>
          <c:y val="0.18811950486387224"/>
          <c:w val="0.34510869565217206"/>
          <c:h val="0.33663470284036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Principle Paid vs. Interest Paid</a:t>
            </a:r>
          </a:p>
        </c:rich>
      </c:tx>
      <c:layout>
        <c:manualLayout>
          <c:xMode val="edge"/>
          <c:yMode val="edge"/>
          <c:x val="0.26086956521739207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15217391304435"/>
          <c:y val="0.20494735007755632"/>
          <c:w val="0.48641304347826086"/>
          <c:h val="0.6007077502273187"/>
        </c:manualLayout>
      </c:layout>
      <c:lineChart>
        <c:grouping val="standard"/>
        <c:varyColors val="0"/>
        <c:ser>
          <c:idx val="0"/>
          <c:order val="0"/>
          <c:tx>
            <c:v>Interest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Amortization!$C$10:$C$369</c:f>
              <c:numCache>
                <c:formatCode>"$"#,##0.00</c:formatCode>
                <c:ptCount val="360"/>
                <c:pt idx="0">
                  <c:v>675</c:v>
                </c:pt>
                <c:pt idx="1">
                  <c:v>674.32803395521887</c:v>
                </c:pt>
                <c:pt idx="2">
                  <c:v>673.65270808021376</c:v>
                </c:pt>
                <c:pt idx="3">
                  <c:v>672.97400557583376</c:v>
                </c:pt>
                <c:pt idx="4">
                  <c:v>672.29190955893182</c:v>
                </c:pt>
                <c:pt idx="5">
                  <c:v>671.60640306194534</c:v>
                </c:pt>
                <c:pt idx="6">
                  <c:v>670.91746903247395</c:v>
                </c:pt>
                <c:pt idx="7">
                  <c:v>670.22509033285519</c:v>
                </c:pt>
                <c:pt idx="8">
                  <c:v>669.52924973973836</c:v>
                </c:pt>
                <c:pt idx="9">
                  <c:v>668.82992994365588</c:v>
                </c:pt>
                <c:pt idx="10">
                  <c:v>668.127113548593</c:v>
                </c:pt>
                <c:pt idx="11">
                  <c:v>667.42078307155487</c:v>
                </c:pt>
                <c:pt idx="12">
                  <c:v>666.71092094213145</c:v>
                </c:pt>
                <c:pt idx="13">
                  <c:v>665.99750950206101</c:v>
                </c:pt>
                <c:pt idx="14">
                  <c:v>665.2805310047903</c:v>
                </c:pt>
                <c:pt idx="15">
                  <c:v>664.55996761503309</c:v>
                </c:pt>
                <c:pt idx="16">
                  <c:v>663.83580140832714</c:v>
                </c:pt>
                <c:pt idx="17">
                  <c:v>663.10801437058763</c:v>
                </c:pt>
                <c:pt idx="18">
                  <c:v>662.37658839765948</c:v>
                </c:pt>
                <c:pt idx="19">
                  <c:v>661.64150529486665</c:v>
                </c:pt>
                <c:pt idx="20">
                  <c:v>660.90274677655987</c:v>
                </c:pt>
                <c:pt idx="21">
                  <c:v>660.16029446566142</c:v>
                </c:pt>
                <c:pt idx="22">
                  <c:v>659.41412989320861</c:v>
                </c:pt>
                <c:pt idx="23">
                  <c:v>658.66423449789352</c:v>
                </c:pt>
                <c:pt idx="24">
                  <c:v>657.91058962560192</c:v>
                </c:pt>
                <c:pt idx="25">
                  <c:v>657.15317652894873</c:v>
                </c:pt>
                <c:pt idx="26">
                  <c:v>656.39197636681229</c:v>
                </c:pt>
                <c:pt idx="27">
                  <c:v>655.6269702038652</c:v>
                </c:pt>
                <c:pt idx="28">
                  <c:v>654.8581390101034</c:v>
                </c:pt>
                <c:pt idx="29">
                  <c:v>654.08546366037274</c:v>
                </c:pt>
                <c:pt idx="30">
                  <c:v>653.30892493389354</c:v>
                </c:pt>
                <c:pt idx="31">
                  <c:v>652.52850351378186</c:v>
                </c:pt>
                <c:pt idx="32">
                  <c:v>651.74417998656963</c:v>
                </c:pt>
                <c:pt idx="33">
                  <c:v>650.95593484172139</c:v>
                </c:pt>
                <c:pt idx="34">
                  <c:v>650.16374847114889</c:v>
                </c:pt>
                <c:pt idx="35">
                  <c:v>649.36760116872347</c:v>
                </c:pt>
                <c:pt idx="36">
                  <c:v>648.56747312978598</c:v>
                </c:pt>
                <c:pt idx="37">
                  <c:v>647.76334445065379</c:v>
                </c:pt>
                <c:pt idx="38">
                  <c:v>646.95519512812598</c:v>
                </c:pt>
                <c:pt idx="39">
                  <c:v>646.14300505898552</c:v>
                </c:pt>
                <c:pt idx="40">
                  <c:v>645.32675403949929</c:v>
                </c:pt>
                <c:pt idx="41">
                  <c:v>644.50642176491567</c:v>
                </c:pt>
                <c:pt idx="42">
                  <c:v>643.68198782895911</c:v>
                </c:pt>
                <c:pt idx="43">
                  <c:v>642.85343172332284</c:v>
                </c:pt>
                <c:pt idx="44">
                  <c:v>642.02073283715833</c:v>
                </c:pt>
                <c:pt idx="45">
                  <c:v>641.183870456563</c:v>
                </c:pt>
                <c:pt idx="46">
                  <c:v>640.34282376406463</c:v>
                </c:pt>
                <c:pt idx="47">
                  <c:v>639.49757183810391</c:v>
                </c:pt>
                <c:pt idx="48">
                  <c:v>638.64809365251324</c:v>
                </c:pt>
                <c:pt idx="49">
                  <c:v>637.79436807599473</c:v>
                </c:pt>
                <c:pt idx="50">
                  <c:v>636.93637387159356</c:v>
                </c:pt>
                <c:pt idx="51">
                  <c:v>636.0740896961704</c:v>
                </c:pt>
                <c:pt idx="52">
                  <c:v>635.20749409987013</c:v>
                </c:pt>
                <c:pt idx="53">
                  <c:v>634.33656552558841</c:v>
                </c:pt>
                <c:pt idx="54">
                  <c:v>633.46128230843522</c:v>
                </c:pt>
                <c:pt idx="55">
                  <c:v>632.58162267519629</c:v>
                </c:pt>
                <c:pt idx="56">
                  <c:v>631.69756474379119</c:v>
                </c:pt>
                <c:pt idx="57">
                  <c:v>630.80908652272899</c:v>
                </c:pt>
                <c:pt idx="58">
                  <c:v>629.91616591056152</c:v>
                </c:pt>
                <c:pt idx="59">
                  <c:v>629.01878069533313</c:v>
                </c:pt>
                <c:pt idx="60">
                  <c:v>628.11690855402867</c:v>
                </c:pt>
                <c:pt idx="61">
                  <c:v>627.21052705201771</c:v>
                </c:pt>
                <c:pt idx="62">
                  <c:v>626.29961364249664</c:v>
                </c:pt>
                <c:pt idx="63">
                  <c:v>625.38414566592803</c:v>
                </c:pt>
                <c:pt idx="64">
                  <c:v>624.46410034947655</c:v>
                </c:pt>
                <c:pt idx="65">
                  <c:v>623.53945480644279</c:v>
                </c:pt>
                <c:pt idx="66">
                  <c:v>622.6101860356938</c:v>
                </c:pt>
                <c:pt idx="67">
                  <c:v>621.67627092109126</c:v>
                </c:pt>
                <c:pt idx="68">
                  <c:v>620.73768623091553</c:v>
                </c:pt>
                <c:pt idx="69">
                  <c:v>619.79440861728904</c:v>
                </c:pt>
                <c:pt idx="70">
                  <c:v>618.84641461559431</c:v>
                </c:pt>
                <c:pt idx="71">
                  <c:v>617.89368064389123</c:v>
                </c:pt>
                <c:pt idx="72">
                  <c:v>616.93618300232959</c:v>
                </c:pt>
                <c:pt idx="73">
                  <c:v>615.97389787256009</c:v>
                </c:pt>
                <c:pt idx="74">
                  <c:v>615.00680131714182</c:v>
                </c:pt>
                <c:pt idx="75">
                  <c:v>614.03486927894642</c:v>
                </c:pt>
                <c:pt idx="76">
                  <c:v>613.05807758056005</c:v>
                </c:pt>
                <c:pt idx="77">
                  <c:v>612.07640192368171</c:v>
                </c:pt>
                <c:pt idx="78">
                  <c:v>611.08981788851895</c:v>
                </c:pt>
                <c:pt idx="79">
                  <c:v>610.09830093318044</c:v>
                </c:pt>
                <c:pt idx="80">
                  <c:v>609.10182639306527</c:v>
                </c:pt>
                <c:pt idx="81">
                  <c:v>608.10036948024947</c:v>
                </c:pt>
                <c:pt idx="82">
                  <c:v>607.09390528286951</c:v>
                </c:pt>
                <c:pt idx="83">
                  <c:v>606.08240876450282</c:v>
                </c:pt>
                <c:pt idx="84">
                  <c:v>605.06585476354417</c:v>
                </c:pt>
                <c:pt idx="85">
                  <c:v>604.0442179925808</c:v>
                </c:pt>
                <c:pt idx="86">
                  <c:v>603.01747303776256</c:v>
                </c:pt>
                <c:pt idx="87">
                  <c:v>601.98559435817026</c:v>
                </c:pt>
                <c:pt idx="88">
                  <c:v>600.94855628517996</c:v>
                </c:pt>
                <c:pt idx="89">
                  <c:v>599.90633302182482</c:v>
                </c:pt>
                <c:pt idx="90">
                  <c:v>598.85889864215278</c:v>
                </c:pt>
                <c:pt idx="91">
                  <c:v>597.80622709058241</c:v>
                </c:pt>
                <c:pt idx="92">
                  <c:v>596.74829218125421</c:v>
                </c:pt>
                <c:pt idx="93">
                  <c:v>595.68506759737943</c:v>
                </c:pt>
                <c:pt idx="94">
                  <c:v>594.61652689058519</c:v>
                </c:pt>
                <c:pt idx="95">
                  <c:v>593.54264348025697</c:v>
                </c:pt>
                <c:pt idx="96">
                  <c:v>592.46339065287714</c:v>
                </c:pt>
                <c:pt idx="97">
                  <c:v>591.37874156136036</c:v>
                </c:pt>
                <c:pt idx="98">
                  <c:v>590.28866922438601</c:v>
                </c:pt>
                <c:pt idx="99">
                  <c:v>589.19314652572689</c:v>
                </c:pt>
                <c:pt idx="100">
                  <c:v>588.09214621357444</c:v>
                </c:pt>
                <c:pt idx="101">
                  <c:v>586.9856408998611</c:v>
                </c:pt>
                <c:pt idx="102">
                  <c:v>585.8736030595793</c:v>
                </c:pt>
                <c:pt idx="103">
                  <c:v>584.75600503009605</c:v>
                </c:pt>
                <c:pt idx="104">
                  <c:v>583.63281901046537</c:v>
                </c:pt>
                <c:pt idx="105">
                  <c:v>582.5040170607366</c:v>
                </c:pt>
                <c:pt idx="106">
                  <c:v>581.36957110125911</c:v>
                </c:pt>
                <c:pt idx="107">
                  <c:v>580.22945291198437</c:v>
                </c:pt>
                <c:pt idx="108">
                  <c:v>579.08363413176312</c:v>
                </c:pt>
                <c:pt idx="109">
                  <c:v>577.93208625764078</c:v>
                </c:pt>
                <c:pt idx="110">
                  <c:v>576.77478064414788</c:v>
                </c:pt>
                <c:pt idx="111">
                  <c:v>575.61168850258741</c:v>
                </c:pt>
                <c:pt idx="112">
                  <c:v>574.44278090031924</c:v>
                </c:pt>
                <c:pt idx="113">
                  <c:v>573.26802876003978</c:v>
                </c:pt>
                <c:pt idx="114">
                  <c:v>572.08740285905878</c:v>
                </c:pt>
                <c:pt idx="115">
                  <c:v>570.90087382857291</c:v>
                </c:pt>
                <c:pt idx="116">
                  <c:v>569.70841215293467</c:v>
                </c:pt>
                <c:pt idx="117">
                  <c:v>568.5099881689182</c:v>
                </c:pt>
                <c:pt idx="118">
                  <c:v>567.30557206498167</c:v>
                </c:pt>
                <c:pt idx="119">
                  <c:v>566.09513388052551</c:v>
                </c:pt>
                <c:pt idx="120">
                  <c:v>564.87864350514701</c:v>
                </c:pt>
                <c:pt idx="121">
                  <c:v>563.65607067789165</c:v>
                </c:pt>
                <c:pt idx="122">
                  <c:v>562.42738498649999</c:v>
                </c:pt>
                <c:pt idx="123">
                  <c:v>561.19255586665133</c:v>
                </c:pt>
                <c:pt idx="124">
                  <c:v>559.9515526012035</c:v>
                </c:pt>
                <c:pt idx="125">
                  <c:v>558.7043443194284</c:v>
                </c:pt>
                <c:pt idx="126">
                  <c:v>557.4508999962444</c:v>
                </c:pt>
                <c:pt idx="127">
                  <c:v>556.19118845144453</c:v>
                </c:pt>
                <c:pt idx="128">
                  <c:v>554.92517834892067</c:v>
                </c:pt>
                <c:pt idx="129">
                  <c:v>553.6528381958841</c:v>
                </c:pt>
                <c:pt idx="130">
                  <c:v>552.37413634208247</c:v>
                </c:pt>
                <c:pt idx="131">
                  <c:v>551.08904097901166</c:v>
                </c:pt>
                <c:pt idx="132">
                  <c:v>549.7975201391256</c:v>
                </c:pt>
                <c:pt idx="133">
                  <c:v>548.49954169504008</c:v>
                </c:pt>
                <c:pt idx="134">
                  <c:v>547.19507335873413</c:v>
                </c:pt>
                <c:pt idx="135">
                  <c:v>545.8840826807467</c:v>
                </c:pt>
                <c:pt idx="136">
                  <c:v>544.56653704936934</c:v>
                </c:pt>
                <c:pt idx="137">
                  <c:v>543.2424036898351</c:v>
                </c:pt>
                <c:pt idx="138">
                  <c:v>541.91164966350323</c:v>
                </c:pt>
                <c:pt idx="139">
                  <c:v>540.57424186703963</c:v>
                </c:pt>
                <c:pt idx="140">
                  <c:v>539.23014703159367</c:v>
                </c:pt>
                <c:pt idx="141">
                  <c:v>537.87933172197052</c:v>
                </c:pt>
                <c:pt idx="142">
                  <c:v>536.52176233579928</c:v>
                </c:pt>
                <c:pt idx="143">
                  <c:v>535.15740510269711</c:v>
                </c:pt>
                <c:pt idx="144">
                  <c:v>533.78622608342948</c:v>
                </c:pt>
                <c:pt idx="145">
                  <c:v>532.4081911690655</c:v>
                </c:pt>
                <c:pt idx="146">
                  <c:v>531.02326608012982</c:v>
                </c:pt>
                <c:pt idx="147">
                  <c:v>529.63141636574937</c:v>
                </c:pt>
                <c:pt idx="148">
                  <c:v>528.23260740279693</c:v>
                </c:pt>
                <c:pt idx="149">
                  <c:v>526.82680439502974</c:v>
                </c:pt>
                <c:pt idx="150">
                  <c:v>525.41397237222384</c:v>
                </c:pt>
                <c:pt idx="151">
                  <c:v>523.99407618930377</c:v>
                </c:pt>
                <c:pt idx="152">
                  <c:v>522.56708052546924</c:v>
                </c:pt>
                <c:pt idx="153">
                  <c:v>521.1329498833154</c:v>
                </c:pt>
                <c:pt idx="154">
                  <c:v>519.69164858795091</c:v>
                </c:pt>
                <c:pt idx="155">
                  <c:v>518.24314078610962</c:v>
                </c:pt>
                <c:pt idx="156">
                  <c:v>516.78739044525901</c:v>
                </c:pt>
                <c:pt idx="157">
                  <c:v>515.32436135270416</c:v>
                </c:pt>
                <c:pt idx="158">
                  <c:v>513.8540171146866</c:v>
                </c:pt>
                <c:pt idx="159">
                  <c:v>512.37632115547888</c:v>
                </c:pt>
                <c:pt idx="160">
                  <c:v>510.89123671647519</c:v>
                </c:pt>
                <c:pt idx="161">
                  <c:v>509.39872685527644</c:v>
                </c:pt>
                <c:pt idx="162">
                  <c:v>507.89875444477173</c:v>
                </c:pt>
                <c:pt idx="163">
                  <c:v>506.3912821722144</c:v>
                </c:pt>
                <c:pt idx="164">
                  <c:v>504.87627253829436</c:v>
                </c:pt>
                <c:pt idx="165">
                  <c:v>503.35368785620471</c:v>
                </c:pt>
                <c:pt idx="166">
                  <c:v>501.82349025070465</c:v>
                </c:pt>
                <c:pt idx="167">
                  <c:v>500.28564165717705</c:v>
                </c:pt>
                <c:pt idx="168">
                  <c:v>498.74010382068184</c:v>
                </c:pt>
                <c:pt idx="169">
                  <c:v>497.18683829500412</c:v>
                </c:pt>
                <c:pt idx="170">
                  <c:v>495.62580644169799</c:v>
                </c:pt>
                <c:pt idx="171">
                  <c:v>494.05696942912539</c:v>
                </c:pt>
                <c:pt idx="172">
                  <c:v>492.48028823148991</c:v>
                </c:pt>
                <c:pt idx="173">
                  <c:v>490.89572362786623</c:v>
                </c:pt>
                <c:pt idx="174">
                  <c:v>489.30323620122442</c:v>
                </c:pt>
                <c:pt idx="175">
                  <c:v>487.70278633744942</c:v>
                </c:pt>
                <c:pt idx="176">
                  <c:v>486.09433422435558</c:v>
                </c:pt>
                <c:pt idx="177">
                  <c:v>484.47783985069617</c:v>
                </c:pt>
                <c:pt idx="178">
                  <c:v>482.85326300516857</c:v>
                </c:pt>
                <c:pt idx="179">
                  <c:v>481.22056327541333</c:v>
                </c:pt>
                <c:pt idx="180">
                  <c:v>479.57970004700928</c:v>
                </c:pt>
                <c:pt idx="181">
                  <c:v>477.9306325024632</c:v>
                </c:pt>
                <c:pt idx="182">
                  <c:v>476.2733196201944</c:v>
                </c:pt>
                <c:pt idx="183">
                  <c:v>474.60772017351428</c:v>
                </c:pt>
                <c:pt idx="184">
                  <c:v>472.93379272960067</c:v>
                </c:pt>
                <c:pt idx="185">
                  <c:v>471.25149564846754</c:v>
                </c:pt>
                <c:pt idx="186">
                  <c:v>469.56078708192871</c:v>
                </c:pt>
                <c:pt idx="187">
                  <c:v>467.86162497255725</c:v>
                </c:pt>
                <c:pt idx="188">
                  <c:v>466.1539670526389</c:v>
                </c:pt>
                <c:pt idx="189">
                  <c:v>464.43777084312097</c:v>
                </c:pt>
                <c:pt idx="190">
                  <c:v>462.71299365255544</c:v>
                </c:pt>
                <c:pt idx="191">
                  <c:v>460.97959257603713</c:v>
                </c:pt>
                <c:pt idx="192">
                  <c:v>459.23752449413615</c:v>
                </c:pt>
                <c:pt idx="193">
                  <c:v>457.48674607182568</c:v>
                </c:pt>
                <c:pt idx="194">
                  <c:v>455.72721375740366</c:v>
                </c:pt>
                <c:pt idx="195">
                  <c:v>453.95888378140955</c:v>
                </c:pt>
                <c:pt idx="196">
                  <c:v>452.18171215553542</c:v>
                </c:pt>
                <c:pt idx="197">
                  <c:v>450.39565467153199</c:v>
                </c:pt>
                <c:pt idx="198">
                  <c:v>448.60066690010848</c:v>
                </c:pt>
                <c:pt idx="199">
                  <c:v>446.79670418982789</c:v>
                </c:pt>
                <c:pt idx="200">
                  <c:v>444.98372166599592</c:v>
                </c:pt>
                <c:pt idx="201">
                  <c:v>443.16167422954476</c:v>
                </c:pt>
                <c:pt idx="202">
                  <c:v>441.33051655591134</c:v>
                </c:pt>
                <c:pt idx="203">
                  <c:v>439.49020309390971</c:v>
                </c:pt>
                <c:pt idx="204">
                  <c:v>437.64068806459818</c:v>
                </c:pt>
                <c:pt idx="205">
                  <c:v>435.78192546014003</c:v>
                </c:pt>
                <c:pt idx="206">
                  <c:v>433.91386904265966</c:v>
                </c:pt>
                <c:pt idx="207">
                  <c:v>432.03647234309182</c:v>
                </c:pt>
                <c:pt idx="208">
                  <c:v>430.14968866002619</c:v>
                </c:pt>
                <c:pt idx="209">
                  <c:v>428.25347105854519</c:v>
                </c:pt>
                <c:pt idx="210">
                  <c:v>426.34777236905677</c:v>
                </c:pt>
                <c:pt idx="211">
                  <c:v>424.43254518612093</c:v>
                </c:pt>
                <c:pt idx="212">
                  <c:v>422.5077418672704</c:v>
                </c:pt>
                <c:pt idx="213">
                  <c:v>420.57331453182559</c:v>
                </c:pt>
                <c:pt idx="214">
                  <c:v>418.62921505970365</c:v>
                </c:pt>
                <c:pt idx="215">
                  <c:v>416.67539509022106</c:v>
                </c:pt>
                <c:pt idx="216">
                  <c:v>414.711806020891</c:v>
                </c:pt>
                <c:pt idx="217">
                  <c:v>412.73839900621431</c:v>
                </c:pt>
                <c:pt idx="218">
                  <c:v>410.75512495646427</c:v>
                </c:pt>
                <c:pt idx="219">
                  <c:v>408.7619345364655</c:v>
                </c:pt>
                <c:pt idx="220">
                  <c:v>406.75877816436667</c:v>
                </c:pt>
                <c:pt idx="221">
                  <c:v>404.74560601040736</c:v>
                </c:pt>
                <c:pt idx="222">
                  <c:v>402.72236799567827</c:v>
                </c:pt>
                <c:pt idx="223">
                  <c:v>400.68901379087555</c:v>
                </c:pt>
                <c:pt idx="224">
                  <c:v>398.64549281504878</c:v>
                </c:pt>
                <c:pt idx="225">
                  <c:v>396.59175423434289</c:v>
                </c:pt>
                <c:pt idx="226">
                  <c:v>394.52774696073351</c:v>
                </c:pt>
                <c:pt idx="227">
                  <c:v>392.45341965075608</c:v>
                </c:pt>
                <c:pt idx="228">
                  <c:v>390.36872070422868</c:v>
                </c:pt>
                <c:pt idx="229">
                  <c:v>388.27359826296873</c:v>
                </c:pt>
                <c:pt idx="230">
                  <c:v>386.16800020950245</c:v>
                </c:pt>
                <c:pt idx="231">
                  <c:v>384.05187416576882</c:v>
                </c:pt>
                <c:pt idx="232">
                  <c:v>381.92516749181652</c:v>
                </c:pt>
                <c:pt idx="233">
                  <c:v>379.78782728449448</c:v>
                </c:pt>
                <c:pt idx="234">
                  <c:v>377.63980037613584</c:v>
                </c:pt>
                <c:pt idx="235">
                  <c:v>375.48103333323542</c:v>
                </c:pt>
                <c:pt idx="236">
                  <c:v>373.31147245512045</c:v>
                </c:pt>
                <c:pt idx="237">
                  <c:v>371.13106377261494</c:v>
                </c:pt>
                <c:pt idx="238">
                  <c:v>368.93975304669686</c:v>
                </c:pt>
                <c:pt idx="239">
                  <c:v>366.73748576714922</c:v>
                </c:pt>
                <c:pt idx="240">
                  <c:v>364.52420715120383</c:v>
                </c:pt>
                <c:pt idx="241">
                  <c:v>362.29986214217871</c:v>
                </c:pt>
                <c:pt idx="242">
                  <c:v>360.06439540810845</c:v>
                </c:pt>
                <c:pt idx="243">
                  <c:v>357.81775134036792</c:v>
                </c:pt>
                <c:pt idx="244">
                  <c:v>355.55987405228865</c:v>
                </c:pt>
                <c:pt idx="245">
                  <c:v>353.29070737776902</c:v>
                </c:pt>
                <c:pt idx="246">
                  <c:v>351.01019486987673</c:v>
                </c:pt>
                <c:pt idx="247">
                  <c:v>348.71827979944504</c:v>
                </c:pt>
                <c:pt idx="248">
                  <c:v>346.4149051536611</c:v>
                </c:pt>
                <c:pt idx="249">
                  <c:v>344.10001363464829</c:v>
                </c:pt>
                <c:pt idx="250">
                  <c:v>341.7735476580404</c:v>
                </c:pt>
                <c:pt idx="251">
                  <c:v>339.43544935154949</c:v>
                </c:pt>
                <c:pt idx="252">
                  <c:v>337.08566055352611</c:v>
                </c:pt>
                <c:pt idx="253">
                  <c:v>334.72412281151264</c:v>
                </c:pt>
                <c:pt idx="254">
                  <c:v>332.35077738078911</c:v>
                </c:pt>
                <c:pt idx="255">
                  <c:v>329.96556522291189</c:v>
                </c:pt>
                <c:pt idx="256">
                  <c:v>327.56842700424534</c:v>
                </c:pt>
                <c:pt idx="257">
                  <c:v>325.15930309448544</c:v>
                </c:pt>
                <c:pt idx="258">
                  <c:v>322.73813356517678</c:v>
                </c:pt>
                <c:pt idx="259">
                  <c:v>320.30485818822154</c:v>
                </c:pt>
                <c:pt idx="260">
                  <c:v>317.8594164343815</c:v>
                </c:pt>
                <c:pt idx="261">
                  <c:v>315.4017474717723</c:v>
                </c:pt>
                <c:pt idx="262">
                  <c:v>312.93179016435005</c:v>
                </c:pt>
                <c:pt idx="263">
                  <c:v>310.44948307039061</c:v>
                </c:pt>
                <c:pt idx="264">
                  <c:v>307.95476444096147</c:v>
                </c:pt>
                <c:pt idx="265">
                  <c:v>305.44757221838518</c:v>
                </c:pt>
                <c:pt idx="266">
                  <c:v>302.92784403469602</c:v>
                </c:pt>
                <c:pt idx="267">
                  <c:v>300.39551721008837</c:v>
                </c:pt>
                <c:pt idx="268">
                  <c:v>297.85052875135767</c:v>
                </c:pt>
                <c:pt idx="269">
                  <c:v>295.29281535033334</c:v>
                </c:pt>
                <c:pt idx="270">
                  <c:v>292.72231338230387</c:v>
                </c:pt>
                <c:pt idx="271">
                  <c:v>290.13895890443428</c:v>
                </c:pt>
                <c:pt idx="272">
                  <c:v>287.54268765417532</c:v>
                </c:pt>
                <c:pt idx="273">
                  <c:v>284.93343504766511</c:v>
                </c:pt>
                <c:pt idx="274">
                  <c:v>282.3111361781223</c:v>
                </c:pt>
                <c:pt idx="275">
                  <c:v>279.67572581423178</c:v>
                </c:pt>
                <c:pt idx="276">
                  <c:v>277.0271383985218</c:v>
                </c:pt>
                <c:pt idx="277">
                  <c:v>274.36530804573329</c:v>
                </c:pt>
                <c:pt idx="278">
                  <c:v>271.69016854118081</c:v>
                </c:pt>
                <c:pt idx="279">
                  <c:v>269.00165333910564</c:v>
                </c:pt>
                <c:pt idx="280">
                  <c:v>266.29969556102003</c:v>
                </c:pt>
                <c:pt idx="281">
                  <c:v>263.584227994044</c:v>
                </c:pt>
                <c:pt idx="282">
                  <c:v>260.85518308923309</c:v>
                </c:pt>
                <c:pt idx="283">
                  <c:v>258.11249295989813</c:v>
                </c:pt>
                <c:pt idx="284">
                  <c:v>255.35608937991648</c:v>
                </c:pt>
                <c:pt idx="285">
                  <c:v>252.58590378203496</c:v>
                </c:pt>
                <c:pt idx="286">
                  <c:v>249.801867256164</c:v>
                </c:pt>
                <c:pt idx="287">
                  <c:v>247.00391054766371</c:v>
                </c:pt>
                <c:pt idx="288">
                  <c:v>244.1919640556209</c:v>
                </c:pt>
                <c:pt idx="289">
                  <c:v>241.36595783111784</c:v>
                </c:pt>
                <c:pt idx="290">
                  <c:v>238.5258215754923</c:v>
                </c:pt>
                <c:pt idx="291">
                  <c:v>235.67148463858862</c:v>
                </c:pt>
                <c:pt idx="292">
                  <c:v>232.80287601700047</c:v>
                </c:pt>
                <c:pt idx="293">
                  <c:v>229.91992435230435</c:v>
                </c:pt>
                <c:pt idx="294">
                  <c:v>227.02255792928474</c:v>
                </c:pt>
                <c:pt idx="295">
                  <c:v>224.11070467415004</c:v>
                </c:pt>
                <c:pt idx="296">
                  <c:v>221.18429215273966</c:v>
                </c:pt>
                <c:pt idx="297">
                  <c:v>218.24324756872221</c:v>
                </c:pt>
                <c:pt idx="298">
                  <c:v>215.28749776178469</c:v>
                </c:pt>
                <c:pt idx="299">
                  <c:v>212.31696920581248</c:v>
                </c:pt>
                <c:pt idx="300">
                  <c:v>209.33158800706042</c:v>
                </c:pt>
                <c:pt idx="301">
                  <c:v>206.33127990231461</c:v>
                </c:pt>
                <c:pt idx="302">
                  <c:v>203.31597025704505</c:v>
                </c:pt>
                <c:pt idx="303">
                  <c:v>200.28558406354915</c:v>
                </c:pt>
                <c:pt idx="304">
                  <c:v>197.24004593908577</c:v>
                </c:pt>
                <c:pt idx="305">
                  <c:v>194.17928012400009</c:v>
                </c:pt>
                <c:pt idx="306">
                  <c:v>191.10321047983896</c:v>
                </c:pt>
                <c:pt idx="307">
                  <c:v>188.01176048745702</c:v>
                </c:pt>
                <c:pt idx="308">
                  <c:v>184.9048532451132</c:v>
                </c:pt>
                <c:pt idx="309">
                  <c:v>181.78241146655765</c:v>
                </c:pt>
                <c:pt idx="310">
                  <c:v>178.64435747910932</c:v>
                </c:pt>
                <c:pt idx="311">
                  <c:v>175.49061322172372</c:v>
                </c:pt>
                <c:pt idx="312">
                  <c:v>172.32110024305123</c:v>
                </c:pt>
                <c:pt idx="313">
                  <c:v>169.13573969948536</c:v>
                </c:pt>
                <c:pt idx="314">
                  <c:v>165.93445235320166</c:v>
                </c:pt>
                <c:pt idx="315">
                  <c:v>162.71715857018654</c:v>
                </c:pt>
                <c:pt idx="316">
                  <c:v>159.48377831825636</c:v>
                </c:pt>
                <c:pt idx="317">
                  <c:v>156.23423116506652</c:v>
                </c:pt>
                <c:pt idx="318">
                  <c:v>152.96843627611074</c:v>
                </c:pt>
                <c:pt idx="319">
                  <c:v>149.68631241271015</c:v>
                </c:pt>
                <c:pt idx="320">
                  <c:v>146.38777792999258</c:v>
                </c:pt>
                <c:pt idx="321">
                  <c:v>143.07275077486145</c:v>
                </c:pt>
                <c:pt idx="322">
                  <c:v>139.74114848395462</c:v>
                </c:pt>
                <c:pt idx="323">
                  <c:v>136.39288818159326</c:v>
                </c:pt>
                <c:pt idx="324">
                  <c:v>133.02788657772012</c:v>
                </c:pt>
                <c:pt idx="325">
                  <c:v>129.64605996582759</c:v>
                </c:pt>
                <c:pt idx="326">
                  <c:v>126.2473242208756</c:v>
                </c:pt>
                <c:pt idx="327">
                  <c:v>122.83159479719885</c:v>
                </c:pt>
                <c:pt idx="328">
                  <c:v>119.39878672640373</c:v>
                </c:pt>
                <c:pt idx="329">
                  <c:v>115.94881461525462</c:v>
                </c:pt>
                <c:pt idx="330">
                  <c:v>112.48159264354976</c:v>
                </c:pt>
                <c:pt idx="331">
                  <c:v>108.99703456198638</c:v>
                </c:pt>
                <c:pt idx="332">
                  <c:v>105.4950536900152</c:v>
                </c:pt>
                <c:pt idx="333">
                  <c:v>101.97556291368416</c:v>
                </c:pt>
                <c:pt idx="334">
                  <c:v>98.438474683471455</c:v>
                </c:pt>
                <c:pt idx="335">
                  <c:v>94.883701012107693</c:v>
                </c:pt>
                <c:pt idx="336">
                  <c:v>91.311153472387105</c:v>
                </c:pt>
                <c:pt idx="337">
                  <c:v>87.720743194967909</c:v>
                </c:pt>
                <c:pt idx="338">
                  <c:v>84.112380866161615</c:v>
                </c:pt>
                <c:pt idx="339">
                  <c:v>80.485976725711311</c:v>
                </c:pt>
                <c:pt idx="340">
                  <c:v>76.841440564558738</c:v>
                </c:pt>
                <c:pt idx="341">
                  <c:v>73.178681722600416</c:v>
                </c:pt>
                <c:pt idx="342">
                  <c:v>69.497609086432291</c:v>
                </c:pt>
                <c:pt idx="343">
                  <c:v>65.798131087083334</c:v>
                </c:pt>
                <c:pt idx="344">
                  <c:v>62.080155697737631</c:v>
                </c:pt>
                <c:pt idx="345">
                  <c:v>58.343590431445193</c:v>
                </c:pt>
                <c:pt idx="346">
                  <c:v>54.588342338821292</c:v>
                </c:pt>
                <c:pt idx="347">
                  <c:v>50.814318005734279</c:v>
                </c:pt>
                <c:pt idx="348">
                  <c:v>47.021423550981829</c:v>
                </c:pt>
                <c:pt idx="349">
                  <c:v>43.209564623955615</c:v>
                </c:pt>
                <c:pt idx="350">
                  <c:v>39.378646402294265</c:v>
                </c:pt>
                <c:pt idx="351">
                  <c:v>35.528573589524612</c:v>
                </c:pt>
                <c:pt idx="352">
                  <c:v>31.659250412691112</c:v>
                </c:pt>
                <c:pt idx="353">
                  <c:v>27.770580619973444</c:v>
                </c:pt>
                <c:pt idx="354">
                  <c:v>23.862467478292189</c:v>
                </c:pt>
                <c:pt idx="355">
                  <c:v>19.934813770902526</c:v>
                </c:pt>
                <c:pt idx="356">
                  <c:v>15.987521794975915</c:v>
                </c:pt>
                <c:pt idx="357">
                  <c:v>12.02049335916967</c:v>
                </c:pt>
                <c:pt idx="358">
                  <c:v>8.0336297811843949</c:v>
                </c:pt>
                <c:pt idx="359">
                  <c:v>4.0268318853091936</c:v>
                </c:pt>
              </c:numCache>
            </c:numRef>
          </c:val>
          <c:smooth val="0"/>
        </c:ser>
        <c:ser>
          <c:idx val="1"/>
          <c:order val="1"/>
          <c:tx>
            <c:v>Principle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Amortization!$E$10:$E$369</c:f>
              <c:numCache>
                <c:formatCode>"$"#,##0.00</c:formatCode>
                <c:ptCount val="360"/>
                <c:pt idx="0">
                  <c:v>134.39320895622461</c:v>
                </c:pt>
                <c:pt idx="1">
                  <c:v>135.06517500100574</c:v>
                </c:pt>
                <c:pt idx="2">
                  <c:v>135.74050087601086</c:v>
                </c:pt>
                <c:pt idx="3">
                  <c:v>136.41920338039085</c:v>
                </c:pt>
                <c:pt idx="4">
                  <c:v>137.10129939729279</c:v>
                </c:pt>
                <c:pt idx="5">
                  <c:v>137.78680589427927</c:v>
                </c:pt>
                <c:pt idx="6">
                  <c:v>138.47573992375067</c:v>
                </c:pt>
                <c:pt idx="7">
                  <c:v>139.16811862336942</c:v>
                </c:pt>
                <c:pt idx="8">
                  <c:v>139.86395921648625</c:v>
                </c:pt>
                <c:pt idx="9">
                  <c:v>140.56327901256873</c:v>
                </c:pt>
                <c:pt idx="10">
                  <c:v>141.26609540763161</c:v>
                </c:pt>
                <c:pt idx="11">
                  <c:v>141.97242588466975</c:v>
                </c:pt>
                <c:pt idx="12">
                  <c:v>142.68228801409316</c:v>
                </c:pt>
                <c:pt idx="13">
                  <c:v>143.3956994541636</c:v>
                </c:pt>
                <c:pt idx="14">
                  <c:v>144.11267795143431</c:v>
                </c:pt>
                <c:pt idx="15">
                  <c:v>144.83324134119152</c:v>
                </c:pt>
                <c:pt idx="16">
                  <c:v>145.55740754789747</c:v>
                </c:pt>
                <c:pt idx="17">
                  <c:v>146.28519458563699</c:v>
                </c:pt>
                <c:pt idx="18">
                  <c:v>147.01662055856514</c:v>
                </c:pt>
                <c:pt idx="19">
                  <c:v>147.75170366135796</c:v>
                </c:pt>
                <c:pt idx="20">
                  <c:v>148.49046217966475</c:v>
                </c:pt>
                <c:pt idx="21">
                  <c:v>149.23291449056319</c:v>
                </c:pt>
                <c:pt idx="22">
                  <c:v>149.979079063016</c:v>
                </c:pt>
                <c:pt idx="23">
                  <c:v>150.72897445833109</c:v>
                </c:pt>
                <c:pt idx="24">
                  <c:v>151.4826193306227</c:v>
                </c:pt>
                <c:pt idx="25">
                  <c:v>152.24003242727588</c:v>
                </c:pt>
                <c:pt idx="26">
                  <c:v>153.00123258941233</c:v>
                </c:pt>
                <c:pt idx="27">
                  <c:v>153.76623875235941</c:v>
                </c:pt>
                <c:pt idx="28">
                  <c:v>154.53506994612121</c:v>
                </c:pt>
                <c:pt idx="29">
                  <c:v>155.30774529585187</c:v>
                </c:pt>
                <c:pt idx="30">
                  <c:v>156.08428402233108</c:v>
                </c:pt>
                <c:pt idx="31">
                  <c:v>156.86470544244276</c:v>
                </c:pt>
                <c:pt idx="32">
                  <c:v>157.64902896965498</c:v>
                </c:pt>
                <c:pt idx="33">
                  <c:v>158.43727411450323</c:v>
                </c:pt>
                <c:pt idx="34">
                  <c:v>159.22946048507572</c:v>
                </c:pt>
                <c:pt idx="35">
                  <c:v>160.02560778750114</c:v>
                </c:pt>
                <c:pt idx="36">
                  <c:v>160.82573582643863</c:v>
                </c:pt>
                <c:pt idx="37">
                  <c:v>161.62986450557082</c:v>
                </c:pt>
                <c:pt idx="38">
                  <c:v>162.43801382809863</c:v>
                </c:pt>
                <c:pt idx="39">
                  <c:v>163.25020389723909</c:v>
                </c:pt>
                <c:pt idx="40">
                  <c:v>164.06645491672532</c:v>
                </c:pt>
                <c:pt idx="41">
                  <c:v>164.88678719130894</c:v>
                </c:pt>
                <c:pt idx="42">
                  <c:v>165.7112211272655</c:v>
                </c:pt>
                <c:pt idx="43">
                  <c:v>166.53977723290177</c:v>
                </c:pt>
                <c:pt idx="44">
                  <c:v>167.37247611906628</c:v>
                </c:pt>
                <c:pt idx="45">
                  <c:v>168.20933849966161</c:v>
                </c:pt>
                <c:pt idx="46">
                  <c:v>169.05038519215998</c:v>
                </c:pt>
                <c:pt idx="47">
                  <c:v>169.8956371181207</c:v>
                </c:pt>
                <c:pt idx="48">
                  <c:v>170.74511530371137</c:v>
                </c:pt>
                <c:pt idx="49">
                  <c:v>171.59884088022989</c:v>
                </c:pt>
                <c:pt idx="50">
                  <c:v>172.45683508463105</c:v>
                </c:pt>
                <c:pt idx="51">
                  <c:v>173.31911926005421</c:v>
                </c:pt>
                <c:pt idx="52">
                  <c:v>174.18571485635448</c:v>
                </c:pt>
                <c:pt idx="53">
                  <c:v>175.0566434306362</c:v>
                </c:pt>
                <c:pt idx="54">
                  <c:v>175.9319266477894</c:v>
                </c:pt>
                <c:pt idx="55">
                  <c:v>176.81158628102833</c:v>
                </c:pt>
                <c:pt idx="56">
                  <c:v>177.69564421243342</c:v>
                </c:pt>
                <c:pt idx="57">
                  <c:v>178.58412243349562</c:v>
                </c:pt>
                <c:pt idx="58">
                  <c:v>179.47704304566309</c:v>
                </c:pt>
                <c:pt idx="59">
                  <c:v>180.37442826089148</c:v>
                </c:pt>
                <c:pt idx="60">
                  <c:v>181.27630040219594</c:v>
                </c:pt>
                <c:pt idx="61">
                  <c:v>182.1826819042069</c:v>
                </c:pt>
                <c:pt idx="62">
                  <c:v>183.09359531372797</c:v>
                </c:pt>
                <c:pt idx="63">
                  <c:v>184.00906329029658</c:v>
                </c:pt>
                <c:pt idx="64">
                  <c:v>184.92910860674806</c:v>
                </c:pt>
                <c:pt idx="65">
                  <c:v>185.85375414978182</c:v>
                </c:pt>
                <c:pt idx="66">
                  <c:v>186.78302292053081</c:v>
                </c:pt>
                <c:pt idx="67">
                  <c:v>187.71693803513335</c:v>
                </c:pt>
                <c:pt idx="68">
                  <c:v>188.65552272530908</c:v>
                </c:pt>
                <c:pt idx="69">
                  <c:v>189.59880033893558</c:v>
                </c:pt>
                <c:pt idx="70">
                  <c:v>190.5467943406303</c:v>
                </c:pt>
                <c:pt idx="71">
                  <c:v>191.49952831233338</c:v>
                </c:pt>
                <c:pt idx="72">
                  <c:v>192.45702595389503</c:v>
                </c:pt>
                <c:pt idx="73">
                  <c:v>193.41931108366452</c:v>
                </c:pt>
                <c:pt idx="74">
                  <c:v>194.38640763908279</c:v>
                </c:pt>
                <c:pt idx="75">
                  <c:v>195.3583396772782</c:v>
                </c:pt>
                <c:pt idx="76">
                  <c:v>196.33513137566456</c:v>
                </c:pt>
                <c:pt idx="77">
                  <c:v>197.3168070325429</c:v>
                </c:pt>
                <c:pt idx="78">
                  <c:v>198.30339106770566</c:v>
                </c:pt>
                <c:pt idx="79">
                  <c:v>199.29490802304417</c:v>
                </c:pt>
                <c:pt idx="80">
                  <c:v>200.29138256315935</c:v>
                </c:pt>
                <c:pt idx="81">
                  <c:v>201.29283947597514</c:v>
                </c:pt>
                <c:pt idx="82">
                  <c:v>202.2993036733551</c:v>
                </c:pt>
                <c:pt idx="83">
                  <c:v>203.3108001917218</c:v>
                </c:pt>
                <c:pt idx="84">
                  <c:v>204.32735419268045</c:v>
                </c:pt>
                <c:pt idx="85">
                  <c:v>205.34899096364381</c:v>
                </c:pt>
                <c:pt idx="86">
                  <c:v>206.37573591846206</c:v>
                </c:pt>
                <c:pt idx="87">
                  <c:v>207.40761459805435</c:v>
                </c:pt>
                <c:pt idx="88">
                  <c:v>208.44465267104465</c:v>
                </c:pt>
                <c:pt idx="89">
                  <c:v>209.48687593439979</c:v>
                </c:pt>
                <c:pt idx="90">
                  <c:v>210.53431031407183</c:v>
                </c:pt>
                <c:pt idx="91">
                  <c:v>211.5869818656422</c:v>
                </c:pt>
                <c:pt idx="92">
                  <c:v>212.6449167749704</c:v>
                </c:pt>
                <c:pt idx="93">
                  <c:v>213.70814135884518</c:v>
                </c:pt>
                <c:pt idx="94">
                  <c:v>214.77668206563942</c:v>
                </c:pt>
                <c:pt idx="95">
                  <c:v>215.85056547596764</c:v>
                </c:pt>
                <c:pt idx="96">
                  <c:v>216.92981830334747</c:v>
                </c:pt>
                <c:pt idx="97">
                  <c:v>218.01446739486425</c:v>
                </c:pt>
                <c:pt idx="98">
                  <c:v>219.1045397318386</c:v>
                </c:pt>
                <c:pt idx="99">
                  <c:v>220.20006243049772</c:v>
                </c:pt>
                <c:pt idx="100">
                  <c:v>221.30106274265017</c:v>
                </c:pt>
                <c:pt idx="101">
                  <c:v>222.40756805636352</c:v>
                </c:pt>
                <c:pt idx="102">
                  <c:v>223.51960589664532</c:v>
                </c:pt>
                <c:pt idx="103">
                  <c:v>224.63720392612856</c:v>
                </c:pt>
                <c:pt idx="104">
                  <c:v>225.76038994575924</c:v>
                </c:pt>
                <c:pt idx="105">
                  <c:v>226.88919189548801</c:v>
                </c:pt>
                <c:pt idx="106">
                  <c:v>228.0236378549655</c:v>
                </c:pt>
                <c:pt idx="107">
                  <c:v>229.16375604424024</c:v>
                </c:pt>
                <c:pt idx="108">
                  <c:v>230.30957482446149</c:v>
                </c:pt>
                <c:pt idx="109">
                  <c:v>231.46112269858384</c:v>
                </c:pt>
                <c:pt idx="110">
                  <c:v>232.61842831207673</c:v>
                </c:pt>
                <c:pt idx="111">
                  <c:v>233.7815204536372</c:v>
                </c:pt>
                <c:pt idx="112">
                  <c:v>234.95042805590538</c:v>
                </c:pt>
                <c:pt idx="113">
                  <c:v>236.12518019618483</c:v>
                </c:pt>
                <c:pt idx="114">
                  <c:v>237.30580609716583</c:v>
                </c:pt>
                <c:pt idx="115">
                  <c:v>238.4923351276517</c:v>
                </c:pt>
                <c:pt idx="116">
                  <c:v>239.68479680328994</c:v>
                </c:pt>
                <c:pt idx="117">
                  <c:v>240.88322078730641</c:v>
                </c:pt>
                <c:pt idx="118">
                  <c:v>242.08763689124294</c:v>
                </c:pt>
                <c:pt idx="119">
                  <c:v>243.2980750756991</c:v>
                </c:pt>
                <c:pt idx="120">
                  <c:v>244.5145654510776</c:v>
                </c:pt>
                <c:pt idx="121">
                  <c:v>245.73713827833296</c:v>
                </c:pt>
                <c:pt idx="122">
                  <c:v>246.96582396972462</c:v>
                </c:pt>
                <c:pt idx="123">
                  <c:v>248.20065308957328</c:v>
                </c:pt>
                <c:pt idx="124">
                  <c:v>249.44165635502111</c:v>
                </c:pt>
                <c:pt idx="125">
                  <c:v>250.68886463679621</c:v>
                </c:pt>
                <c:pt idx="126">
                  <c:v>251.94230895998021</c:v>
                </c:pt>
                <c:pt idx="127">
                  <c:v>253.20202050478008</c:v>
                </c:pt>
                <c:pt idx="128">
                  <c:v>254.46803060730394</c:v>
                </c:pt>
                <c:pt idx="129">
                  <c:v>255.74037076034051</c:v>
                </c:pt>
                <c:pt idx="130">
                  <c:v>257.01907261414215</c:v>
                </c:pt>
                <c:pt idx="131">
                  <c:v>258.30416797721296</c:v>
                </c:pt>
                <c:pt idx="132">
                  <c:v>259.59568881709902</c:v>
                </c:pt>
                <c:pt idx="133">
                  <c:v>260.89366726118453</c:v>
                </c:pt>
                <c:pt idx="134">
                  <c:v>262.19813559749048</c:v>
                </c:pt>
                <c:pt idx="135">
                  <c:v>263.50912627547791</c:v>
                </c:pt>
                <c:pt idx="136">
                  <c:v>264.82667190685527</c:v>
                </c:pt>
                <c:pt idx="137">
                  <c:v>266.15080526638951</c:v>
                </c:pt>
                <c:pt idx="138">
                  <c:v>267.48155929272139</c:v>
                </c:pt>
                <c:pt idx="139">
                  <c:v>268.81896708918498</c:v>
                </c:pt>
                <c:pt idx="140">
                  <c:v>270.16306192463094</c:v>
                </c:pt>
                <c:pt idx="141">
                  <c:v>271.5138772342541</c:v>
                </c:pt>
                <c:pt idx="142">
                  <c:v>272.87144662042533</c:v>
                </c:pt>
                <c:pt idx="143">
                  <c:v>274.2358038535275</c:v>
                </c:pt>
                <c:pt idx="144">
                  <c:v>275.60698287279513</c:v>
                </c:pt>
                <c:pt idx="145">
                  <c:v>276.98501778715911</c:v>
                </c:pt>
                <c:pt idx="146">
                  <c:v>278.3699428760948</c:v>
                </c:pt>
                <c:pt idx="147">
                  <c:v>279.76179259047524</c:v>
                </c:pt>
                <c:pt idx="148">
                  <c:v>281.16060155342768</c:v>
                </c:pt>
                <c:pt idx="149">
                  <c:v>282.56640456119487</c:v>
                </c:pt>
                <c:pt idx="150">
                  <c:v>283.97923658400077</c:v>
                </c:pt>
                <c:pt idx="151">
                  <c:v>285.39913276692084</c:v>
                </c:pt>
                <c:pt idx="152">
                  <c:v>286.82612843075538</c:v>
                </c:pt>
                <c:pt idx="153">
                  <c:v>288.26025907290921</c:v>
                </c:pt>
                <c:pt idx="154">
                  <c:v>289.7015603682737</c:v>
                </c:pt>
                <c:pt idx="155">
                  <c:v>291.15006817011499</c:v>
                </c:pt>
                <c:pt idx="156">
                  <c:v>292.60581851096561</c:v>
                </c:pt>
                <c:pt idx="157">
                  <c:v>294.06884760352045</c:v>
                </c:pt>
                <c:pt idx="158">
                  <c:v>295.53919184153801</c:v>
                </c:pt>
                <c:pt idx="159">
                  <c:v>297.01688780074574</c:v>
                </c:pt>
                <c:pt idx="160">
                  <c:v>298.50197223974942</c:v>
                </c:pt>
                <c:pt idx="161">
                  <c:v>299.99448210094818</c:v>
                </c:pt>
                <c:pt idx="162">
                  <c:v>301.49445451145289</c:v>
                </c:pt>
                <c:pt idx="163">
                  <c:v>303.00192678401021</c:v>
                </c:pt>
                <c:pt idx="164">
                  <c:v>304.51693641793025</c:v>
                </c:pt>
                <c:pt idx="165">
                  <c:v>306.0395211000199</c:v>
                </c:pt>
                <c:pt idx="166">
                  <c:v>307.56971870551996</c:v>
                </c:pt>
                <c:pt idx="167">
                  <c:v>309.10756729904756</c:v>
                </c:pt>
                <c:pt idx="168">
                  <c:v>310.65310513554277</c:v>
                </c:pt>
                <c:pt idx="169">
                  <c:v>312.20637066122049</c:v>
                </c:pt>
                <c:pt idx="170">
                  <c:v>313.76740251452662</c:v>
                </c:pt>
                <c:pt idx="171">
                  <c:v>315.33623952709922</c:v>
                </c:pt>
                <c:pt idx="172">
                  <c:v>316.9129207247347</c:v>
                </c:pt>
                <c:pt idx="173">
                  <c:v>318.49748532835838</c:v>
                </c:pt>
                <c:pt idx="174">
                  <c:v>320.08997275500019</c:v>
                </c:pt>
                <c:pt idx="175">
                  <c:v>321.69042261877519</c:v>
                </c:pt>
                <c:pt idx="176">
                  <c:v>323.29887473186903</c:v>
                </c:pt>
                <c:pt idx="177">
                  <c:v>324.91536910552844</c:v>
                </c:pt>
                <c:pt idx="178">
                  <c:v>326.53994595105604</c:v>
                </c:pt>
                <c:pt idx="179">
                  <c:v>328.17264568081129</c:v>
                </c:pt>
                <c:pt idx="180">
                  <c:v>329.81350890921533</c:v>
                </c:pt>
                <c:pt idx="181">
                  <c:v>331.46257645376141</c:v>
                </c:pt>
                <c:pt idx="182">
                  <c:v>333.11988933603021</c:v>
                </c:pt>
                <c:pt idx="183">
                  <c:v>334.78548878271033</c:v>
                </c:pt>
                <c:pt idx="184">
                  <c:v>336.45941622662394</c:v>
                </c:pt>
                <c:pt idx="185">
                  <c:v>338.14171330775707</c:v>
                </c:pt>
                <c:pt idx="186">
                  <c:v>339.8324218742959</c:v>
                </c:pt>
                <c:pt idx="187">
                  <c:v>341.53158398366736</c:v>
                </c:pt>
                <c:pt idx="188">
                  <c:v>343.23924190358571</c:v>
                </c:pt>
                <c:pt idx="189">
                  <c:v>344.95543811310364</c:v>
                </c:pt>
                <c:pt idx="190">
                  <c:v>346.68021530366917</c:v>
                </c:pt>
                <c:pt idx="191">
                  <c:v>348.41361638018748</c:v>
                </c:pt>
                <c:pt idx="192">
                  <c:v>350.15568446208846</c:v>
                </c:pt>
                <c:pt idx="193">
                  <c:v>351.90646288439893</c:v>
                </c:pt>
                <c:pt idx="194">
                  <c:v>353.66599519882095</c:v>
                </c:pt>
                <c:pt idx="195">
                  <c:v>355.43432517481506</c:v>
                </c:pt>
                <c:pt idx="196">
                  <c:v>357.21149680068919</c:v>
                </c:pt>
                <c:pt idx="197">
                  <c:v>358.99755428469263</c:v>
                </c:pt>
                <c:pt idx="198">
                  <c:v>360.79254205611613</c:v>
                </c:pt>
                <c:pt idx="199">
                  <c:v>362.59650476639672</c:v>
                </c:pt>
                <c:pt idx="200">
                  <c:v>364.4094872902287</c:v>
                </c:pt>
                <c:pt idx="201">
                  <c:v>366.23153472667985</c:v>
                </c:pt>
                <c:pt idx="202">
                  <c:v>368.06269240031327</c:v>
                </c:pt>
                <c:pt idx="203">
                  <c:v>369.9030058623149</c:v>
                </c:pt>
                <c:pt idx="204">
                  <c:v>371.75252089162643</c:v>
                </c:pt>
                <c:pt idx="205">
                  <c:v>373.61128349608458</c:v>
                </c:pt>
                <c:pt idx="206">
                  <c:v>375.47933991356496</c:v>
                </c:pt>
                <c:pt idx="207">
                  <c:v>377.3567366131328</c:v>
                </c:pt>
                <c:pt idx="208">
                  <c:v>379.24352029619843</c:v>
                </c:pt>
                <c:pt idx="209">
                  <c:v>381.13973789767942</c:v>
                </c:pt>
                <c:pt idx="210">
                  <c:v>383.04543658716784</c:v>
                </c:pt>
                <c:pt idx="211">
                  <c:v>384.96066377010368</c:v>
                </c:pt>
                <c:pt idx="212">
                  <c:v>386.88546708895421</c:v>
                </c:pt>
                <c:pt idx="213">
                  <c:v>388.81989442439902</c:v>
                </c:pt>
                <c:pt idx="214">
                  <c:v>390.76399389652096</c:v>
                </c:pt>
                <c:pt idx="215">
                  <c:v>392.71781386600355</c:v>
                </c:pt>
                <c:pt idx="216">
                  <c:v>394.68140293533361</c:v>
                </c:pt>
                <c:pt idx="217">
                  <c:v>396.6548099500103</c:v>
                </c:pt>
                <c:pt idx="218">
                  <c:v>398.63808399976034</c:v>
                </c:pt>
                <c:pt idx="219">
                  <c:v>400.63127441975911</c:v>
                </c:pt>
                <c:pt idx="220">
                  <c:v>402.63443079185794</c:v>
                </c:pt>
                <c:pt idx="221">
                  <c:v>404.64760294581725</c:v>
                </c:pt>
                <c:pt idx="222">
                  <c:v>406.67084096054634</c:v>
                </c:pt>
                <c:pt idx="223">
                  <c:v>408.70419516534906</c:v>
                </c:pt>
                <c:pt idx="224">
                  <c:v>410.74771614117583</c:v>
                </c:pt>
                <c:pt idx="225">
                  <c:v>412.80145472188173</c:v>
                </c:pt>
                <c:pt idx="226">
                  <c:v>414.8654619954911</c:v>
                </c:pt>
                <c:pt idx="227">
                  <c:v>416.93978930546854</c:v>
                </c:pt>
                <c:pt idx="228">
                  <c:v>419.02448825199593</c:v>
                </c:pt>
                <c:pt idx="229">
                  <c:v>421.11961069325588</c:v>
                </c:pt>
                <c:pt idx="230">
                  <c:v>423.22520874672216</c:v>
                </c:pt>
                <c:pt idx="231">
                  <c:v>425.34133479045579</c:v>
                </c:pt>
                <c:pt idx="232">
                  <c:v>427.46804146440809</c:v>
                </c:pt>
                <c:pt idx="233">
                  <c:v>429.60538167173013</c:v>
                </c:pt>
                <c:pt idx="234">
                  <c:v>431.75340858008877</c:v>
                </c:pt>
                <c:pt idx="235">
                  <c:v>433.9121756229892</c:v>
                </c:pt>
                <c:pt idx="236">
                  <c:v>436.08173650110416</c:v>
                </c:pt>
                <c:pt idx="237">
                  <c:v>438.26214518360968</c:v>
                </c:pt>
                <c:pt idx="238">
                  <c:v>440.45345590952775</c:v>
                </c:pt>
                <c:pt idx="239">
                  <c:v>442.65572318907539</c:v>
                </c:pt>
                <c:pt idx="240">
                  <c:v>444.86900180502079</c:v>
                </c:pt>
                <c:pt idx="241">
                  <c:v>447.0933468140459</c:v>
                </c:pt>
                <c:pt idx="242">
                  <c:v>449.32881354811616</c:v>
                </c:pt>
                <c:pt idx="243">
                  <c:v>451.57545761585669</c:v>
                </c:pt>
                <c:pt idx="244">
                  <c:v>453.83333490393596</c:v>
                </c:pt>
                <c:pt idx="245">
                  <c:v>456.10250157845559</c:v>
                </c:pt>
                <c:pt idx="246">
                  <c:v>458.38301408634788</c:v>
                </c:pt>
                <c:pt idx="247">
                  <c:v>460.67492915677957</c:v>
                </c:pt>
                <c:pt idx="248">
                  <c:v>462.97830380256352</c:v>
                </c:pt>
                <c:pt idx="249">
                  <c:v>465.29319532157632</c:v>
                </c:pt>
                <c:pt idx="250">
                  <c:v>467.61966129818421</c:v>
                </c:pt>
                <c:pt idx="251">
                  <c:v>469.95775960467512</c:v>
                </c:pt>
                <c:pt idx="252">
                  <c:v>472.3075484026985</c:v>
                </c:pt>
                <c:pt idx="253">
                  <c:v>474.66908614471197</c:v>
                </c:pt>
                <c:pt idx="254">
                  <c:v>477.0424315754355</c:v>
                </c:pt>
                <c:pt idx="255">
                  <c:v>479.42764373331272</c:v>
                </c:pt>
                <c:pt idx="256">
                  <c:v>481.82478195197928</c:v>
                </c:pt>
                <c:pt idx="257">
                  <c:v>484.23390586173917</c:v>
                </c:pt>
                <c:pt idx="258">
                  <c:v>486.65507539104783</c:v>
                </c:pt>
                <c:pt idx="259">
                  <c:v>489.08835076800307</c:v>
                </c:pt>
                <c:pt idx="260">
                  <c:v>491.53379252184311</c:v>
                </c:pt>
                <c:pt idx="261">
                  <c:v>493.99146148445232</c:v>
                </c:pt>
                <c:pt idx="262">
                  <c:v>496.46141879187456</c:v>
                </c:pt>
                <c:pt idx="263">
                  <c:v>498.943725885834</c:v>
                </c:pt>
                <c:pt idx="264">
                  <c:v>501.43844451526314</c:v>
                </c:pt>
                <c:pt idx="265">
                  <c:v>503.94563673783944</c:v>
                </c:pt>
                <c:pt idx="266">
                  <c:v>506.46536492152859</c:v>
                </c:pt>
                <c:pt idx="267">
                  <c:v>508.99769174613624</c:v>
                </c:pt>
                <c:pt idx="268">
                  <c:v>511.54268020486694</c:v>
                </c:pt>
                <c:pt idx="269">
                  <c:v>514.10039360589121</c:v>
                </c:pt>
                <c:pt idx="270">
                  <c:v>516.67089557392069</c:v>
                </c:pt>
                <c:pt idx="271">
                  <c:v>519.25425005179034</c:v>
                </c:pt>
                <c:pt idx="272">
                  <c:v>521.85052130204929</c:v>
                </c:pt>
                <c:pt idx="273">
                  <c:v>524.45977390855955</c:v>
                </c:pt>
                <c:pt idx="274">
                  <c:v>527.08207277810232</c:v>
                </c:pt>
                <c:pt idx="275">
                  <c:v>529.71748314199283</c:v>
                </c:pt>
                <c:pt idx="276">
                  <c:v>532.36607055770287</c:v>
                </c:pt>
                <c:pt idx="277">
                  <c:v>535.02790091049133</c:v>
                </c:pt>
                <c:pt idx="278">
                  <c:v>537.7030404150438</c:v>
                </c:pt>
                <c:pt idx="279">
                  <c:v>540.39155561711891</c:v>
                </c:pt>
                <c:pt idx="280">
                  <c:v>543.09351339520458</c:v>
                </c:pt>
                <c:pt idx="281">
                  <c:v>545.80898096218061</c:v>
                </c:pt>
                <c:pt idx="282">
                  <c:v>548.53802586699157</c:v>
                </c:pt>
                <c:pt idx="283">
                  <c:v>551.28071599632653</c:v>
                </c:pt>
                <c:pt idx="284">
                  <c:v>554.0371195763081</c:v>
                </c:pt>
                <c:pt idx="285">
                  <c:v>556.80730517418965</c:v>
                </c:pt>
                <c:pt idx="286">
                  <c:v>559.59134170006064</c:v>
                </c:pt>
                <c:pt idx="287">
                  <c:v>562.38929840856088</c:v>
                </c:pt>
                <c:pt idx="288">
                  <c:v>565.20124490060368</c:v>
                </c:pt>
                <c:pt idx="289">
                  <c:v>568.02725112510677</c:v>
                </c:pt>
                <c:pt idx="290">
                  <c:v>570.86738738073234</c:v>
                </c:pt>
                <c:pt idx="291">
                  <c:v>573.72172431763602</c:v>
                </c:pt>
                <c:pt idx="292">
                  <c:v>576.59033293922414</c:v>
                </c:pt>
                <c:pt idx="293">
                  <c:v>579.47328460392032</c:v>
                </c:pt>
                <c:pt idx="294">
                  <c:v>582.37065102693987</c:v>
                </c:pt>
                <c:pt idx="295">
                  <c:v>585.28250428207457</c:v>
                </c:pt>
                <c:pt idx="296">
                  <c:v>588.20891680348495</c:v>
                </c:pt>
                <c:pt idx="297">
                  <c:v>591.14996138750234</c:v>
                </c:pt>
                <c:pt idx="298">
                  <c:v>594.10571119443989</c:v>
                </c:pt>
                <c:pt idx="299">
                  <c:v>597.07623975041213</c:v>
                </c:pt>
                <c:pt idx="300">
                  <c:v>600.06162094916419</c:v>
                </c:pt>
                <c:pt idx="301">
                  <c:v>603.06192905391003</c:v>
                </c:pt>
                <c:pt idx="302">
                  <c:v>606.07723869917959</c:v>
                </c:pt>
                <c:pt idx="303">
                  <c:v>609.1076248926754</c:v>
                </c:pt>
                <c:pt idx="304">
                  <c:v>612.15316301713881</c:v>
                </c:pt>
                <c:pt idx="305">
                  <c:v>615.2139288322245</c:v>
                </c:pt>
                <c:pt idx="306">
                  <c:v>618.28999847638568</c:v>
                </c:pt>
                <c:pt idx="307">
                  <c:v>621.38144846876753</c:v>
                </c:pt>
                <c:pt idx="308">
                  <c:v>624.48835571111135</c:v>
                </c:pt>
                <c:pt idx="309">
                  <c:v>627.61079748966699</c:v>
                </c:pt>
                <c:pt idx="310">
                  <c:v>630.74885147711529</c:v>
                </c:pt>
                <c:pt idx="311">
                  <c:v>633.90259573450089</c:v>
                </c:pt>
                <c:pt idx="312">
                  <c:v>637.07210871317341</c:v>
                </c:pt>
                <c:pt idx="313">
                  <c:v>640.25746925673923</c:v>
                </c:pt>
                <c:pt idx="314">
                  <c:v>643.45875660302295</c:v>
                </c:pt>
                <c:pt idx="315">
                  <c:v>646.67605038603801</c:v>
                </c:pt>
                <c:pt idx="316">
                  <c:v>649.90943063796828</c:v>
                </c:pt>
                <c:pt idx="317">
                  <c:v>653.15897779115812</c:v>
                </c:pt>
                <c:pt idx="318">
                  <c:v>656.42477268011385</c:v>
                </c:pt>
                <c:pt idx="319">
                  <c:v>659.7068965435144</c:v>
                </c:pt>
                <c:pt idx="320">
                  <c:v>663.00543102623203</c:v>
                </c:pt>
                <c:pt idx="321">
                  <c:v>666.32045818136316</c:v>
                </c:pt>
                <c:pt idx="322">
                  <c:v>669.65206047227002</c:v>
                </c:pt>
                <c:pt idx="323">
                  <c:v>673.00032077463129</c:v>
                </c:pt>
                <c:pt idx="324">
                  <c:v>676.36532237850452</c:v>
                </c:pt>
                <c:pt idx="325">
                  <c:v>679.74714899039702</c:v>
                </c:pt>
                <c:pt idx="326">
                  <c:v>683.145884735349</c:v>
                </c:pt>
                <c:pt idx="327">
                  <c:v>686.56161415902579</c:v>
                </c:pt>
                <c:pt idx="328">
                  <c:v>689.99442222982088</c:v>
                </c:pt>
                <c:pt idx="329">
                  <c:v>693.44439434097001</c:v>
                </c:pt>
                <c:pt idx="330">
                  <c:v>696.91161631267482</c:v>
                </c:pt>
                <c:pt idx="331">
                  <c:v>700.39617439423819</c:v>
                </c:pt>
                <c:pt idx="332">
                  <c:v>703.89815526620941</c:v>
                </c:pt>
                <c:pt idx="333">
                  <c:v>707.41764604254047</c:v>
                </c:pt>
                <c:pt idx="334">
                  <c:v>710.95473427275317</c:v>
                </c:pt>
                <c:pt idx="335">
                  <c:v>714.50950794411688</c:v>
                </c:pt>
                <c:pt idx="336">
                  <c:v>718.08205548383751</c:v>
                </c:pt>
                <c:pt idx="337">
                  <c:v>721.67246576125672</c:v>
                </c:pt>
                <c:pt idx="338">
                  <c:v>725.28082809006298</c:v>
                </c:pt>
                <c:pt idx="339">
                  <c:v>728.90723223051327</c:v>
                </c:pt>
                <c:pt idx="340">
                  <c:v>732.55176839166586</c:v>
                </c:pt>
                <c:pt idx="341">
                  <c:v>736.21452723362415</c:v>
                </c:pt>
                <c:pt idx="342">
                  <c:v>739.89559986979236</c:v>
                </c:pt>
                <c:pt idx="343">
                  <c:v>743.59507786914128</c:v>
                </c:pt>
                <c:pt idx="344">
                  <c:v>747.313053258487</c:v>
                </c:pt>
                <c:pt idx="345">
                  <c:v>751.04961852477936</c:v>
                </c:pt>
                <c:pt idx="346">
                  <c:v>754.80486661740338</c:v>
                </c:pt>
                <c:pt idx="347">
                  <c:v>758.57889095049029</c:v>
                </c:pt>
                <c:pt idx="348">
                  <c:v>762.3717854052428</c:v>
                </c:pt>
                <c:pt idx="349">
                  <c:v>766.18364433226895</c:v>
                </c:pt>
                <c:pt idx="350">
                  <c:v>770.01456255393032</c:v>
                </c:pt>
                <c:pt idx="351">
                  <c:v>773.86463536669999</c:v>
                </c:pt>
                <c:pt idx="352">
                  <c:v>777.7339585435335</c:v>
                </c:pt>
                <c:pt idx="353">
                  <c:v>781.62262833625118</c:v>
                </c:pt>
                <c:pt idx="354">
                  <c:v>785.53074147793245</c:v>
                </c:pt>
                <c:pt idx="355">
                  <c:v>789.45839518532205</c:v>
                </c:pt>
                <c:pt idx="356">
                  <c:v>793.40568716124869</c:v>
                </c:pt>
                <c:pt idx="357">
                  <c:v>797.37271559705493</c:v>
                </c:pt>
                <c:pt idx="358">
                  <c:v>801.35957917504027</c:v>
                </c:pt>
                <c:pt idx="359">
                  <c:v>805.36637707091541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2480"/>
        <c:axId val="366552872"/>
      </c:lineChart>
      <c:catAx>
        <c:axId val="3665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5108695652173914"/>
              <c:y val="0.87279300334808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2872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366552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4.3478260869565223E-2"/>
              <c:y val="0.4310961483171493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2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45652173913049"/>
          <c:y val="0.43816328612633665"/>
          <c:w val="0.20380434782608703"/>
          <c:h val="0.1378095582575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Left To Pay</a:t>
            </a:r>
          </a:p>
        </c:rich>
      </c:tx>
      <c:layout>
        <c:manualLayout>
          <c:xMode val="edge"/>
          <c:yMode val="edge"/>
          <c:x val="0.36684782608695682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32608695652251"/>
          <c:y val="0.19141975885596829"/>
          <c:w val="0.53804347826086962"/>
          <c:h val="0.63366540862665355"/>
        </c:manualLayout>
      </c:layout>
      <c:lineChart>
        <c:grouping val="standard"/>
        <c:varyColors val="0"/>
        <c:ser>
          <c:idx val="0"/>
          <c:order val="0"/>
          <c:tx>
            <c:v>Principle Left to Pay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Amortization!$H$9:$H$369</c:f>
              <c:numCache>
                <c:formatCode>"$"#,##0.00</c:formatCode>
                <c:ptCount val="361"/>
                <c:pt idx="0">
                  <c:v>135000</c:v>
                </c:pt>
                <c:pt idx="1">
                  <c:v>134865.60679104377</c:v>
                </c:pt>
                <c:pt idx="2">
                  <c:v>134730.54161604276</c:v>
                </c:pt>
                <c:pt idx="3">
                  <c:v>134594.80111516675</c:v>
                </c:pt>
                <c:pt idx="4">
                  <c:v>134458.38191178636</c:v>
                </c:pt>
                <c:pt idx="5">
                  <c:v>134321.28061238906</c:v>
                </c:pt>
                <c:pt idx="6">
                  <c:v>134183.49380649478</c:v>
                </c:pt>
                <c:pt idx="7">
                  <c:v>134045.01806657104</c:v>
                </c:pt>
                <c:pt idx="8">
                  <c:v>133905.84994794766</c:v>
                </c:pt>
                <c:pt idx="9">
                  <c:v>133765.98598873118</c:v>
                </c:pt>
                <c:pt idx="10">
                  <c:v>133625.42270971861</c:v>
                </c:pt>
                <c:pt idx="11">
                  <c:v>133484.15661431098</c:v>
                </c:pt>
                <c:pt idx="12">
                  <c:v>133342.1841884263</c:v>
                </c:pt>
                <c:pt idx="13">
                  <c:v>133199.5019004122</c:v>
                </c:pt>
                <c:pt idx="14">
                  <c:v>133056.10620095805</c:v>
                </c:pt>
                <c:pt idx="15">
                  <c:v>132911.99352300662</c:v>
                </c:pt>
                <c:pt idx="16">
                  <c:v>132767.16028166542</c:v>
                </c:pt>
                <c:pt idx="17">
                  <c:v>132621.60287411753</c:v>
                </c:pt>
                <c:pt idx="18">
                  <c:v>132475.3176795319</c:v>
                </c:pt>
                <c:pt idx="19">
                  <c:v>132328.30105897333</c:v>
                </c:pt>
                <c:pt idx="20">
                  <c:v>132180.54935531196</c:v>
                </c:pt>
                <c:pt idx="21">
                  <c:v>132032.05889313229</c:v>
                </c:pt>
                <c:pt idx="22">
                  <c:v>131882.82597864172</c:v>
                </c:pt>
                <c:pt idx="23">
                  <c:v>131732.8468995787</c:v>
                </c:pt>
                <c:pt idx="24">
                  <c:v>131582.11792512037</c:v>
                </c:pt>
                <c:pt idx="25">
                  <c:v>131430.63530578974</c:v>
                </c:pt>
                <c:pt idx="26">
                  <c:v>131278.39527336246</c:v>
                </c:pt>
                <c:pt idx="27">
                  <c:v>131125.39404077304</c:v>
                </c:pt>
                <c:pt idx="28">
                  <c:v>130971.62780202068</c:v>
                </c:pt>
                <c:pt idx="29">
                  <c:v>130817.09273207455</c:v>
                </c:pt>
                <c:pt idx="30">
                  <c:v>130661.7849867787</c:v>
                </c:pt>
                <c:pt idx="31">
                  <c:v>130505.70070275637</c:v>
                </c:pt>
                <c:pt idx="32">
                  <c:v>130348.83599731393</c:v>
                </c:pt>
                <c:pt idx="33">
                  <c:v>130191.18696834428</c:v>
                </c:pt>
                <c:pt idx="34">
                  <c:v>130032.74969422977</c:v>
                </c:pt>
                <c:pt idx="35">
                  <c:v>129873.5202337447</c:v>
                </c:pt>
                <c:pt idx="36">
                  <c:v>129713.4946259572</c:v>
                </c:pt>
                <c:pt idx="37">
                  <c:v>129552.66889013076</c:v>
                </c:pt>
                <c:pt idx="38">
                  <c:v>129391.0390256252</c:v>
                </c:pt>
                <c:pt idx="39">
                  <c:v>129228.6010117971</c:v>
                </c:pt>
                <c:pt idx="40">
                  <c:v>129065.35080789986</c:v>
                </c:pt>
                <c:pt idx="41">
                  <c:v>128901.28435298313</c:v>
                </c:pt>
                <c:pt idx="42">
                  <c:v>128736.39756579182</c:v>
                </c:pt>
                <c:pt idx="43">
                  <c:v>128570.68634466456</c:v>
                </c:pt>
                <c:pt idx="44">
                  <c:v>128404.14656743166</c:v>
                </c:pt>
                <c:pt idx="45">
                  <c:v>128236.77409131259</c:v>
                </c:pt>
                <c:pt idx="46">
                  <c:v>128068.56475281293</c:v>
                </c:pt>
                <c:pt idx="47">
                  <c:v>127899.51436762078</c:v>
                </c:pt>
                <c:pt idx="48">
                  <c:v>127729.61873050265</c:v>
                </c:pt>
                <c:pt idx="49">
                  <c:v>127558.87361519894</c:v>
                </c:pt>
                <c:pt idx="50">
                  <c:v>127387.27477431871</c:v>
                </c:pt>
                <c:pt idx="51">
                  <c:v>127214.81793923408</c:v>
                </c:pt>
                <c:pt idx="52">
                  <c:v>127041.49881997403</c:v>
                </c:pt>
                <c:pt idx="53">
                  <c:v>126867.31310511768</c:v>
                </c:pt>
                <c:pt idx="54">
                  <c:v>126692.25646168704</c:v>
                </c:pt>
                <c:pt idx="55">
                  <c:v>126516.32453503925</c:v>
                </c:pt>
                <c:pt idx="56">
                  <c:v>126339.51294875823</c:v>
                </c:pt>
                <c:pt idx="57">
                  <c:v>126161.8173045458</c:v>
                </c:pt>
                <c:pt idx="58">
                  <c:v>125983.23318211229</c:v>
                </c:pt>
                <c:pt idx="59">
                  <c:v>125803.75613906662</c:v>
                </c:pt>
                <c:pt idx="60">
                  <c:v>125623.38171080573</c:v>
                </c:pt>
                <c:pt idx="61">
                  <c:v>125442.10541040353</c:v>
                </c:pt>
                <c:pt idx="62">
                  <c:v>125259.92272849932</c:v>
                </c:pt>
                <c:pt idx="63">
                  <c:v>125076.8291331856</c:v>
                </c:pt>
                <c:pt idx="64">
                  <c:v>124892.8200698953</c:v>
                </c:pt>
                <c:pt idx="65">
                  <c:v>124707.89096128855</c:v>
                </c:pt>
                <c:pt idx="66">
                  <c:v>124522.03720713877</c:v>
                </c:pt>
                <c:pt idx="67">
                  <c:v>124335.25418421824</c:v>
                </c:pt>
                <c:pt idx="68">
                  <c:v>124147.53724618311</c:v>
                </c:pt>
                <c:pt idx="69">
                  <c:v>123958.8817234578</c:v>
                </c:pt>
                <c:pt idx="70">
                  <c:v>123769.28292311887</c:v>
                </c:pt>
                <c:pt idx="71">
                  <c:v>123578.73612877824</c:v>
                </c:pt>
                <c:pt idx="72">
                  <c:v>123387.23660046591</c:v>
                </c:pt>
                <c:pt idx="73">
                  <c:v>123194.77957451202</c:v>
                </c:pt>
                <c:pt idx="74">
                  <c:v>123001.36026342836</c:v>
                </c:pt>
                <c:pt idx="75">
                  <c:v>122806.97385578927</c:v>
                </c:pt>
                <c:pt idx="76">
                  <c:v>122611.615516112</c:v>
                </c:pt>
                <c:pt idx="77">
                  <c:v>122415.28038473634</c:v>
                </c:pt>
                <c:pt idx="78">
                  <c:v>122217.96357770379</c:v>
                </c:pt>
                <c:pt idx="79">
                  <c:v>122019.66018663609</c:v>
                </c:pt>
                <c:pt idx="80">
                  <c:v>121820.36527861304</c:v>
                </c:pt>
                <c:pt idx="81">
                  <c:v>121620.07389604989</c:v>
                </c:pt>
                <c:pt idx="82">
                  <c:v>121418.78105657391</c:v>
                </c:pt>
                <c:pt idx="83">
                  <c:v>121216.48175290055</c:v>
                </c:pt>
                <c:pt idx="84">
                  <c:v>121013.17095270882</c:v>
                </c:pt>
                <c:pt idx="85">
                  <c:v>120808.84359851615</c:v>
                </c:pt>
                <c:pt idx="86">
                  <c:v>120603.49460755251</c:v>
                </c:pt>
                <c:pt idx="87">
                  <c:v>120397.11887163404</c:v>
                </c:pt>
                <c:pt idx="88">
                  <c:v>120189.71125703599</c:v>
                </c:pt>
                <c:pt idx="89">
                  <c:v>119981.26660436495</c:v>
                </c:pt>
                <c:pt idx="90">
                  <c:v>119771.77972843056</c:v>
                </c:pt>
                <c:pt idx="91">
                  <c:v>119561.24541811648</c:v>
                </c:pt>
                <c:pt idx="92">
                  <c:v>119349.65843625084</c:v>
                </c:pt>
                <c:pt idx="93">
                  <c:v>119137.01351947588</c:v>
                </c:pt>
                <c:pt idx="94">
                  <c:v>118923.30537811703</c:v>
                </c:pt>
                <c:pt idx="95">
                  <c:v>118708.52869605139</c:v>
                </c:pt>
                <c:pt idx="96">
                  <c:v>118492.67813057543</c:v>
                </c:pt>
                <c:pt idx="97">
                  <c:v>118275.74831227207</c:v>
                </c:pt>
                <c:pt idx="98">
                  <c:v>118057.73384487721</c:v>
                </c:pt>
                <c:pt idx="99">
                  <c:v>117838.62930514537</c:v>
                </c:pt>
                <c:pt idx="100">
                  <c:v>117618.42924271488</c:v>
                </c:pt>
                <c:pt idx="101">
                  <c:v>117397.12817997222</c:v>
                </c:pt>
                <c:pt idx="102">
                  <c:v>117174.72061191585</c:v>
                </c:pt>
                <c:pt idx="103">
                  <c:v>116951.20100601921</c:v>
                </c:pt>
                <c:pt idx="104">
                  <c:v>116726.56380209308</c:v>
                </c:pt>
                <c:pt idx="105">
                  <c:v>116500.80341214732</c:v>
                </c:pt>
                <c:pt idx="106">
                  <c:v>116273.91422025183</c:v>
                </c:pt>
                <c:pt idx="107">
                  <c:v>116045.89058239687</c:v>
                </c:pt>
                <c:pt idx="108">
                  <c:v>115816.72682635262</c:v>
                </c:pt>
                <c:pt idx="109">
                  <c:v>115586.41725152815</c:v>
                </c:pt>
                <c:pt idx="110">
                  <c:v>115354.95612882957</c:v>
                </c:pt>
                <c:pt idx="111">
                  <c:v>115122.33770051748</c:v>
                </c:pt>
                <c:pt idx="112">
                  <c:v>114888.55618006385</c:v>
                </c:pt>
                <c:pt idx="113">
                  <c:v>114653.60575200795</c:v>
                </c:pt>
                <c:pt idx="114">
                  <c:v>114417.48057181176</c:v>
                </c:pt>
                <c:pt idx="115">
                  <c:v>114180.17476571459</c:v>
                </c:pt>
                <c:pt idx="116">
                  <c:v>113941.68243058694</c:v>
                </c:pt>
                <c:pt idx="117">
                  <c:v>113701.99763378364</c:v>
                </c:pt>
                <c:pt idx="118">
                  <c:v>113461.11441299634</c:v>
                </c:pt>
                <c:pt idx="119">
                  <c:v>113219.02677610509</c:v>
                </c:pt>
                <c:pt idx="120">
                  <c:v>112975.72870102939</c:v>
                </c:pt>
                <c:pt idx="121">
                  <c:v>112731.21413557832</c:v>
                </c:pt>
                <c:pt idx="122">
                  <c:v>112485.47699729999</c:v>
                </c:pt>
                <c:pt idx="123">
                  <c:v>112238.51117333026</c:v>
                </c:pt>
                <c:pt idx="124">
                  <c:v>111990.31052024069</c:v>
                </c:pt>
                <c:pt idx="125">
                  <c:v>111740.86886388567</c:v>
                </c:pt>
                <c:pt idx="126">
                  <c:v>111490.17999924887</c:v>
                </c:pt>
                <c:pt idx="127">
                  <c:v>111238.23769028889</c:v>
                </c:pt>
                <c:pt idx="128">
                  <c:v>110985.03566978412</c:v>
                </c:pt>
                <c:pt idx="129">
                  <c:v>110730.56763917682</c:v>
                </c:pt>
                <c:pt idx="130">
                  <c:v>110474.82726841648</c:v>
                </c:pt>
                <c:pt idx="131">
                  <c:v>110217.80819580234</c:v>
                </c:pt>
                <c:pt idx="132">
                  <c:v>109959.50402782513</c:v>
                </c:pt>
                <c:pt idx="133">
                  <c:v>109699.90833900802</c:v>
                </c:pt>
                <c:pt idx="134">
                  <c:v>109439.01467174683</c:v>
                </c:pt>
                <c:pt idx="135">
                  <c:v>109176.81653614934</c:v>
                </c:pt>
                <c:pt idx="136">
                  <c:v>108913.30740987387</c:v>
                </c:pt>
                <c:pt idx="137">
                  <c:v>108648.48073796702</c:v>
                </c:pt>
                <c:pt idx="138">
                  <c:v>108382.32993270064</c:v>
                </c:pt>
                <c:pt idx="139">
                  <c:v>108114.84837340792</c:v>
                </c:pt>
                <c:pt idx="140">
                  <c:v>107846.02940631873</c:v>
                </c:pt>
                <c:pt idx="141">
                  <c:v>107575.8663443941</c:v>
                </c:pt>
                <c:pt idx="142">
                  <c:v>107304.35246715986</c:v>
                </c:pt>
                <c:pt idx="143">
                  <c:v>107031.48102053943</c:v>
                </c:pt>
                <c:pt idx="144">
                  <c:v>106757.2452166859</c:v>
                </c:pt>
                <c:pt idx="145">
                  <c:v>106481.63823381311</c:v>
                </c:pt>
                <c:pt idx="146">
                  <c:v>106204.65321602595</c:v>
                </c:pt>
                <c:pt idx="147">
                  <c:v>105926.28327314986</c:v>
                </c:pt>
                <c:pt idx="148">
                  <c:v>105646.52148055939</c:v>
                </c:pt>
                <c:pt idx="149">
                  <c:v>105365.36087900595</c:v>
                </c:pt>
                <c:pt idx="150">
                  <c:v>105082.79447444476</c:v>
                </c:pt>
                <c:pt idx="151">
                  <c:v>104798.81523786076</c:v>
                </c:pt>
                <c:pt idx="152">
                  <c:v>104513.41610509384</c:v>
                </c:pt>
                <c:pt idx="153">
                  <c:v>104226.58997666309</c:v>
                </c:pt>
                <c:pt idx="154">
                  <c:v>103938.32971759018</c:v>
                </c:pt>
                <c:pt idx="155">
                  <c:v>103648.62815722192</c:v>
                </c:pt>
                <c:pt idx="156">
                  <c:v>103357.4780890518</c:v>
                </c:pt>
                <c:pt idx="157">
                  <c:v>103064.87227054083</c:v>
                </c:pt>
                <c:pt idx="158">
                  <c:v>102770.80342293732</c:v>
                </c:pt>
                <c:pt idx="159">
                  <c:v>102475.26423109577</c:v>
                </c:pt>
                <c:pt idx="160">
                  <c:v>102178.24734329504</c:v>
                </c:pt>
                <c:pt idx="161">
                  <c:v>101879.74537105528</c:v>
                </c:pt>
                <c:pt idx="162">
                  <c:v>101579.75088895434</c:v>
                </c:pt>
                <c:pt idx="163">
                  <c:v>101278.25643444288</c:v>
                </c:pt>
                <c:pt idx="164">
                  <c:v>100975.25450765887</c:v>
                </c:pt>
                <c:pt idx="165">
                  <c:v>100670.73757124094</c:v>
                </c:pt>
                <c:pt idx="166">
                  <c:v>100364.69805014093</c:v>
                </c:pt>
                <c:pt idx="167">
                  <c:v>100057.12833143541</c:v>
                </c:pt>
                <c:pt idx="168">
                  <c:v>99748.020764136367</c:v>
                </c:pt>
                <c:pt idx="169">
                  <c:v>99437.367659000825</c:v>
                </c:pt>
                <c:pt idx="170">
                  <c:v>99125.161288339601</c:v>
                </c:pt>
                <c:pt idx="171">
                  <c:v>98811.393885825077</c:v>
                </c:pt>
                <c:pt idx="172">
                  <c:v>98496.057646297981</c:v>
                </c:pt>
                <c:pt idx="173">
                  <c:v>98179.144725573249</c:v>
                </c:pt>
                <c:pt idx="174">
                  <c:v>97860.647240244885</c:v>
                </c:pt>
                <c:pt idx="175">
                  <c:v>97540.557267489887</c:v>
                </c:pt>
                <c:pt idx="176">
                  <c:v>97218.866844871111</c:v>
                </c:pt>
                <c:pt idx="177">
                  <c:v>96895.567970139236</c:v>
                </c:pt>
                <c:pt idx="178">
                  <c:v>96570.652601033711</c:v>
                </c:pt>
                <c:pt idx="179">
                  <c:v>96244.112655082659</c:v>
                </c:pt>
                <c:pt idx="180">
                  <c:v>95915.940009401849</c:v>
                </c:pt>
                <c:pt idx="181">
                  <c:v>95586.126500492639</c:v>
                </c:pt>
                <c:pt idx="182">
                  <c:v>95254.663924038876</c:v>
                </c:pt>
                <c:pt idx="183">
                  <c:v>94921.544034702849</c:v>
                </c:pt>
                <c:pt idx="184">
                  <c:v>94586.758545920136</c:v>
                </c:pt>
                <c:pt idx="185">
                  <c:v>94250.299129693507</c:v>
                </c:pt>
                <c:pt idx="186">
                  <c:v>93912.157416385744</c:v>
                </c:pt>
                <c:pt idx="187">
                  <c:v>93572.324994511451</c:v>
                </c:pt>
                <c:pt idx="188">
                  <c:v>93230.793410527782</c:v>
                </c:pt>
                <c:pt idx="189">
                  <c:v>92887.554168624192</c:v>
                </c:pt>
                <c:pt idx="190">
                  <c:v>92542.59873051109</c:v>
                </c:pt>
                <c:pt idx="191">
                  <c:v>92195.918515207421</c:v>
                </c:pt>
                <c:pt idx="192">
                  <c:v>91847.504898827232</c:v>
                </c:pt>
                <c:pt idx="193">
                  <c:v>91497.349214365138</c:v>
                </c:pt>
                <c:pt idx="194">
                  <c:v>91145.442751480732</c:v>
                </c:pt>
                <c:pt idx="195">
                  <c:v>90791.776756281906</c:v>
                </c:pt>
                <c:pt idx="196">
                  <c:v>90436.342431107085</c:v>
                </c:pt>
                <c:pt idx="197">
                  <c:v>90079.130934306391</c:v>
                </c:pt>
                <c:pt idx="198">
                  <c:v>89720.133380021696</c:v>
                </c:pt>
                <c:pt idx="199">
                  <c:v>89359.340837965574</c:v>
                </c:pt>
                <c:pt idx="200">
                  <c:v>88996.744333199182</c:v>
                </c:pt>
                <c:pt idx="201">
                  <c:v>88632.334845908947</c:v>
                </c:pt>
                <c:pt idx="202">
                  <c:v>88266.103311182262</c:v>
                </c:pt>
                <c:pt idx="203">
                  <c:v>87898.040618781946</c:v>
                </c:pt>
                <c:pt idx="204">
                  <c:v>87528.137612919629</c:v>
                </c:pt>
                <c:pt idx="205">
                  <c:v>87156.385092028009</c:v>
                </c:pt>
                <c:pt idx="206">
                  <c:v>86782.773808531929</c:v>
                </c:pt>
                <c:pt idx="207">
                  <c:v>86407.294468618362</c:v>
                </c:pt>
                <c:pt idx="208">
                  <c:v>86029.93773200523</c:v>
                </c:pt>
                <c:pt idx="209">
                  <c:v>85650.694211709037</c:v>
                </c:pt>
                <c:pt idx="210">
                  <c:v>85269.554473811353</c:v>
                </c:pt>
                <c:pt idx="211">
                  <c:v>84886.509037224183</c:v>
                </c:pt>
                <c:pt idx="212">
                  <c:v>84501.548373454076</c:v>
                </c:pt>
                <c:pt idx="213">
                  <c:v>84114.66290636512</c:v>
                </c:pt>
                <c:pt idx="214">
                  <c:v>83725.843011940728</c:v>
                </c:pt>
                <c:pt idx="215">
                  <c:v>83335.079018044213</c:v>
                </c:pt>
                <c:pt idx="216">
                  <c:v>82942.361204178203</c:v>
                </c:pt>
                <c:pt idx="217">
                  <c:v>82547.679801242863</c:v>
                </c:pt>
                <c:pt idx="218">
                  <c:v>82151.024991292856</c:v>
                </c:pt>
                <c:pt idx="219">
                  <c:v>81752.386907293097</c:v>
                </c:pt>
                <c:pt idx="220">
                  <c:v>81351.755632873334</c:v>
                </c:pt>
                <c:pt idx="221">
                  <c:v>80949.121202081471</c:v>
                </c:pt>
                <c:pt idx="222">
                  <c:v>80544.473599135657</c:v>
                </c:pt>
                <c:pt idx="223">
                  <c:v>80137.802758175108</c:v>
                </c:pt>
                <c:pt idx="224">
                  <c:v>79729.098563009757</c:v>
                </c:pt>
                <c:pt idx="225">
                  <c:v>79318.350846868576</c:v>
                </c:pt>
                <c:pt idx="226">
                  <c:v>78905.549392146699</c:v>
                </c:pt>
                <c:pt idx="227">
                  <c:v>78490.683930151208</c:v>
                </c:pt>
                <c:pt idx="228">
                  <c:v>78073.744140845738</c:v>
                </c:pt>
                <c:pt idx="229">
                  <c:v>77654.719652593747</c:v>
                </c:pt>
                <c:pt idx="230">
                  <c:v>77233.600041900485</c:v>
                </c:pt>
                <c:pt idx="231">
                  <c:v>76810.374833153764</c:v>
                </c:pt>
                <c:pt idx="232">
                  <c:v>76385.033498363307</c:v>
                </c:pt>
                <c:pt idx="233">
                  <c:v>75957.565456898898</c:v>
                </c:pt>
                <c:pt idx="234">
                  <c:v>75527.960075227165</c:v>
                </c:pt>
                <c:pt idx="235">
                  <c:v>75096.206666647078</c:v>
                </c:pt>
                <c:pt idx="236">
                  <c:v>74662.294491024091</c:v>
                </c:pt>
                <c:pt idx="237">
                  <c:v>74226.212754522989</c:v>
                </c:pt>
                <c:pt idx="238">
                  <c:v>73787.950609339372</c:v>
                </c:pt>
                <c:pt idx="239">
                  <c:v>73347.497153429838</c:v>
                </c:pt>
                <c:pt idx="240">
                  <c:v>72904.841430240762</c:v>
                </c:pt>
                <c:pt idx="241">
                  <c:v>72459.972428435736</c:v>
                </c:pt>
                <c:pt idx="242">
                  <c:v>72012.879081621693</c:v>
                </c:pt>
                <c:pt idx="243">
                  <c:v>71563.550268073581</c:v>
                </c:pt>
                <c:pt idx="244">
                  <c:v>71111.97481045773</c:v>
                </c:pt>
                <c:pt idx="245">
                  <c:v>70658.141475553799</c:v>
                </c:pt>
                <c:pt idx="246">
                  <c:v>70202.038973975345</c:v>
                </c:pt>
                <c:pt idx="247">
                  <c:v>69743.655959889002</c:v>
                </c:pt>
                <c:pt idx="248">
                  <c:v>69282.981030732219</c:v>
                </c:pt>
                <c:pt idx="249">
                  <c:v>68820.002726929655</c:v>
                </c:pt>
                <c:pt idx="250">
                  <c:v>68354.709531608081</c:v>
                </c:pt>
                <c:pt idx="251">
                  <c:v>67887.089870309894</c:v>
                </c:pt>
                <c:pt idx="252">
                  <c:v>67417.132110705221</c:v>
                </c:pt>
                <c:pt idx="253">
                  <c:v>66944.824562302529</c:v>
                </c:pt>
                <c:pt idx="254">
                  <c:v>66470.155476157815</c:v>
                </c:pt>
                <c:pt idx="255">
                  <c:v>65993.11304458238</c:v>
                </c:pt>
                <c:pt idx="256">
                  <c:v>65513.68540084907</c:v>
                </c:pt>
                <c:pt idx="257">
                  <c:v>65031.860618897088</c:v>
                </c:pt>
                <c:pt idx="258">
                  <c:v>64547.626713035352</c:v>
                </c:pt>
                <c:pt idx="259">
                  <c:v>64060.971637644303</c:v>
                </c:pt>
                <c:pt idx="260">
                  <c:v>63571.883286876298</c:v>
                </c:pt>
                <c:pt idx="261">
                  <c:v>63080.349494354457</c:v>
                </c:pt>
                <c:pt idx="262">
                  <c:v>62586.358032870005</c:v>
                </c:pt>
                <c:pt idx="263">
                  <c:v>62089.896614078127</c:v>
                </c:pt>
                <c:pt idx="264">
                  <c:v>61590.952888192296</c:v>
                </c:pt>
                <c:pt idx="265">
                  <c:v>61089.514443677035</c:v>
                </c:pt>
                <c:pt idx="266">
                  <c:v>60585.568806939198</c:v>
                </c:pt>
                <c:pt idx="267">
                  <c:v>60079.103442017673</c:v>
                </c:pt>
                <c:pt idx="268">
                  <c:v>59570.105750271534</c:v>
                </c:pt>
                <c:pt idx="269">
                  <c:v>59058.563070066666</c:v>
                </c:pt>
                <c:pt idx="270">
                  <c:v>58544.462676460775</c:v>
                </c:pt>
                <c:pt idx="271">
                  <c:v>58027.791780886851</c:v>
                </c:pt>
                <c:pt idx="272">
                  <c:v>57508.537530835063</c:v>
                </c:pt>
                <c:pt idx="273">
                  <c:v>56986.687009533016</c:v>
                </c:pt>
                <c:pt idx="274">
                  <c:v>56462.227235624458</c:v>
                </c:pt>
                <c:pt idx="275">
                  <c:v>55935.145162846355</c:v>
                </c:pt>
                <c:pt idx="276">
                  <c:v>55405.427679704364</c:v>
                </c:pt>
                <c:pt idx="277">
                  <c:v>54873.061609146658</c:v>
                </c:pt>
                <c:pt idx="278">
                  <c:v>54338.033708236166</c:v>
                </c:pt>
                <c:pt idx="279">
                  <c:v>53800.330667821123</c:v>
                </c:pt>
                <c:pt idx="280">
                  <c:v>53259.939112204003</c:v>
                </c:pt>
                <c:pt idx="281">
                  <c:v>52716.845598808795</c:v>
                </c:pt>
                <c:pt idx="282">
                  <c:v>52171.036617846614</c:v>
                </c:pt>
                <c:pt idx="283">
                  <c:v>51622.498591979624</c:v>
                </c:pt>
                <c:pt idx="284">
                  <c:v>51071.217875983297</c:v>
                </c:pt>
                <c:pt idx="285">
                  <c:v>50517.18075640699</c:v>
                </c:pt>
                <c:pt idx="286">
                  <c:v>49960.373451232801</c:v>
                </c:pt>
                <c:pt idx="287">
                  <c:v>49400.782109532738</c:v>
                </c:pt>
                <c:pt idx="288">
                  <c:v>48838.392811124177</c:v>
                </c:pt>
                <c:pt idx="289">
                  <c:v>48273.19156622357</c:v>
                </c:pt>
                <c:pt idx="290">
                  <c:v>47705.16431509846</c:v>
                </c:pt>
                <c:pt idx="291">
                  <c:v>47134.296927717725</c:v>
                </c:pt>
                <c:pt idx="292">
                  <c:v>46560.575203400091</c:v>
                </c:pt>
                <c:pt idx="293">
                  <c:v>45983.984870460867</c:v>
                </c:pt>
                <c:pt idx="294">
                  <c:v>45404.511585856948</c:v>
                </c:pt>
                <c:pt idx="295">
                  <c:v>44822.140934830008</c:v>
                </c:pt>
                <c:pt idx="296">
                  <c:v>44236.858430547931</c:v>
                </c:pt>
                <c:pt idx="297">
                  <c:v>43648.649513744444</c:v>
                </c:pt>
                <c:pt idx="298">
                  <c:v>43057.499552356938</c:v>
                </c:pt>
                <c:pt idx="299">
                  <c:v>42463.393841162499</c:v>
                </c:pt>
                <c:pt idx="300">
                  <c:v>41866.317601412084</c:v>
                </c:pt>
                <c:pt idx="301">
                  <c:v>41266.25598046292</c:v>
                </c:pt>
                <c:pt idx="302">
                  <c:v>40663.194051409009</c:v>
                </c:pt>
                <c:pt idx="303">
                  <c:v>40057.116812709828</c:v>
                </c:pt>
                <c:pt idx="304">
                  <c:v>39448.009187817152</c:v>
                </c:pt>
                <c:pt idx="305">
                  <c:v>38835.856024800014</c:v>
                </c:pt>
                <c:pt idx="306">
                  <c:v>38220.642095967793</c:v>
                </c:pt>
                <c:pt idx="307">
                  <c:v>37602.352097491406</c:v>
                </c:pt>
                <c:pt idx="308">
                  <c:v>36980.970649022638</c:v>
                </c:pt>
                <c:pt idx="309">
                  <c:v>36356.482293311528</c:v>
                </c:pt>
                <c:pt idx="310">
                  <c:v>35728.871495821862</c:v>
                </c:pt>
                <c:pt idx="311">
                  <c:v>35098.122644344745</c:v>
                </c:pt>
                <c:pt idx="312">
                  <c:v>34464.220048610245</c:v>
                </c:pt>
                <c:pt idx="313">
                  <c:v>33827.14793989707</c:v>
                </c:pt>
                <c:pt idx="314">
                  <c:v>33186.890470640334</c:v>
                </c:pt>
                <c:pt idx="315">
                  <c:v>32543.43171403731</c:v>
                </c:pt>
                <c:pt idx="316">
                  <c:v>31896.755663651271</c:v>
                </c:pt>
                <c:pt idx="317">
                  <c:v>31246.846233013304</c:v>
                </c:pt>
                <c:pt idx="318">
                  <c:v>30593.687255222147</c:v>
                </c:pt>
                <c:pt idx="319">
                  <c:v>29937.262482542032</c:v>
                </c:pt>
                <c:pt idx="320">
                  <c:v>29277.555585998518</c:v>
                </c:pt>
                <c:pt idx="321">
                  <c:v>28614.550154972287</c:v>
                </c:pt>
                <c:pt idx="322">
                  <c:v>27948.229696790924</c:v>
                </c:pt>
                <c:pt idx="323">
                  <c:v>27278.577636318652</c:v>
                </c:pt>
                <c:pt idx="324">
                  <c:v>26605.577315544022</c:v>
                </c:pt>
                <c:pt idx="325">
                  <c:v>25929.211993165518</c:v>
                </c:pt>
                <c:pt idx="326">
                  <c:v>25249.46484417512</c:v>
                </c:pt>
                <c:pt idx="327">
                  <c:v>24566.31895943977</c:v>
                </c:pt>
                <c:pt idx="328">
                  <c:v>23879.757345280745</c:v>
                </c:pt>
                <c:pt idx="329">
                  <c:v>23189.762923050923</c:v>
                </c:pt>
                <c:pt idx="330">
                  <c:v>22496.318528709951</c:v>
                </c:pt>
                <c:pt idx="331">
                  <c:v>21799.406912397277</c:v>
                </c:pt>
                <c:pt idx="332">
                  <c:v>21099.010738003039</c:v>
                </c:pt>
                <c:pt idx="333">
                  <c:v>20395.112582736831</c:v>
                </c:pt>
                <c:pt idx="334">
                  <c:v>19687.69493669429</c:v>
                </c:pt>
                <c:pt idx="335">
                  <c:v>18976.740202421537</c:v>
                </c:pt>
                <c:pt idx="336">
                  <c:v>18262.230694477421</c:v>
                </c:pt>
                <c:pt idx="337">
                  <c:v>17544.148638993582</c:v>
                </c:pt>
                <c:pt idx="338">
                  <c:v>16822.476173232324</c:v>
                </c:pt>
                <c:pt idx="339">
                  <c:v>16097.195345142261</c:v>
                </c:pt>
                <c:pt idx="340">
                  <c:v>15368.288112911749</c:v>
                </c:pt>
                <c:pt idx="341">
                  <c:v>14635.736344520083</c:v>
                </c:pt>
                <c:pt idx="342">
                  <c:v>13899.521817286459</c:v>
                </c:pt>
                <c:pt idx="343">
                  <c:v>13159.626217416666</c:v>
                </c:pt>
                <c:pt idx="344">
                  <c:v>12416.031139547526</c:v>
                </c:pt>
                <c:pt idx="345">
                  <c:v>11668.718086289038</c:v>
                </c:pt>
                <c:pt idx="346">
                  <c:v>10917.668467764259</c:v>
                </c:pt>
                <c:pt idx="347">
                  <c:v>10162.863601146855</c:v>
                </c:pt>
                <c:pt idx="348">
                  <c:v>9404.2847101963653</c:v>
                </c:pt>
                <c:pt idx="349">
                  <c:v>8641.9129247911224</c:v>
                </c:pt>
                <c:pt idx="350">
                  <c:v>7875.7292804588533</c:v>
                </c:pt>
                <c:pt idx="351">
                  <c:v>7105.7147179049225</c:v>
                </c:pt>
                <c:pt idx="352">
                  <c:v>6331.8500825382225</c:v>
                </c:pt>
                <c:pt idx="353">
                  <c:v>5554.1161239946887</c:v>
                </c:pt>
                <c:pt idx="354">
                  <c:v>4772.4934956584375</c:v>
                </c:pt>
                <c:pt idx="355">
                  <c:v>3986.9627541805048</c:v>
                </c:pt>
                <c:pt idx="356">
                  <c:v>3197.5043589951829</c:v>
                </c:pt>
                <c:pt idx="357">
                  <c:v>2404.0986718339341</c:v>
                </c:pt>
                <c:pt idx="358">
                  <c:v>1606.725956236879</c:v>
                </c:pt>
                <c:pt idx="359">
                  <c:v>805.36637706183876</c:v>
                </c:pt>
                <c:pt idx="3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Interest Left to Pay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Amortization!$I$9:$I$369</c:f>
              <c:numCache>
                <c:formatCode>"$"#,##0.00</c:formatCode>
                <c:ptCount val="361"/>
                <c:pt idx="0">
                  <c:v>156381.55522424087</c:v>
                </c:pt>
                <c:pt idx="1">
                  <c:v>155706.55522424087</c:v>
                </c:pt>
                <c:pt idx="2">
                  <c:v>155032.22719028566</c:v>
                </c:pt>
                <c:pt idx="3">
                  <c:v>154358.57448220544</c:v>
                </c:pt>
                <c:pt idx="4">
                  <c:v>153685.6004766296</c:v>
                </c:pt>
                <c:pt idx="5">
                  <c:v>153013.30856707066</c:v>
                </c:pt>
                <c:pt idx="6">
                  <c:v>152341.70216400872</c:v>
                </c:pt>
                <c:pt idx="7">
                  <c:v>151670.78469497623</c:v>
                </c:pt>
                <c:pt idx="8">
                  <c:v>151000.55960464338</c:v>
                </c:pt>
                <c:pt idx="9">
                  <c:v>150331.03035490363</c:v>
                </c:pt>
                <c:pt idx="10">
                  <c:v>149662.20042495997</c:v>
                </c:pt>
                <c:pt idx="11">
                  <c:v>148994.07331141137</c:v>
                </c:pt>
                <c:pt idx="12">
                  <c:v>148326.65252833982</c:v>
                </c:pt>
                <c:pt idx="13">
                  <c:v>147659.94160739769</c:v>
                </c:pt>
                <c:pt idx="14">
                  <c:v>146993.94409789564</c:v>
                </c:pt>
                <c:pt idx="15">
                  <c:v>146328.66356689084</c:v>
                </c:pt>
                <c:pt idx="16">
                  <c:v>145664.10359927581</c:v>
                </c:pt>
                <c:pt idx="17">
                  <c:v>145000.26779786748</c:v>
                </c:pt>
                <c:pt idx="18">
                  <c:v>144337.1597834969</c:v>
                </c:pt>
                <c:pt idx="19">
                  <c:v>143674.78319509924</c:v>
                </c:pt>
                <c:pt idx="20">
                  <c:v>143013.14168980438</c:v>
                </c:pt>
                <c:pt idx="21">
                  <c:v>142352.23894302783</c:v>
                </c:pt>
                <c:pt idx="22">
                  <c:v>141692.07864856216</c:v>
                </c:pt>
                <c:pt idx="23">
                  <c:v>141032.66451866896</c:v>
                </c:pt>
                <c:pt idx="24">
                  <c:v>140374.00028417105</c:v>
                </c:pt>
                <c:pt idx="25">
                  <c:v>139716.08969454546</c:v>
                </c:pt>
                <c:pt idx="26">
                  <c:v>139058.9365180165</c:v>
                </c:pt>
                <c:pt idx="27">
                  <c:v>138402.5445416497</c:v>
                </c:pt>
                <c:pt idx="28">
                  <c:v>137746.91757144584</c:v>
                </c:pt>
                <c:pt idx="29">
                  <c:v>137092.05943243572</c:v>
                </c:pt>
                <c:pt idx="30">
                  <c:v>136437.97396877536</c:v>
                </c:pt>
                <c:pt idx="31">
                  <c:v>135784.66504384147</c:v>
                </c:pt>
                <c:pt idx="32">
                  <c:v>135132.13654032769</c:v>
                </c:pt>
                <c:pt idx="33">
                  <c:v>134480.39236034112</c:v>
                </c:pt>
                <c:pt idx="34">
                  <c:v>133829.43642549941</c:v>
                </c:pt>
                <c:pt idx="35">
                  <c:v>133179.27267702826</c:v>
                </c:pt>
                <c:pt idx="36">
                  <c:v>132529.90507585954</c:v>
                </c:pt>
                <c:pt idx="37">
                  <c:v>131881.33760272976</c:v>
                </c:pt>
                <c:pt idx="38">
                  <c:v>131233.57425827911</c:v>
                </c:pt>
                <c:pt idx="39">
                  <c:v>130586.61906315098</c:v>
                </c:pt>
                <c:pt idx="40">
                  <c:v>129940.476058092</c:v>
                </c:pt>
                <c:pt idx="41">
                  <c:v>129295.14930405249</c:v>
                </c:pt>
                <c:pt idx="42">
                  <c:v>128650.64288228758</c:v>
                </c:pt>
                <c:pt idx="43">
                  <c:v>128006.96089445862</c:v>
                </c:pt>
                <c:pt idx="44">
                  <c:v>127364.10746273529</c:v>
                </c:pt>
                <c:pt idx="45">
                  <c:v>126722.08672989813</c:v>
                </c:pt>
                <c:pt idx="46">
                  <c:v>126080.90285944157</c:v>
                </c:pt>
                <c:pt idx="47">
                  <c:v>125440.56003567751</c:v>
                </c:pt>
                <c:pt idx="48">
                  <c:v>124801.06246383941</c:v>
                </c:pt>
                <c:pt idx="49">
                  <c:v>124162.41437018689</c:v>
                </c:pt>
                <c:pt idx="50">
                  <c:v>123524.6200021109</c:v>
                </c:pt>
                <c:pt idx="51">
                  <c:v>122887.68362823931</c:v>
                </c:pt>
                <c:pt idx="52">
                  <c:v>122251.60953854314</c:v>
                </c:pt>
                <c:pt idx="53">
                  <c:v>121616.40204444327</c:v>
                </c:pt>
                <c:pt idx="54">
                  <c:v>120982.06547891768</c:v>
                </c:pt>
                <c:pt idx="55">
                  <c:v>120348.60419660925</c:v>
                </c:pt>
                <c:pt idx="56">
                  <c:v>119716.02257393405</c:v>
                </c:pt>
                <c:pt idx="57">
                  <c:v>119084.32500919026</c:v>
                </c:pt>
                <c:pt idx="58">
                  <c:v>118453.51592266753</c:v>
                </c:pt>
                <c:pt idx="59">
                  <c:v>117823.59975675697</c:v>
                </c:pt>
                <c:pt idx="60">
                  <c:v>117194.58097606164</c:v>
                </c:pt>
                <c:pt idx="61">
                  <c:v>116566.46406750761</c:v>
                </c:pt>
                <c:pt idx="62">
                  <c:v>115939.2535404556</c:v>
                </c:pt>
                <c:pt idx="63">
                  <c:v>115312.9539268131</c:v>
                </c:pt>
                <c:pt idx="64">
                  <c:v>114687.56978114718</c:v>
                </c:pt>
                <c:pt idx="65">
                  <c:v>114063.1056807977</c:v>
                </c:pt>
                <c:pt idx="66">
                  <c:v>113439.56622599126</c:v>
                </c:pt>
                <c:pt idx="67">
                  <c:v>112816.95603995558</c:v>
                </c:pt>
                <c:pt idx="68">
                  <c:v>112195.27976903449</c:v>
                </c:pt>
                <c:pt idx="69">
                  <c:v>111574.54208280357</c:v>
                </c:pt>
                <c:pt idx="70">
                  <c:v>110954.74767418628</c:v>
                </c:pt>
                <c:pt idx="71">
                  <c:v>110335.90125957069</c:v>
                </c:pt>
                <c:pt idx="72">
                  <c:v>109718.0075789268</c:v>
                </c:pt>
                <c:pt idx="73">
                  <c:v>109101.07139592447</c:v>
                </c:pt>
                <c:pt idx="74">
                  <c:v>108485.09749805191</c:v>
                </c:pt>
                <c:pt idx="75">
                  <c:v>107870.09069673477</c:v>
                </c:pt>
                <c:pt idx="76">
                  <c:v>107256.05582745583</c:v>
                </c:pt>
                <c:pt idx="77">
                  <c:v>106642.99774987527</c:v>
                </c:pt>
                <c:pt idx="78">
                  <c:v>106030.92134795159</c:v>
                </c:pt>
                <c:pt idx="79">
                  <c:v>105419.83153006306</c:v>
                </c:pt>
                <c:pt idx="80">
                  <c:v>104809.73322912988</c:v>
                </c:pt>
                <c:pt idx="81">
                  <c:v>104200.63140273682</c:v>
                </c:pt>
                <c:pt idx="82">
                  <c:v>103592.53103325657</c:v>
                </c:pt>
                <c:pt idx="83">
                  <c:v>102985.4371279737</c:v>
                </c:pt>
                <c:pt idx="84">
                  <c:v>102379.35471920919</c:v>
                </c:pt>
                <c:pt idx="85">
                  <c:v>101774.28886444565</c:v>
                </c:pt>
                <c:pt idx="86">
                  <c:v>101170.24464645308</c:v>
                </c:pt>
                <c:pt idx="87">
                  <c:v>100567.22717341532</c:v>
                </c:pt>
                <c:pt idx="88">
                  <c:v>99965.241579057154</c:v>
                </c:pt>
                <c:pt idx="89">
                  <c:v>99364.293022771977</c:v>
                </c:pt>
                <c:pt idx="90">
                  <c:v>98764.386689750158</c:v>
                </c:pt>
                <c:pt idx="91">
                  <c:v>98165.527791108005</c:v>
                </c:pt>
                <c:pt idx="92">
                  <c:v>97567.721564017425</c:v>
                </c:pt>
                <c:pt idx="93">
                  <c:v>96970.973271836177</c:v>
                </c:pt>
                <c:pt idx="94">
                  <c:v>96375.288204238794</c:v>
                </c:pt>
                <c:pt idx="95">
                  <c:v>95780.671677348204</c:v>
                </c:pt>
                <c:pt idx="96">
                  <c:v>95187.129033867954</c:v>
                </c:pt>
                <c:pt idx="97">
                  <c:v>94594.665643215078</c:v>
                </c:pt>
                <c:pt idx="98">
                  <c:v>94003.286901653715</c:v>
                </c:pt>
                <c:pt idx="99">
                  <c:v>93412.998232429323</c:v>
                </c:pt>
                <c:pt idx="100">
                  <c:v>92823.805085903601</c:v>
                </c:pt>
                <c:pt idx="101">
                  <c:v>92235.712939690027</c:v>
                </c:pt>
                <c:pt idx="102">
                  <c:v>91648.727298790167</c:v>
                </c:pt>
                <c:pt idx="103">
                  <c:v>91062.853695730591</c:v>
                </c:pt>
                <c:pt idx="104">
                  <c:v>90478.097690700495</c:v>
                </c:pt>
                <c:pt idx="105">
                  <c:v>89894.464871690026</c:v>
                </c:pt>
                <c:pt idx="106">
                  <c:v>89311.960854629287</c:v>
                </c:pt>
                <c:pt idx="107">
                  <c:v>88730.591283528032</c:v>
                </c:pt>
                <c:pt idx="108">
                  <c:v>88150.36183061605</c:v>
                </c:pt>
                <c:pt idx="109">
                  <c:v>87571.278196484287</c:v>
                </c:pt>
                <c:pt idx="110">
                  <c:v>86993.346110226645</c:v>
                </c:pt>
                <c:pt idx="111">
                  <c:v>86416.571329582497</c:v>
                </c:pt>
                <c:pt idx="112">
                  <c:v>85840.959641079913</c:v>
                </c:pt>
                <c:pt idx="113">
                  <c:v>85266.516860179589</c:v>
                </c:pt>
                <c:pt idx="114">
                  <c:v>84693.248831419551</c:v>
                </c:pt>
                <c:pt idx="115">
                  <c:v>84121.161428560488</c:v>
                </c:pt>
                <c:pt idx="116">
                  <c:v>83550.260554731911</c:v>
                </c:pt>
                <c:pt idx="117">
                  <c:v>82980.552142578978</c:v>
                </c:pt>
                <c:pt idx="118">
                  <c:v>82412.042154410054</c:v>
                </c:pt>
                <c:pt idx="119">
                  <c:v>81844.736582345067</c:v>
                </c:pt>
                <c:pt idx="120">
                  <c:v>81278.641448464536</c:v>
                </c:pt>
                <c:pt idx="121">
                  <c:v>80713.762804959391</c:v>
                </c:pt>
                <c:pt idx="122">
                  <c:v>80150.106734281493</c:v>
                </c:pt>
                <c:pt idx="123">
                  <c:v>79587.679349294995</c:v>
                </c:pt>
                <c:pt idx="124">
                  <c:v>79026.486793428339</c:v>
                </c:pt>
                <c:pt idx="125">
                  <c:v>78466.535240827143</c:v>
                </c:pt>
                <c:pt idx="126">
                  <c:v>77907.830896507716</c:v>
                </c:pt>
                <c:pt idx="127">
                  <c:v>77350.379996511474</c:v>
                </c:pt>
                <c:pt idx="128">
                  <c:v>76794.188808060033</c:v>
                </c:pt>
                <c:pt idx="129">
                  <c:v>76239.263629711117</c:v>
                </c:pt>
                <c:pt idx="130">
                  <c:v>75685.610791515239</c:v>
                </c:pt>
                <c:pt idx="131">
                  <c:v>75133.236655173154</c:v>
                </c:pt>
                <c:pt idx="132">
                  <c:v>74582.147614194138</c:v>
                </c:pt>
                <c:pt idx="133">
                  <c:v>74032.350094055015</c:v>
                </c:pt>
                <c:pt idx="134">
                  <c:v>73483.850552359974</c:v>
                </c:pt>
                <c:pt idx="135">
                  <c:v>72936.655479001245</c:v>
                </c:pt>
                <c:pt idx="136">
                  <c:v>72390.771396320502</c:v>
                </c:pt>
                <c:pt idx="137">
                  <c:v>71846.204859271136</c:v>
                </c:pt>
                <c:pt idx="138">
                  <c:v>71302.962455581306</c:v>
                </c:pt>
                <c:pt idx="139">
                  <c:v>70761.05080591781</c:v>
                </c:pt>
                <c:pt idx="140">
                  <c:v>70220.476564050769</c:v>
                </c:pt>
                <c:pt idx="141">
                  <c:v>69681.246417019182</c:v>
                </c:pt>
                <c:pt idx="142">
                  <c:v>69143.367085297214</c:v>
                </c:pt>
                <c:pt idx="143">
                  <c:v>68606.84532296141</c:v>
                </c:pt>
                <c:pt idx="144">
                  <c:v>68071.687917858711</c:v>
                </c:pt>
                <c:pt idx="145">
                  <c:v>67537.901691775289</c:v>
                </c:pt>
                <c:pt idx="146">
                  <c:v>67005.49350060623</c:v>
                </c:pt>
                <c:pt idx="147">
                  <c:v>66474.470234526103</c:v>
                </c:pt>
                <c:pt idx="148">
                  <c:v>65944.838818160351</c:v>
                </c:pt>
                <c:pt idx="149">
                  <c:v>65416.606210757556</c:v>
                </c:pt>
                <c:pt idx="150">
                  <c:v>64889.779406362526</c:v>
                </c:pt>
                <c:pt idx="151">
                  <c:v>64364.365433990301</c:v>
                </c:pt>
                <c:pt idx="152">
                  <c:v>63840.371357800999</c:v>
                </c:pt>
                <c:pt idx="153">
                  <c:v>63317.804277275529</c:v>
                </c:pt>
                <c:pt idx="154">
                  <c:v>62796.671327392214</c:v>
                </c:pt>
                <c:pt idx="155">
                  <c:v>62276.979678804266</c:v>
                </c:pt>
                <c:pt idx="156">
                  <c:v>61758.736538018158</c:v>
                </c:pt>
                <c:pt idx="157">
                  <c:v>61241.949147572901</c:v>
                </c:pt>
                <c:pt idx="158">
                  <c:v>60726.6247862202</c:v>
                </c:pt>
                <c:pt idx="159">
                  <c:v>60212.770769105511</c:v>
                </c:pt>
                <c:pt idx="160">
                  <c:v>59700.394447950035</c:v>
                </c:pt>
                <c:pt idx="161">
                  <c:v>59189.503211233561</c:v>
                </c:pt>
                <c:pt idx="162">
                  <c:v>58680.104484378287</c:v>
                </c:pt>
                <c:pt idx="163">
                  <c:v>58172.205729933514</c:v>
                </c:pt>
                <c:pt idx="164">
                  <c:v>57665.814447761302</c:v>
                </c:pt>
                <c:pt idx="165">
                  <c:v>57160.938175223011</c:v>
                </c:pt>
                <c:pt idx="166">
                  <c:v>56657.584487366803</c:v>
                </c:pt>
                <c:pt idx="167">
                  <c:v>56155.7609971161</c:v>
                </c:pt>
                <c:pt idx="168">
                  <c:v>55655.475355458926</c:v>
                </c:pt>
                <c:pt idx="169">
                  <c:v>55156.735251638245</c:v>
                </c:pt>
                <c:pt idx="170">
                  <c:v>54659.54841334324</c:v>
                </c:pt>
                <c:pt idx="171">
                  <c:v>54163.922606901542</c:v>
                </c:pt>
                <c:pt idx="172">
                  <c:v>53669.865637472416</c:v>
                </c:pt>
                <c:pt idx="173">
                  <c:v>53177.385349240925</c:v>
                </c:pt>
                <c:pt idx="174">
                  <c:v>52686.48962561306</c:v>
                </c:pt>
                <c:pt idx="175">
                  <c:v>52197.186389411836</c:v>
                </c:pt>
                <c:pt idx="176">
                  <c:v>51709.48360307439</c:v>
                </c:pt>
                <c:pt idx="177">
                  <c:v>51223.389268850035</c:v>
                </c:pt>
                <c:pt idx="178">
                  <c:v>50738.911428999338</c:v>
                </c:pt>
                <c:pt idx="179">
                  <c:v>50256.058165994167</c:v>
                </c:pt>
                <c:pt idx="180">
                  <c:v>49774.837602718755</c:v>
                </c:pt>
                <c:pt idx="181">
                  <c:v>49295.257902671743</c:v>
                </c:pt>
                <c:pt idx="182">
                  <c:v>48817.327270169277</c:v>
                </c:pt>
                <c:pt idx="183">
                  <c:v>48341.053950549081</c:v>
                </c:pt>
                <c:pt idx="184">
                  <c:v>47866.446230375564</c:v>
                </c:pt>
                <c:pt idx="185">
                  <c:v>47393.512437645964</c:v>
                </c:pt>
                <c:pt idx="186">
                  <c:v>46922.260941997498</c:v>
                </c:pt>
                <c:pt idx="187">
                  <c:v>46452.700154915568</c:v>
                </c:pt>
                <c:pt idx="188">
                  <c:v>45984.838529943008</c:v>
                </c:pt>
                <c:pt idx="189">
                  <c:v>45518.684562890368</c:v>
                </c:pt>
                <c:pt idx="190">
                  <c:v>45054.246792047248</c:v>
                </c:pt>
                <c:pt idx="191">
                  <c:v>44591.533798394696</c:v>
                </c:pt>
                <c:pt idx="192">
                  <c:v>44130.554205818662</c:v>
                </c:pt>
                <c:pt idx="193">
                  <c:v>43671.316681324526</c:v>
                </c:pt>
                <c:pt idx="194">
                  <c:v>43213.829935252703</c:v>
                </c:pt>
                <c:pt idx="195">
                  <c:v>42758.102721495299</c:v>
                </c:pt>
                <c:pt idx="196">
                  <c:v>42304.143837713891</c:v>
                </c:pt>
                <c:pt idx="197">
                  <c:v>41851.962125558355</c:v>
                </c:pt>
                <c:pt idx="198">
                  <c:v>41401.566470886821</c:v>
                </c:pt>
                <c:pt idx="199">
                  <c:v>40952.965803986714</c:v>
                </c:pt>
                <c:pt idx="200">
                  <c:v>40506.169099796884</c:v>
                </c:pt>
                <c:pt idx="201">
                  <c:v>40061.185378130889</c:v>
                </c:pt>
                <c:pt idx="202">
                  <c:v>39618.023703901345</c:v>
                </c:pt>
                <c:pt idx="203">
                  <c:v>39176.69318734543</c:v>
                </c:pt>
                <c:pt idx="204">
                  <c:v>38737.202984251519</c:v>
                </c:pt>
                <c:pt idx="205">
                  <c:v>38299.562296186923</c:v>
                </c:pt>
                <c:pt idx="206">
                  <c:v>37863.780370726781</c:v>
                </c:pt>
                <c:pt idx="207">
                  <c:v>37429.866501684119</c:v>
                </c:pt>
                <c:pt idx="208">
                  <c:v>36997.830029341028</c:v>
                </c:pt>
                <c:pt idx="209">
                  <c:v>36567.680340681</c:v>
                </c:pt>
                <c:pt idx="210">
                  <c:v>36139.426869622454</c:v>
                </c:pt>
                <c:pt idx="211">
                  <c:v>35713.079097253394</c:v>
                </c:pt>
                <c:pt idx="212">
                  <c:v>35288.646552067272</c:v>
                </c:pt>
                <c:pt idx="213">
                  <c:v>34866.138810199998</c:v>
                </c:pt>
                <c:pt idx="214">
                  <c:v>34445.565495668176</c:v>
                </c:pt>
                <c:pt idx="215">
                  <c:v>34026.936280608475</c:v>
                </c:pt>
                <c:pt idx="216">
                  <c:v>33610.260885518255</c:v>
                </c:pt>
                <c:pt idx="217">
                  <c:v>33195.549079497367</c:v>
                </c:pt>
                <c:pt idx="218">
                  <c:v>32782.810680491151</c:v>
                </c:pt>
                <c:pt idx="219">
                  <c:v>32372.055555534687</c:v>
                </c:pt>
                <c:pt idx="220">
                  <c:v>31963.293620998222</c:v>
                </c:pt>
                <c:pt idx="221">
                  <c:v>31556.534842833855</c:v>
                </c:pt>
                <c:pt idx="222">
                  <c:v>31151.789236823446</c:v>
                </c:pt>
                <c:pt idx="223">
                  <c:v>30749.066868827769</c:v>
                </c:pt>
                <c:pt idx="224">
                  <c:v>30348.377855036895</c:v>
                </c:pt>
                <c:pt idx="225">
                  <c:v>29949.732362221846</c:v>
                </c:pt>
                <c:pt idx="226">
                  <c:v>29553.140607987505</c:v>
                </c:pt>
                <c:pt idx="227">
                  <c:v>29158.612861026773</c:v>
                </c:pt>
                <c:pt idx="228">
                  <c:v>28766.159441376018</c:v>
                </c:pt>
                <c:pt idx="229">
                  <c:v>28375.79072067179</c:v>
                </c:pt>
                <c:pt idx="230">
                  <c:v>27987.517122408823</c:v>
                </c:pt>
                <c:pt idx="231">
                  <c:v>27601.349122199321</c:v>
                </c:pt>
                <c:pt idx="232">
                  <c:v>27217.297248033552</c:v>
                </c:pt>
                <c:pt idx="233">
                  <c:v>26835.372080541736</c:v>
                </c:pt>
                <c:pt idx="234">
                  <c:v>26455.584253257242</c:v>
                </c:pt>
                <c:pt idx="235">
                  <c:v>26077.944452881107</c:v>
                </c:pt>
                <c:pt idx="236">
                  <c:v>25702.463419547872</c:v>
                </c:pt>
                <c:pt idx="237">
                  <c:v>25329.151947092752</c:v>
                </c:pt>
                <c:pt idx="238">
                  <c:v>24958.020883320136</c:v>
                </c:pt>
                <c:pt idx="239">
                  <c:v>24589.08113027344</c:v>
                </c:pt>
                <c:pt idx="240">
                  <c:v>24222.343644506291</c:v>
                </c:pt>
                <c:pt idx="241">
                  <c:v>23857.819437355087</c:v>
                </c:pt>
                <c:pt idx="242">
                  <c:v>23495.519575212908</c:v>
                </c:pt>
                <c:pt idx="243">
                  <c:v>23135.455179804798</c:v>
                </c:pt>
                <c:pt idx="244">
                  <c:v>22777.63742846443</c:v>
                </c:pt>
                <c:pt idx="245">
                  <c:v>22422.077554412142</c:v>
                </c:pt>
                <c:pt idx="246">
                  <c:v>22068.786847034375</c:v>
                </c:pt>
                <c:pt idx="247">
                  <c:v>21717.776652164499</c:v>
                </c:pt>
                <c:pt idx="248">
                  <c:v>21369.058372365052</c:v>
                </c:pt>
                <c:pt idx="249">
                  <c:v>21022.64346721139</c:v>
                </c:pt>
                <c:pt idx="250">
                  <c:v>20678.543453576742</c:v>
                </c:pt>
                <c:pt idx="251">
                  <c:v>20336.7699059187</c:v>
                </c:pt>
                <c:pt idx="252">
                  <c:v>19997.33445656715</c:v>
                </c:pt>
                <c:pt idx="253">
                  <c:v>19660.248796013624</c:v>
                </c:pt>
                <c:pt idx="254">
                  <c:v>19325.524673202111</c:v>
                </c:pt>
                <c:pt idx="255">
                  <c:v>18993.173895821321</c:v>
                </c:pt>
                <c:pt idx="256">
                  <c:v>18663.208330598409</c:v>
                </c:pt>
                <c:pt idx="257">
                  <c:v>18335.639903594165</c:v>
                </c:pt>
                <c:pt idx="258">
                  <c:v>18010.480600499679</c:v>
                </c:pt>
                <c:pt idx="259">
                  <c:v>17687.742466934502</c:v>
                </c:pt>
                <c:pt idx="260">
                  <c:v>17367.437608746281</c:v>
                </c:pt>
                <c:pt idx="261">
                  <c:v>17049.578192311899</c:v>
                </c:pt>
                <c:pt idx="262">
                  <c:v>16734.176444840126</c:v>
                </c:pt>
                <c:pt idx="263">
                  <c:v>16421.244654675775</c:v>
                </c:pt>
                <c:pt idx="264">
                  <c:v>16110.795171605385</c:v>
                </c:pt>
                <c:pt idx="265">
                  <c:v>15802.840407164424</c:v>
                </c:pt>
                <c:pt idx="266">
                  <c:v>15497.392834946038</c:v>
                </c:pt>
                <c:pt idx="267">
                  <c:v>15194.464990911343</c:v>
                </c:pt>
                <c:pt idx="268">
                  <c:v>14894.069473701255</c:v>
                </c:pt>
                <c:pt idx="269">
                  <c:v>14596.218944949896</c:v>
                </c:pt>
                <c:pt idx="270">
                  <c:v>14300.926129599564</c:v>
                </c:pt>
                <c:pt idx="271">
                  <c:v>14008.203816217259</c:v>
                </c:pt>
                <c:pt idx="272">
                  <c:v>13718.064857312826</c:v>
                </c:pt>
                <c:pt idx="273">
                  <c:v>13430.52216965865</c:v>
                </c:pt>
                <c:pt idx="274">
                  <c:v>13145.588734610985</c:v>
                </c:pt>
                <c:pt idx="275">
                  <c:v>12863.277598432862</c:v>
                </c:pt>
                <c:pt idx="276">
                  <c:v>12583.60187261863</c:v>
                </c:pt>
                <c:pt idx="277">
                  <c:v>12306.574734220108</c:v>
                </c:pt>
                <c:pt idx="278">
                  <c:v>12032.209426174375</c:v>
                </c:pt>
                <c:pt idx="279">
                  <c:v>11760.519257633194</c:v>
                </c:pt>
                <c:pt idx="280">
                  <c:v>11491.517604294088</c:v>
                </c:pt>
                <c:pt idx="281">
                  <c:v>11225.217908733068</c:v>
                </c:pt>
                <c:pt idx="282">
                  <c:v>10961.633680739023</c:v>
                </c:pt>
                <c:pt idx="283">
                  <c:v>10700.77849764979</c:v>
                </c:pt>
                <c:pt idx="284">
                  <c:v>10442.666004689892</c:v>
                </c:pt>
                <c:pt idx="285">
                  <c:v>10187.309915309976</c:v>
                </c:pt>
                <c:pt idx="286">
                  <c:v>9934.7240115279401</c:v>
                </c:pt>
                <c:pt idx="287">
                  <c:v>9684.9221442717753</c:v>
                </c:pt>
                <c:pt idx="288">
                  <c:v>9437.9182337241109</c:v>
                </c:pt>
                <c:pt idx="289">
                  <c:v>9193.7262696684902</c:v>
                </c:pt>
                <c:pt idx="290">
                  <c:v>8952.3603118373721</c:v>
                </c:pt>
                <c:pt idx="291">
                  <c:v>8713.8344902618792</c:v>
                </c:pt>
                <c:pt idx="292">
                  <c:v>8478.1630056232898</c:v>
                </c:pt>
                <c:pt idx="293">
                  <c:v>8245.3601296062898</c:v>
                </c:pt>
                <c:pt idx="294">
                  <c:v>8015.4402052539854</c:v>
                </c:pt>
                <c:pt idx="295">
                  <c:v>7788.4176473247007</c:v>
                </c:pt>
                <c:pt idx="296">
                  <c:v>7564.3069426505508</c:v>
                </c:pt>
                <c:pt idx="297">
                  <c:v>7343.1226504978113</c:v>
                </c:pt>
                <c:pt idx="298">
                  <c:v>7124.8794029290893</c:v>
                </c:pt>
                <c:pt idx="299">
                  <c:v>6909.5919051673045</c:v>
                </c:pt>
                <c:pt idx="300">
                  <c:v>6697.2749359614918</c:v>
                </c:pt>
                <c:pt idx="301">
                  <c:v>6487.9433479544314</c:v>
                </c:pt>
                <c:pt idx="302">
                  <c:v>6281.6120680521171</c:v>
                </c:pt>
                <c:pt idx="303">
                  <c:v>6078.2960977950725</c:v>
                </c:pt>
                <c:pt idx="304">
                  <c:v>5878.0105137315231</c:v>
                </c:pt>
                <c:pt idx="305">
                  <c:v>5680.7704677924376</c:v>
                </c:pt>
                <c:pt idx="306">
                  <c:v>5486.5911876684377</c:v>
                </c:pt>
                <c:pt idx="307">
                  <c:v>5295.487977188599</c:v>
                </c:pt>
                <c:pt idx="308">
                  <c:v>5107.4762167011422</c:v>
                </c:pt>
                <c:pt idx="309">
                  <c:v>4922.5713634560288</c:v>
                </c:pt>
                <c:pt idx="310">
                  <c:v>4740.7889519894716</c:v>
                </c:pt>
                <c:pt idx="311">
                  <c:v>4562.1445945103624</c:v>
                </c:pt>
                <c:pt idx="312">
                  <c:v>4386.6539812886385</c:v>
                </c:pt>
                <c:pt idx="313">
                  <c:v>4214.3328810455869</c:v>
                </c:pt>
                <c:pt idx="314">
                  <c:v>4045.1971413461015</c:v>
                </c:pt>
                <c:pt idx="315">
                  <c:v>3879.2626889928997</c:v>
                </c:pt>
                <c:pt idx="316">
                  <c:v>3716.545530422713</c:v>
                </c:pt>
                <c:pt idx="317">
                  <c:v>3557.0617521044564</c:v>
                </c:pt>
                <c:pt idx="318">
                  <c:v>3400.8275209393901</c:v>
                </c:pt>
                <c:pt idx="319">
                  <c:v>3247.8590846632792</c:v>
                </c:pt>
                <c:pt idx="320">
                  <c:v>3098.1727722505689</c:v>
                </c:pt>
                <c:pt idx="321">
                  <c:v>2951.7849943205765</c:v>
                </c:pt>
                <c:pt idx="322">
                  <c:v>2808.712243545715</c:v>
                </c:pt>
                <c:pt idx="323">
                  <c:v>2668.9710950617605</c:v>
                </c:pt>
                <c:pt idx="324">
                  <c:v>2532.5782068801673</c:v>
                </c:pt>
                <c:pt idx="325">
                  <c:v>2399.5503203024473</c:v>
                </c:pt>
                <c:pt idx="326">
                  <c:v>2269.9042603366197</c:v>
                </c:pt>
                <c:pt idx="327">
                  <c:v>2143.656936115744</c:v>
                </c:pt>
                <c:pt idx="328">
                  <c:v>2020.825341318545</c:v>
                </c:pt>
                <c:pt idx="329">
                  <c:v>1901.4265545921412</c:v>
                </c:pt>
                <c:pt idx="330">
                  <c:v>1785.4777399768866</c:v>
                </c:pt>
                <c:pt idx="331">
                  <c:v>1672.9961473333369</c:v>
                </c:pt>
                <c:pt idx="332">
                  <c:v>1563.9991127713506</c:v>
                </c:pt>
                <c:pt idx="333">
                  <c:v>1458.5040590813355</c:v>
                </c:pt>
                <c:pt idx="334">
                  <c:v>1356.5284961676514</c:v>
                </c:pt>
                <c:pt idx="335">
                  <c:v>1258.0900214841799</c:v>
                </c:pt>
                <c:pt idx="336">
                  <c:v>1163.2063204720723</c:v>
                </c:pt>
                <c:pt idx="337">
                  <c:v>1071.8951669996852</c:v>
                </c:pt>
                <c:pt idx="338">
                  <c:v>984.17442380471732</c:v>
                </c:pt>
                <c:pt idx="339">
                  <c:v>900.06204293855569</c:v>
                </c:pt>
                <c:pt idx="340">
                  <c:v>819.57606621284435</c:v>
                </c:pt>
                <c:pt idx="341">
                  <c:v>742.7346256482856</c:v>
                </c:pt>
                <c:pt idx="342">
                  <c:v>669.55594392568514</c:v>
                </c:pt>
                <c:pt idx="343">
                  <c:v>600.05833483925289</c:v>
                </c:pt>
                <c:pt idx="344">
                  <c:v>534.26020375216956</c:v>
                </c:pt>
                <c:pt idx="345">
                  <c:v>472.18004805443195</c:v>
                </c:pt>
                <c:pt idx="346">
                  <c:v>413.83645762298676</c:v>
                </c:pt>
                <c:pt idx="347">
                  <c:v>359.24811528416546</c:v>
                </c:pt>
                <c:pt idx="348">
                  <c:v>308.4337972784312</c:v>
                </c:pt>
                <c:pt idx="349">
                  <c:v>261.41237372744939</c:v>
                </c:pt>
                <c:pt idx="350">
                  <c:v>218.20280910349379</c:v>
                </c:pt>
                <c:pt idx="351">
                  <c:v>178.82416270119953</c:v>
                </c:pt>
                <c:pt idx="352">
                  <c:v>143.29558911167493</c:v>
                </c:pt>
                <c:pt idx="353">
                  <c:v>111.63633869898382</c:v>
                </c:pt>
                <c:pt idx="354">
                  <c:v>83.865758079010376</c:v>
                </c:pt>
                <c:pt idx="355">
                  <c:v>60.003290600718188</c:v>
                </c:pt>
                <c:pt idx="356">
                  <c:v>40.068476829815665</c:v>
                </c:pt>
                <c:pt idx="357">
                  <c:v>24.08095503483975</c:v>
                </c:pt>
                <c:pt idx="358">
                  <c:v>12.06046167567008</c:v>
                </c:pt>
                <c:pt idx="359">
                  <c:v>4.0268318944856851</c:v>
                </c:pt>
                <c:pt idx="360">
                  <c:v>9.1764915666203706E-9</c:v>
                </c:pt>
              </c:numCache>
            </c:numRef>
          </c:val>
          <c:smooth val="0"/>
        </c:ser>
        <c:ser>
          <c:idx val="2"/>
          <c:order val="2"/>
          <c:tx>
            <c:v>Total Left to Pay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Amortization!$J$9:$J$369</c:f>
              <c:numCache>
                <c:formatCode>"$"#,##0.00</c:formatCode>
                <c:ptCount val="361"/>
                <c:pt idx="0">
                  <c:v>291381.55522424087</c:v>
                </c:pt>
                <c:pt idx="1">
                  <c:v>290572.16201528464</c:v>
                </c:pt>
                <c:pt idx="2">
                  <c:v>289762.76880632841</c:v>
                </c:pt>
                <c:pt idx="3">
                  <c:v>288953.37559737219</c:v>
                </c:pt>
                <c:pt idx="4">
                  <c:v>288143.98238841596</c:v>
                </c:pt>
                <c:pt idx="5">
                  <c:v>287334.58917945973</c:v>
                </c:pt>
                <c:pt idx="6">
                  <c:v>286525.1959705035</c:v>
                </c:pt>
                <c:pt idx="7">
                  <c:v>285715.80276154727</c:v>
                </c:pt>
                <c:pt idx="8">
                  <c:v>284906.40955259104</c:v>
                </c:pt>
                <c:pt idx="9">
                  <c:v>284097.01634363481</c:v>
                </c:pt>
                <c:pt idx="10">
                  <c:v>283287.62313467858</c:v>
                </c:pt>
                <c:pt idx="11">
                  <c:v>282478.22992572235</c:v>
                </c:pt>
                <c:pt idx="12">
                  <c:v>281668.83671676612</c:v>
                </c:pt>
                <c:pt idx="13">
                  <c:v>280859.44350780989</c:v>
                </c:pt>
                <c:pt idx="14">
                  <c:v>280050.05029885366</c:v>
                </c:pt>
                <c:pt idx="15">
                  <c:v>279240.65708989743</c:v>
                </c:pt>
                <c:pt idx="16">
                  <c:v>278431.2638809412</c:v>
                </c:pt>
                <c:pt idx="17">
                  <c:v>277621.87067198497</c:v>
                </c:pt>
                <c:pt idx="18">
                  <c:v>276812.4774630288</c:v>
                </c:pt>
                <c:pt idx="19">
                  <c:v>276003.08425407257</c:v>
                </c:pt>
                <c:pt idx="20">
                  <c:v>275193.69104511634</c:v>
                </c:pt>
                <c:pt idx="21">
                  <c:v>274384.29783616011</c:v>
                </c:pt>
                <c:pt idx="22">
                  <c:v>273574.90462720388</c:v>
                </c:pt>
                <c:pt idx="23">
                  <c:v>272765.51141824765</c:v>
                </c:pt>
                <c:pt idx="24">
                  <c:v>271956.11820929142</c:v>
                </c:pt>
                <c:pt idx="25">
                  <c:v>271146.72500033519</c:v>
                </c:pt>
                <c:pt idx="26">
                  <c:v>270337.33179137897</c:v>
                </c:pt>
                <c:pt idx="27">
                  <c:v>269527.93858242274</c:v>
                </c:pt>
                <c:pt idx="28">
                  <c:v>268718.54537346651</c:v>
                </c:pt>
                <c:pt idx="29">
                  <c:v>267909.15216451028</c:v>
                </c:pt>
                <c:pt idx="30">
                  <c:v>267099.75895555405</c:v>
                </c:pt>
                <c:pt idx="31">
                  <c:v>266290.36574659782</c:v>
                </c:pt>
                <c:pt idx="32">
                  <c:v>265480.97253764165</c:v>
                </c:pt>
                <c:pt idx="33">
                  <c:v>264671.57932868542</c:v>
                </c:pt>
                <c:pt idx="34">
                  <c:v>263862.18611972919</c:v>
                </c:pt>
                <c:pt idx="35">
                  <c:v>263052.79291077296</c:v>
                </c:pt>
                <c:pt idx="36">
                  <c:v>262243.39970181673</c:v>
                </c:pt>
                <c:pt idx="37">
                  <c:v>261434.00649286053</c:v>
                </c:pt>
                <c:pt idx="38">
                  <c:v>260624.61328390433</c:v>
                </c:pt>
                <c:pt idx="39">
                  <c:v>259815.2200749481</c:v>
                </c:pt>
                <c:pt idx="40">
                  <c:v>259005.82686599187</c:v>
                </c:pt>
                <c:pt idx="41">
                  <c:v>258196.43365703564</c:v>
                </c:pt>
                <c:pt idx="42">
                  <c:v>257387.04044807941</c:v>
                </c:pt>
                <c:pt idx="43">
                  <c:v>256577.64723912318</c:v>
                </c:pt>
                <c:pt idx="44">
                  <c:v>255768.25403016695</c:v>
                </c:pt>
                <c:pt idx="45">
                  <c:v>254958.86082121072</c:v>
                </c:pt>
                <c:pt idx="46">
                  <c:v>254149.46761225449</c:v>
                </c:pt>
                <c:pt idx="47">
                  <c:v>253340.07440329829</c:v>
                </c:pt>
                <c:pt idx="48">
                  <c:v>252530.68119434206</c:v>
                </c:pt>
                <c:pt idx="49">
                  <c:v>251721.28798538583</c:v>
                </c:pt>
                <c:pt idx="50">
                  <c:v>250911.8947764296</c:v>
                </c:pt>
                <c:pt idx="51">
                  <c:v>250102.5015674734</c:v>
                </c:pt>
                <c:pt idx="52">
                  <c:v>249293.10835851717</c:v>
                </c:pt>
                <c:pt idx="53">
                  <c:v>248483.71514956094</c:v>
                </c:pt>
                <c:pt idx="54">
                  <c:v>247674.32194060471</c:v>
                </c:pt>
                <c:pt idx="55">
                  <c:v>246864.92873164848</c:v>
                </c:pt>
                <c:pt idx="56">
                  <c:v>246055.53552269228</c:v>
                </c:pt>
                <c:pt idx="57">
                  <c:v>245246.14231373605</c:v>
                </c:pt>
                <c:pt idx="58">
                  <c:v>244436.74910477982</c:v>
                </c:pt>
                <c:pt idx="59">
                  <c:v>243627.3558958236</c:v>
                </c:pt>
                <c:pt idx="60">
                  <c:v>242817.96268686737</c:v>
                </c:pt>
                <c:pt idx="61">
                  <c:v>242008.56947791114</c:v>
                </c:pt>
                <c:pt idx="62">
                  <c:v>241199.17626895494</c:v>
                </c:pt>
                <c:pt idx="63">
                  <c:v>240389.78305999871</c:v>
                </c:pt>
                <c:pt idx="64">
                  <c:v>239580.38985104248</c:v>
                </c:pt>
                <c:pt idx="65">
                  <c:v>238770.99664208625</c:v>
                </c:pt>
                <c:pt idx="66">
                  <c:v>237961.60343313002</c:v>
                </c:pt>
                <c:pt idx="67">
                  <c:v>237152.21022417382</c:v>
                </c:pt>
                <c:pt idx="68">
                  <c:v>236342.81701521762</c:v>
                </c:pt>
                <c:pt idx="69">
                  <c:v>235533.42380626139</c:v>
                </c:pt>
                <c:pt idx="70">
                  <c:v>234724.03059730516</c:v>
                </c:pt>
                <c:pt idx="71">
                  <c:v>233914.63738834893</c:v>
                </c:pt>
                <c:pt idx="72">
                  <c:v>233105.2441793927</c:v>
                </c:pt>
                <c:pt idx="73">
                  <c:v>232295.8509704365</c:v>
                </c:pt>
                <c:pt idx="74">
                  <c:v>231486.45776148027</c:v>
                </c:pt>
                <c:pt idx="75">
                  <c:v>230677.06455252404</c:v>
                </c:pt>
                <c:pt idx="76">
                  <c:v>229867.67134356784</c:v>
                </c:pt>
                <c:pt idx="77">
                  <c:v>229058.27813461161</c:v>
                </c:pt>
                <c:pt idx="78">
                  <c:v>228248.88492565538</c:v>
                </c:pt>
                <c:pt idx="79">
                  <c:v>227439.49171669915</c:v>
                </c:pt>
                <c:pt idx="80">
                  <c:v>226630.09850774292</c:v>
                </c:pt>
                <c:pt idx="81">
                  <c:v>225820.70529878669</c:v>
                </c:pt>
                <c:pt idx="82">
                  <c:v>225011.31208983046</c:v>
                </c:pt>
                <c:pt idx="83">
                  <c:v>224201.91888087423</c:v>
                </c:pt>
                <c:pt idx="84">
                  <c:v>223392.525671918</c:v>
                </c:pt>
                <c:pt idx="85">
                  <c:v>222583.1324629618</c:v>
                </c:pt>
                <c:pt idx="86">
                  <c:v>221773.7392540056</c:v>
                </c:pt>
                <c:pt idx="87">
                  <c:v>220964.34604504937</c:v>
                </c:pt>
                <c:pt idx="88">
                  <c:v>220154.95283609314</c:v>
                </c:pt>
                <c:pt idx="89">
                  <c:v>219345.55962713691</c:v>
                </c:pt>
                <c:pt idx="90">
                  <c:v>218536.16641818071</c:v>
                </c:pt>
                <c:pt idx="91">
                  <c:v>217726.77320922448</c:v>
                </c:pt>
                <c:pt idx="92">
                  <c:v>216917.38000026828</c:v>
                </c:pt>
                <c:pt idx="93">
                  <c:v>216107.98679131205</c:v>
                </c:pt>
                <c:pt idx="94">
                  <c:v>215298.59358235582</c:v>
                </c:pt>
                <c:pt idx="95">
                  <c:v>214489.2003733996</c:v>
                </c:pt>
                <c:pt idx="96">
                  <c:v>213679.80716444337</c:v>
                </c:pt>
                <c:pt idx="97">
                  <c:v>212870.41395548714</c:v>
                </c:pt>
                <c:pt idx="98">
                  <c:v>212061.02074653091</c:v>
                </c:pt>
                <c:pt idx="99">
                  <c:v>211251.62753757468</c:v>
                </c:pt>
                <c:pt idx="100">
                  <c:v>210442.23432861848</c:v>
                </c:pt>
                <c:pt idx="101">
                  <c:v>209632.84111966225</c:v>
                </c:pt>
                <c:pt idx="102">
                  <c:v>208823.44791070602</c:v>
                </c:pt>
                <c:pt idx="103">
                  <c:v>208014.05470174982</c:v>
                </c:pt>
                <c:pt idx="104">
                  <c:v>207204.66149279359</c:v>
                </c:pt>
                <c:pt idx="105">
                  <c:v>206395.26828383736</c:v>
                </c:pt>
                <c:pt idx="106">
                  <c:v>205585.87507488113</c:v>
                </c:pt>
                <c:pt idx="107">
                  <c:v>204776.4818659249</c:v>
                </c:pt>
                <c:pt idx="108">
                  <c:v>203967.08865696867</c:v>
                </c:pt>
                <c:pt idx="109">
                  <c:v>203157.69544801244</c:v>
                </c:pt>
                <c:pt idx="110">
                  <c:v>202348.30223905621</c:v>
                </c:pt>
                <c:pt idx="111">
                  <c:v>201538.90903009998</c:v>
                </c:pt>
                <c:pt idx="112">
                  <c:v>200729.51582114375</c:v>
                </c:pt>
                <c:pt idx="113">
                  <c:v>199920.12261218752</c:v>
                </c:pt>
                <c:pt idx="114">
                  <c:v>199110.72940323129</c:v>
                </c:pt>
                <c:pt idx="115">
                  <c:v>198301.33619427506</c:v>
                </c:pt>
                <c:pt idx="116">
                  <c:v>197491.94298531883</c:v>
                </c:pt>
                <c:pt idx="117">
                  <c:v>196682.5497763626</c:v>
                </c:pt>
                <c:pt idx="118">
                  <c:v>195873.15656740637</c:v>
                </c:pt>
                <c:pt idx="119">
                  <c:v>195063.76335845015</c:v>
                </c:pt>
                <c:pt idx="120">
                  <c:v>194254.37014949392</c:v>
                </c:pt>
                <c:pt idx="121">
                  <c:v>193444.97694053772</c:v>
                </c:pt>
                <c:pt idx="122">
                  <c:v>192635.58373158149</c:v>
                </c:pt>
                <c:pt idx="123">
                  <c:v>191826.19052262526</c:v>
                </c:pt>
                <c:pt idx="124">
                  <c:v>191016.79731366903</c:v>
                </c:pt>
                <c:pt idx="125">
                  <c:v>190207.40410471283</c:v>
                </c:pt>
                <c:pt idx="126">
                  <c:v>189398.0108957566</c:v>
                </c:pt>
                <c:pt idx="127">
                  <c:v>188588.61768680037</c:v>
                </c:pt>
                <c:pt idx="128">
                  <c:v>187779.22447784414</c:v>
                </c:pt>
                <c:pt idx="129">
                  <c:v>186969.83126888794</c:v>
                </c:pt>
                <c:pt idx="130">
                  <c:v>186160.43805993174</c:v>
                </c:pt>
                <c:pt idx="131">
                  <c:v>185351.04485097551</c:v>
                </c:pt>
                <c:pt idx="132">
                  <c:v>184541.65164201928</c:v>
                </c:pt>
                <c:pt idx="133">
                  <c:v>183732.25843306305</c:v>
                </c:pt>
                <c:pt idx="134">
                  <c:v>182922.86522410682</c:v>
                </c:pt>
                <c:pt idx="135">
                  <c:v>182113.47201515059</c:v>
                </c:pt>
                <c:pt idx="136">
                  <c:v>181304.07880619436</c:v>
                </c:pt>
                <c:pt idx="137">
                  <c:v>180494.68559723816</c:v>
                </c:pt>
                <c:pt idx="138">
                  <c:v>179685.29238828196</c:v>
                </c:pt>
                <c:pt idx="139">
                  <c:v>178875.89917932573</c:v>
                </c:pt>
                <c:pt idx="140">
                  <c:v>178066.5059703695</c:v>
                </c:pt>
                <c:pt idx="141">
                  <c:v>177257.11276141327</c:v>
                </c:pt>
                <c:pt idx="142">
                  <c:v>176447.71955245707</c:v>
                </c:pt>
                <c:pt idx="143">
                  <c:v>175638.32634350084</c:v>
                </c:pt>
                <c:pt idx="144">
                  <c:v>174828.93313454461</c:v>
                </c:pt>
                <c:pt idx="145">
                  <c:v>174019.53992558841</c:v>
                </c:pt>
                <c:pt idx="146">
                  <c:v>173210.14671663218</c:v>
                </c:pt>
                <c:pt idx="147">
                  <c:v>172400.75350767595</c:v>
                </c:pt>
                <c:pt idx="148">
                  <c:v>171591.36029871972</c:v>
                </c:pt>
                <c:pt idx="149">
                  <c:v>170781.96708976349</c:v>
                </c:pt>
                <c:pt idx="150">
                  <c:v>169972.57388080729</c:v>
                </c:pt>
                <c:pt idx="151">
                  <c:v>169163.18067185106</c:v>
                </c:pt>
                <c:pt idx="152">
                  <c:v>168353.78746289483</c:v>
                </c:pt>
                <c:pt idx="153">
                  <c:v>167544.39425393863</c:v>
                </c:pt>
                <c:pt idx="154">
                  <c:v>166735.0010449824</c:v>
                </c:pt>
                <c:pt idx="155">
                  <c:v>165925.60783602617</c:v>
                </c:pt>
                <c:pt idx="156">
                  <c:v>165116.21462706994</c:v>
                </c:pt>
                <c:pt idx="157">
                  <c:v>164306.82141811372</c:v>
                </c:pt>
                <c:pt idx="158">
                  <c:v>163497.42820915752</c:v>
                </c:pt>
                <c:pt idx="159">
                  <c:v>162688.03500020129</c:v>
                </c:pt>
                <c:pt idx="160">
                  <c:v>161878.64179124509</c:v>
                </c:pt>
                <c:pt idx="161">
                  <c:v>161069.24858228886</c:v>
                </c:pt>
                <c:pt idx="162">
                  <c:v>160259.85537333263</c:v>
                </c:pt>
                <c:pt idx="163">
                  <c:v>159450.4621643764</c:v>
                </c:pt>
                <c:pt idx="164">
                  <c:v>158641.06895542017</c:v>
                </c:pt>
                <c:pt idx="165">
                  <c:v>157831.67574646394</c:v>
                </c:pt>
                <c:pt idx="166">
                  <c:v>157022.28253750774</c:v>
                </c:pt>
                <c:pt idx="167">
                  <c:v>156212.88932855151</c:v>
                </c:pt>
                <c:pt idx="168">
                  <c:v>155403.49611959531</c:v>
                </c:pt>
                <c:pt idx="169">
                  <c:v>154594.10291063908</c:v>
                </c:pt>
                <c:pt idx="170">
                  <c:v>153784.70970168285</c:v>
                </c:pt>
                <c:pt idx="171">
                  <c:v>152975.31649272662</c:v>
                </c:pt>
                <c:pt idx="172">
                  <c:v>152165.92328377039</c:v>
                </c:pt>
                <c:pt idx="173">
                  <c:v>151356.53007481416</c:v>
                </c:pt>
                <c:pt idx="174">
                  <c:v>150547.13686585793</c:v>
                </c:pt>
                <c:pt idx="175">
                  <c:v>149737.74365690173</c:v>
                </c:pt>
                <c:pt idx="176">
                  <c:v>148928.3504479455</c:v>
                </c:pt>
                <c:pt idx="177">
                  <c:v>148118.95723898927</c:v>
                </c:pt>
                <c:pt idx="178">
                  <c:v>147309.56403003304</c:v>
                </c:pt>
                <c:pt idx="179">
                  <c:v>146500.17082107684</c:v>
                </c:pt>
                <c:pt idx="180">
                  <c:v>145690.77761212061</c:v>
                </c:pt>
                <c:pt idx="181">
                  <c:v>144881.38440316438</c:v>
                </c:pt>
                <c:pt idx="182">
                  <c:v>144071.99119420815</c:v>
                </c:pt>
                <c:pt idx="183">
                  <c:v>143262.59798525192</c:v>
                </c:pt>
                <c:pt idx="184">
                  <c:v>142453.20477629569</c:v>
                </c:pt>
                <c:pt idx="185">
                  <c:v>141643.81156733946</c:v>
                </c:pt>
                <c:pt idx="186">
                  <c:v>140834.41835838323</c:v>
                </c:pt>
                <c:pt idx="187">
                  <c:v>140025.02514942701</c:v>
                </c:pt>
                <c:pt idx="188">
                  <c:v>139215.63194047078</c:v>
                </c:pt>
                <c:pt idx="189">
                  <c:v>138406.23873151455</c:v>
                </c:pt>
                <c:pt idx="190">
                  <c:v>137596.84552255835</c:v>
                </c:pt>
                <c:pt idx="191">
                  <c:v>136787.45231360212</c:v>
                </c:pt>
                <c:pt idx="192">
                  <c:v>135978.05910464589</c:v>
                </c:pt>
                <c:pt idx="193">
                  <c:v>135168.66589568966</c:v>
                </c:pt>
                <c:pt idx="194">
                  <c:v>134359.27268673343</c:v>
                </c:pt>
                <c:pt idx="195">
                  <c:v>133549.8794777772</c:v>
                </c:pt>
                <c:pt idx="196">
                  <c:v>132740.48626882097</c:v>
                </c:pt>
                <c:pt idx="197">
                  <c:v>131931.09305986474</c:v>
                </c:pt>
                <c:pt idx="198">
                  <c:v>131121.69985090851</c:v>
                </c:pt>
                <c:pt idx="199">
                  <c:v>130312.30664195228</c:v>
                </c:pt>
                <c:pt idx="200">
                  <c:v>129502.91343299607</c:v>
                </c:pt>
                <c:pt idx="201">
                  <c:v>128693.52022403984</c:v>
                </c:pt>
                <c:pt idx="202">
                  <c:v>127884.12701508361</c:v>
                </c:pt>
                <c:pt idx="203">
                  <c:v>127074.73380612738</c:v>
                </c:pt>
                <c:pt idx="204">
                  <c:v>126265.34059717115</c:v>
                </c:pt>
                <c:pt idx="205">
                  <c:v>125455.94738821493</c:v>
                </c:pt>
                <c:pt idx="206">
                  <c:v>124646.5541792587</c:v>
                </c:pt>
                <c:pt idx="207">
                  <c:v>123837.16097030247</c:v>
                </c:pt>
                <c:pt idx="208">
                  <c:v>123027.76776134626</c:v>
                </c:pt>
                <c:pt idx="209">
                  <c:v>122218.37455239004</c:v>
                </c:pt>
                <c:pt idx="210">
                  <c:v>121408.98134343381</c:v>
                </c:pt>
                <c:pt idx="211">
                  <c:v>120599.58813447758</c:v>
                </c:pt>
                <c:pt idx="212">
                  <c:v>119790.19492552135</c:v>
                </c:pt>
                <c:pt idx="213">
                  <c:v>118980.80171656513</c:v>
                </c:pt>
                <c:pt idx="214">
                  <c:v>118171.4085076089</c:v>
                </c:pt>
                <c:pt idx="215">
                  <c:v>117362.0152986527</c:v>
                </c:pt>
                <c:pt idx="216">
                  <c:v>116552.62208969647</c:v>
                </c:pt>
                <c:pt idx="217">
                  <c:v>115743.22888074024</c:v>
                </c:pt>
                <c:pt idx="218">
                  <c:v>114933.83567178401</c:v>
                </c:pt>
                <c:pt idx="219">
                  <c:v>114124.44246282778</c:v>
                </c:pt>
                <c:pt idx="220">
                  <c:v>113315.04925387155</c:v>
                </c:pt>
                <c:pt idx="221">
                  <c:v>112505.65604491532</c:v>
                </c:pt>
                <c:pt idx="222">
                  <c:v>111696.2628359591</c:v>
                </c:pt>
                <c:pt idx="223">
                  <c:v>110886.86962700287</c:v>
                </c:pt>
                <c:pt idx="224">
                  <c:v>110077.47641804666</c:v>
                </c:pt>
                <c:pt idx="225">
                  <c:v>109268.08320909043</c:v>
                </c:pt>
                <c:pt idx="226">
                  <c:v>108458.6900001342</c:v>
                </c:pt>
                <c:pt idx="227">
                  <c:v>107649.29679117799</c:v>
                </c:pt>
                <c:pt idx="228">
                  <c:v>106839.90358222176</c:v>
                </c:pt>
                <c:pt idx="229">
                  <c:v>106030.51037326554</c:v>
                </c:pt>
                <c:pt idx="230">
                  <c:v>105221.11716430931</c:v>
                </c:pt>
                <c:pt idx="231">
                  <c:v>104411.72395535308</c:v>
                </c:pt>
                <c:pt idx="232">
                  <c:v>103602.33074639685</c:v>
                </c:pt>
                <c:pt idx="233">
                  <c:v>102792.93753744064</c:v>
                </c:pt>
                <c:pt idx="234">
                  <c:v>101983.54432848441</c:v>
                </c:pt>
                <c:pt idx="235">
                  <c:v>101174.15111952819</c:v>
                </c:pt>
                <c:pt idx="236">
                  <c:v>100364.75791057196</c:v>
                </c:pt>
                <c:pt idx="237">
                  <c:v>99555.364701615734</c:v>
                </c:pt>
                <c:pt idx="238">
                  <c:v>98745.971492659504</c:v>
                </c:pt>
                <c:pt idx="239">
                  <c:v>97936.578283703275</c:v>
                </c:pt>
                <c:pt idx="240">
                  <c:v>97127.185074747045</c:v>
                </c:pt>
                <c:pt idx="241">
                  <c:v>96317.791865790816</c:v>
                </c:pt>
                <c:pt idx="242">
                  <c:v>95508.398656834601</c:v>
                </c:pt>
                <c:pt idx="243">
                  <c:v>94699.005447878386</c:v>
                </c:pt>
                <c:pt idx="244">
                  <c:v>93889.612238922156</c:v>
                </c:pt>
                <c:pt idx="245">
                  <c:v>93080.219029965941</c:v>
                </c:pt>
                <c:pt idx="246">
                  <c:v>92270.825821009726</c:v>
                </c:pt>
                <c:pt idx="247">
                  <c:v>91461.432612053497</c:v>
                </c:pt>
                <c:pt idx="248">
                  <c:v>90652.039403097267</c:v>
                </c:pt>
                <c:pt idx="249">
                  <c:v>89842.646194141038</c:v>
                </c:pt>
                <c:pt idx="250">
                  <c:v>89033.252985184823</c:v>
                </c:pt>
                <c:pt idx="251">
                  <c:v>88223.859776228594</c:v>
                </c:pt>
                <c:pt idx="252">
                  <c:v>87414.466567272379</c:v>
                </c:pt>
                <c:pt idx="253">
                  <c:v>86605.073358316149</c:v>
                </c:pt>
                <c:pt idx="254">
                  <c:v>85795.68014935992</c:v>
                </c:pt>
                <c:pt idx="255">
                  <c:v>84986.286940403705</c:v>
                </c:pt>
                <c:pt idx="256">
                  <c:v>84176.893731447475</c:v>
                </c:pt>
                <c:pt idx="257">
                  <c:v>83367.50052249126</c:v>
                </c:pt>
                <c:pt idx="258">
                  <c:v>82558.107313535031</c:v>
                </c:pt>
                <c:pt idx="259">
                  <c:v>81748.714104578801</c:v>
                </c:pt>
                <c:pt idx="260">
                  <c:v>80939.320895622572</c:v>
                </c:pt>
                <c:pt idx="261">
                  <c:v>80129.927686666357</c:v>
                </c:pt>
                <c:pt idx="262">
                  <c:v>79320.534477710127</c:v>
                </c:pt>
                <c:pt idx="263">
                  <c:v>78511.141268753898</c:v>
                </c:pt>
                <c:pt idx="264">
                  <c:v>77701.748059797683</c:v>
                </c:pt>
                <c:pt idx="265">
                  <c:v>76892.354850841453</c:v>
                </c:pt>
                <c:pt idx="266">
                  <c:v>76082.961641885238</c:v>
                </c:pt>
                <c:pt idx="267">
                  <c:v>75273.568432929023</c:v>
                </c:pt>
                <c:pt idx="268">
                  <c:v>74464.175223972794</c:v>
                </c:pt>
                <c:pt idx="269">
                  <c:v>73654.782015016564</c:v>
                </c:pt>
                <c:pt idx="270">
                  <c:v>72845.388806060335</c:v>
                </c:pt>
                <c:pt idx="271">
                  <c:v>72035.995597104105</c:v>
                </c:pt>
                <c:pt idx="272">
                  <c:v>71226.60238814789</c:v>
                </c:pt>
                <c:pt idx="273">
                  <c:v>70417.209179191661</c:v>
                </c:pt>
                <c:pt idx="274">
                  <c:v>69607.815970235446</c:v>
                </c:pt>
                <c:pt idx="275">
                  <c:v>68798.422761279217</c:v>
                </c:pt>
                <c:pt idx="276">
                  <c:v>67989.029552322987</c:v>
                </c:pt>
                <c:pt idx="277">
                  <c:v>67179.636343366772</c:v>
                </c:pt>
                <c:pt idx="278">
                  <c:v>66370.243134410543</c:v>
                </c:pt>
                <c:pt idx="279">
                  <c:v>65560.849925454313</c:v>
                </c:pt>
                <c:pt idx="280">
                  <c:v>64751.456716498091</c:v>
                </c:pt>
                <c:pt idx="281">
                  <c:v>63942.063507541861</c:v>
                </c:pt>
                <c:pt idx="282">
                  <c:v>63132.670298585639</c:v>
                </c:pt>
                <c:pt idx="283">
                  <c:v>62323.27708962941</c:v>
                </c:pt>
                <c:pt idx="284">
                  <c:v>61513.883880673187</c:v>
                </c:pt>
                <c:pt idx="285">
                  <c:v>60704.490671716965</c:v>
                </c:pt>
                <c:pt idx="286">
                  <c:v>59895.097462760743</c:v>
                </c:pt>
                <c:pt idx="287">
                  <c:v>59085.704253804513</c:v>
                </c:pt>
                <c:pt idx="288">
                  <c:v>58276.311044848291</c:v>
                </c:pt>
                <c:pt idx="289">
                  <c:v>57466.917835892062</c:v>
                </c:pt>
                <c:pt idx="290">
                  <c:v>56657.524626935832</c:v>
                </c:pt>
                <c:pt idx="291">
                  <c:v>55848.131417979603</c:v>
                </c:pt>
                <c:pt idx="292">
                  <c:v>55038.73820902338</c:v>
                </c:pt>
                <c:pt idx="293">
                  <c:v>54229.345000067158</c:v>
                </c:pt>
                <c:pt idx="294">
                  <c:v>53419.951791110936</c:v>
                </c:pt>
                <c:pt idx="295">
                  <c:v>52610.558582154707</c:v>
                </c:pt>
                <c:pt idx="296">
                  <c:v>51801.165373198484</c:v>
                </c:pt>
                <c:pt idx="297">
                  <c:v>50991.772164242255</c:v>
                </c:pt>
                <c:pt idx="298">
                  <c:v>50182.378955286025</c:v>
                </c:pt>
                <c:pt idx="299">
                  <c:v>49372.985746329803</c:v>
                </c:pt>
                <c:pt idx="300">
                  <c:v>48563.592537373574</c:v>
                </c:pt>
                <c:pt idx="301">
                  <c:v>47754.199328417351</c:v>
                </c:pt>
                <c:pt idx="302">
                  <c:v>46944.806119461129</c:v>
                </c:pt>
                <c:pt idx="303">
                  <c:v>46135.4129105049</c:v>
                </c:pt>
                <c:pt idx="304">
                  <c:v>45326.019701548677</c:v>
                </c:pt>
                <c:pt idx="305">
                  <c:v>44516.626492592448</c:v>
                </c:pt>
                <c:pt idx="306">
                  <c:v>43707.233283636233</c:v>
                </c:pt>
                <c:pt idx="307">
                  <c:v>42897.840074680003</c:v>
                </c:pt>
                <c:pt idx="308">
                  <c:v>42088.446865723781</c:v>
                </c:pt>
                <c:pt idx="309">
                  <c:v>41279.053656767559</c:v>
                </c:pt>
                <c:pt idx="310">
                  <c:v>40469.660447811337</c:v>
                </c:pt>
                <c:pt idx="311">
                  <c:v>39660.267238855107</c:v>
                </c:pt>
                <c:pt idx="312">
                  <c:v>38850.874029898885</c:v>
                </c:pt>
                <c:pt idx="313">
                  <c:v>38041.480820942656</c:v>
                </c:pt>
                <c:pt idx="314">
                  <c:v>37232.087611986433</c:v>
                </c:pt>
                <c:pt idx="315">
                  <c:v>36422.694403030211</c:v>
                </c:pt>
                <c:pt idx="316">
                  <c:v>35613.301194073982</c:v>
                </c:pt>
                <c:pt idx="317">
                  <c:v>34803.907985117759</c:v>
                </c:pt>
                <c:pt idx="318">
                  <c:v>33994.514776161537</c:v>
                </c:pt>
                <c:pt idx="319">
                  <c:v>33185.121567205308</c:v>
                </c:pt>
                <c:pt idx="320">
                  <c:v>32375.728358249085</c:v>
                </c:pt>
                <c:pt idx="321">
                  <c:v>31566.335149292863</c:v>
                </c:pt>
                <c:pt idx="322">
                  <c:v>30756.941940336641</c:v>
                </c:pt>
                <c:pt idx="323">
                  <c:v>29947.548731380411</c:v>
                </c:pt>
                <c:pt idx="324">
                  <c:v>29138.155522424189</c:v>
                </c:pt>
                <c:pt idx="325">
                  <c:v>28328.762313467967</c:v>
                </c:pt>
                <c:pt idx="326">
                  <c:v>27519.369104511738</c:v>
                </c:pt>
                <c:pt idx="327">
                  <c:v>26709.975895555515</c:v>
                </c:pt>
                <c:pt idx="328">
                  <c:v>25900.582686599289</c:v>
                </c:pt>
                <c:pt idx="329">
                  <c:v>25091.189477643064</c:v>
                </c:pt>
                <c:pt idx="330">
                  <c:v>24281.796268686838</c:v>
                </c:pt>
                <c:pt idx="331">
                  <c:v>23472.403059730612</c:v>
                </c:pt>
                <c:pt idx="332">
                  <c:v>22663.00985077439</c:v>
                </c:pt>
                <c:pt idx="333">
                  <c:v>21853.616641818167</c:v>
                </c:pt>
                <c:pt idx="334">
                  <c:v>21044.223432861942</c:v>
                </c:pt>
                <c:pt idx="335">
                  <c:v>20234.830223905716</c:v>
                </c:pt>
                <c:pt idx="336">
                  <c:v>19425.437014949493</c:v>
                </c:pt>
                <c:pt idx="337">
                  <c:v>18616.043805993268</c:v>
                </c:pt>
                <c:pt idx="338">
                  <c:v>17806.650597037042</c:v>
                </c:pt>
                <c:pt idx="339">
                  <c:v>16997.257388080816</c:v>
                </c:pt>
                <c:pt idx="340">
                  <c:v>16187.864179124594</c:v>
                </c:pt>
                <c:pt idx="341">
                  <c:v>15378.470970168368</c:v>
                </c:pt>
                <c:pt idx="342">
                  <c:v>14569.077761212144</c:v>
                </c:pt>
                <c:pt idx="343">
                  <c:v>13759.68455225592</c:v>
                </c:pt>
                <c:pt idx="344">
                  <c:v>12950.291343299696</c:v>
                </c:pt>
                <c:pt idx="345">
                  <c:v>12140.89813434347</c:v>
                </c:pt>
                <c:pt idx="346">
                  <c:v>11331.504925387246</c:v>
                </c:pt>
                <c:pt idx="347">
                  <c:v>10522.11171643102</c:v>
                </c:pt>
                <c:pt idx="348">
                  <c:v>9712.7185074747958</c:v>
                </c:pt>
                <c:pt idx="349">
                  <c:v>8903.3252985185718</c:v>
                </c:pt>
                <c:pt idx="350">
                  <c:v>8093.9320895623468</c:v>
                </c:pt>
                <c:pt idx="351">
                  <c:v>7284.5388806061219</c:v>
                </c:pt>
                <c:pt idx="352">
                  <c:v>6475.1456716498978</c:v>
                </c:pt>
                <c:pt idx="353">
                  <c:v>5665.7524626936729</c:v>
                </c:pt>
                <c:pt idx="354">
                  <c:v>4856.3592537374479</c:v>
                </c:pt>
                <c:pt idx="355">
                  <c:v>4046.966044781223</c:v>
                </c:pt>
                <c:pt idx="356">
                  <c:v>3237.5728358249985</c:v>
                </c:pt>
                <c:pt idx="357">
                  <c:v>2428.179626868774</c:v>
                </c:pt>
                <c:pt idx="358">
                  <c:v>1618.786417912549</c:v>
                </c:pt>
                <c:pt idx="359">
                  <c:v>809.39320895632443</c:v>
                </c:pt>
                <c:pt idx="360">
                  <c:v>9.1764915666203706E-9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3656"/>
        <c:axId val="366554048"/>
      </c:lineChart>
      <c:catAx>
        <c:axId val="36655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1086956521739058"/>
              <c:y val="0.88779155080862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4048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366554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3.8043478260869602E-2"/>
              <c:y val="0.4389452803548086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3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402173913043637"/>
          <c:y val="0.18811950486387224"/>
          <c:w val="0.34510869565217206"/>
          <c:h val="0.33663470284036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Left To Pay</a:t>
            </a:r>
          </a:p>
        </c:rich>
      </c:tx>
      <c:layout>
        <c:manualLayout>
          <c:xMode val="edge"/>
          <c:yMode val="edge"/>
          <c:x val="0.35641106400161532"/>
          <c:y val="4.1841004184100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23144338802929"/>
          <c:y val="0.23849372384937279"/>
          <c:w val="0.55384754068394604"/>
          <c:h val="0.53974895397489775"/>
        </c:manualLayout>
      </c:layout>
      <c:lineChart>
        <c:grouping val="standard"/>
        <c:varyColors val="0"/>
        <c:ser>
          <c:idx val="0"/>
          <c:order val="0"/>
          <c:tx>
            <c:v>Principle Left to Pay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'Amort. Biweekly'!$A$14:$A$793</c:f>
              <c:numCache>
                <c:formatCode>General</c:formatCode>
                <c:ptCount val="780"/>
                <c:pt idx="0">
                  <c:v>1</c:v>
                </c:pt>
                <c:pt idx="26">
                  <c:v>2</c:v>
                </c:pt>
                <c:pt idx="52">
                  <c:v>3</c:v>
                </c:pt>
                <c:pt idx="78">
                  <c:v>4</c:v>
                </c:pt>
                <c:pt idx="104">
                  <c:v>5</c:v>
                </c:pt>
                <c:pt idx="130">
                  <c:v>6</c:v>
                </c:pt>
                <c:pt idx="156">
                  <c:v>7</c:v>
                </c:pt>
                <c:pt idx="182">
                  <c:v>8</c:v>
                </c:pt>
                <c:pt idx="208">
                  <c:v>9</c:v>
                </c:pt>
                <c:pt idx="234">
                  <c:v>10</c:v>
                </c:pt>
                <c:pt idx="260">
                  <c:v>11</c:v>
                </c:pt>
                <c:pt idx="286">
                  <c:v>12</c:v>
                </c:pt>
                <c:pt idx="312">
                  <c:v>13</c:v>
                </c:pt>
                <c:pt idx="338">
                  <c:v>14</c:v>
                </c:pt>
                <c:pt idx="364">
                  <c:v>15</c:v>
                </c:pt>
                <c:pt idx="390">
                  <c:v>16</c:v>
                </c:pt>
                <c:pt idx="416">
                  <c:v>17</c:v>
                </c:pt>
                <c:pt idx="442">
                  <c:v>18</c:v>
                </c:pt>
                <c:pt idx="468">
                  <c:v>19</c:v>
                </c:pt>
                <c:pt idx="494">
                  <c:v>20</c:v>
                </c:pt>
                <c:pt idx="520">
                  <c:v>21</c:v>
                </c:pt>
                <c:pt idx="546">
                  <c:v>22</c:v>
                </c:pt>
                <c:pt idx="572">
                  <c:v>23</c:v>
                </c:pt>
                <c:pt idx="598">
                  <c:v>24</c:v>
                </c:pt>
                <c:pt idx="624">
                  <c:v>25</c:v>
                </c:pt>
                <c:pt idx="650">
                  <c:v>26</c:v>
                </c:pt>
                <c:pt idx="676">
                  <c:v>27</c:v>
                </c:pt>
                <c:pt idx="702">
                  <c:v>28</c:v>
                </c:pt>
                <c:pt idx="728">
                  <c:v>29</c:v>
                </c:pt>
                <c:pt idx="754">
                  <c:v>30</c:v>
                </c:pt>
              </c:numCache>
            </c:numRef>
          </c:cat>
          <c:val>
            <c:numRef>
              <c:f>'Amort. Extra Pymts'!$J$12:$J$372</c:f>
              <c:numCache>
                <c:formatCode>"$"#,##0.00</c:formatCode>
                <c:ptCount val="361"/>
                <c:pt idx="0">
                  <c:v>135000</c:v>
                </c:pt>
                <c:pt idx="1">
                  <c:v>134465.60679104377</c:v>
                </c:pt>
                <c:pt idx="2">
                  <c:v>133928.54161604276</c:v>
                </c:pt>
                <c:pt idx="3">
                  <c:v>133388.79111516674</c:v>
                </c:pt>
                <c:pt idx="4">
                  <c:v>132846.34186178635</c:v>
                </c:pt>
                <c:pt idx="5">
                  <c:v>132301.18036213904</c:v>
                </c:pt>
                <c:pt idx="6">
                  <c:v>131753.29305499353</c:v>
                </c:pt>
                <c:pt idx="7">
                  <c:v>131202.66631131226</c:v>
                </c:pt>
                <c:pt idx="8">
                  <c:v>130649.2864339126</c:v>
                </c:pt>
                <c:pt idx="9">
                  <c:v>130093.13965712594</c:v>
                </c:pt>
                <c:pt idx="10">
                  <c:v>129534.21214645535</c:v>
                </c:pt>
                <c:pt idx="11">
                  <c:v>128972.48999823139</c:v>
                </c:pt>
                <c:pt idx="12">
                  <c:v>128407.95923926633</c:v>
                </c:pt>
                <c:pt idx="13">
                  <c:v>127840.60582650643</c:v>
                </c:pt>
                <c:pt idx="14">
                  <c:v>127270.41564668274</c:v>
                </c:pt>
                <c:pt idx="15">
                  <c:v>126697.37451595993</c:v>
                </c:pt>
                <c:pt idx="16">
                  <c:v>126121.46817958351</c:v>
                </c:pt>
                <c:pt idx="17">
                  <c:v>125542.6823115252</c:v>
                </c:pt>
                <c:pt idx="18">
                  <c:v>124961.00251412661</c:v>
                </c:pt>
                <c:pt idx="19">
                  <c:v>124376.41431774102</c:v>
                </c:pt>
                <c:pt idx="20">
                  <c:v>123788.9031803735</c:v>
                </c:pt>
                <c:pt idx="21">
                  <c:v>123198.45448731915</c:v>
                </c:pt>
                <c:pt idx="22">
                  <c:v>122605.05355079952</c:v>
                </c:pt>
                <c:pt idx="23">
                  <c:v>122008.68560959729</c:v>
                </c:pt>
                <c:pt idx="24">
                  <c:v>121409.33582868906</c:v>
                </c:pt>
                <c:pt idx="25">
                  <c:v>120806.98929887627</c:v>
                </c:pt>
                <c:pt idx="26">
                  <c:v>120201.63103641443</c:v>
                </c:pt>
                <c:pt idx="27">
                  <c:v>119593.24598264028</c:v>
                </c:pt>
                <c:pt idx="28">
                  <c:v>118981.81900359725</c:v>
                </c:pt>
                <c:pt idx="29">
                  <c:v>118367.33488965902</c:v>
                </c:pt>
                <c:pt idx="30">
                  <c:v>117749.77835515109</c:v>
                </c:pt>
                <c:pt idx="31">
                  <c:v>117129.13403797062</c:v>
                </c:pt>
                <c:pt idx="32">
                  <c:v>116505.38649920425</c:v>
                </c:pt>
                <c:pt idx="33">
                  <c:v>115878.52022274405</c:v>
                </c:pt>
                <c:pt idx="34">
                  <c:v>115248.51961490154</c:v>
                </c:pt>
                <c:pt idx="35">
                  <c:v>114615.36900401983</c:v>
                </c:pt>
                <c:pt idx="36">
                  <c:v>113979.0526400837</c:v>
                </c:pt>
                <c:pt idx="37">
                  <c:v>113339.55469432789</c:v>
                </c:pt>
                <c:pt idx="38">
                  <c:v>112696.85925884331</c:v>
                </c:pt>
                <c:pt idx="39">
                  <c:v>112050.9503461813</c:v>
                </c:pt>
                <c:pt idx="40">
                  <c:v>111401.81188895598</c:v>
                </c:pt>
                <c:pt idx="41">
                  <c:v>110749.42773944454</c:v>
                </c:pt>
                <c:pt idx="42">
                  <c:v>110093.78166918554</c:v>
                </c:pt>
                <c:pt idx="43">
                  <c:v>109434.85736857525</c:v>
                </c:pt>
                <c:pt idx="44">
                  <c:v>108772.6384464619</c:v>
                </c:pt>
                <c:pt idx="45">
                  <c:v>108107.10842973799</c:v>
                </c:pt>
                <c:pt idx="46">
                  <c:v>107438.25076293045</c:v>
                </c:pt>
                <c:pt idx="47">
                  <c:v>106766.04880778887</c:v>
                </c:pt>
                <c:pt idx="48">
                  <c:v>106090.4858428716</c:v>
                </c:pt>
                <c:pt idx="49">
                  <c:v>105411.54506312973</c:v>
                </c:pt>
                <c:pt idx="50">
                  <c:v>104729.20957948915</c:v>
                </c:pt>
                <c:pt idx="51">
                  <c:v>104043.46241843037</c:v>
                </c:pt>
                <c:pt idx="52">
                  <c:v>103354.28652156629</c:v>
                </c:pt>
                <c:pt idx="53">
                  <c:v>102661.6647452179</c:v>
                </c:pt>
                <c:pt idx="54">
                  <c:v>101965.57985998777</c:v>
                </c:pt>
                <c:pt idx="55">
                  <c:v>101266.01455033149</c:v>
                </c:pt>
                <c:pt idx="56">
                  <c:v>100562.95141412692</c:v>
                </c:pt>
                <c:pt idx="57">
                  <c:v>99856.372962241323</c:v>
                </c:pt>
                <c:pt idx="58">
                  <c:v>99146.261618096309</c:v>
                </c:pt>
                <c:pt idx="59">
                  <c:v>98432.599717230565</c:v>
                </c:pt>
                <c:pt idx="60">
                  <c:v>97715.369506860487</c:v>
                </c:pt>
                <c:pt idx="61">
                  <c:v>96994.553145438564</c:v>
                </c:pt>
                <c:pt idx="62">
                  <c:v>96270.132702209536</c:v>
                </c:pt>
                <c:pt idx="63">
                  <c:v>95542.09015676436</c:v>
                </c:pt>
                <c:pt idx="64">
                  <c:v>94810.407398591953</c:v>
                </c:pt>
                <c:pt idx="65">
                  <c:v>94075.066226628682</c:v>
                </c:pt>
                <c:pt idx="66">
                  <c:v>93336.048348805605</c:v>
                </c:pt>
                <c:pt idx="67">
                  <c:v>92593.33538159341</c:v>
                </c:pt>
                <c:pt idx="68">
                  <c:v>91846.908849545158</c:v>
                </c:pt>
                <c:pt idx="69">
                  <c:v>91096.750184836652</c:v>
                </c:pt>
                <c:pt idx="70">
                  <c:v>90342.840726804614</c:v>
                </c:pt>
                <c:pt idx="71">
                  <c:v>89585.161721482407</c:v>
                </c:pt>
                <c:pt idx="72">
                  <c:v>88823.694321133589</c:v>
                </c:pt>
                <c:pt idx="73">
                  <c:v>88058.419583783034</c:v>
                </c:pt>
                <c:pt idx="74">
                  <c:v>87289.318472745726</c:v>
                </c:pt>
                <c:pt idx="75">
                  <c:v>86516.37185615323</c:v>
                </c:pt>
                <c:pt idx="76">
                  <c:v>85739.560506477777</c:v>
                </c:pt>
                <c:pt idx="77">
                  <c:v>84958.865100053939</c:v>
                </c:pt>
                <c:pt idx="78">
                  <c:v>84174.266216597985</c:v>
                </c:pt>
                <c:pt idx="79">
                  <c:v>83385.744338724748</c:v>
                </c:pt>
                <c:pt idx="80">
                  <c:v>82593.279851462154</c:v>
                </c:pt>
                <c:pt idx="81">
                  <c:v>81796.853041763243</c:v>
                </c:pt>
                <c:pt idx="82">
                  <c:v>80996.44409801584</c:v>
                </c:pt>
                <c:pt idx="83">
                  <c:v>80192.033109549695</c:v>
                </c:pt>
                <c:pt idx="84">
                  <c:v>79383.600066141225</c:v>
                </c:pt>
                <c:pt idx="85">
                  <c:v>78571.124857515708</c:v>
                </c:pt>
                <c:pt idx="86">
                  <c:v>77754.587272847057</c:v>
                </c:pt>
                <c:pt idx="87">
                  <c:v>76933.96700025507</c:v>
                </c:pt>
                <c:pt idx="88">
                  <c:v>76109.243626300115</c:v>
                </c:pt>
                <c:pt idx="89">
                  <c:v>75280.396635475394</c:v>
                </c:pt>
                <c:pt idx="90">
                  <c:v>74447.405409696541</c:v>
                </c:pt>
                <c:pt idx="91">
                  <c:v>73610.249227788794</c:v>
                </c:pt>
                <c:pt idx="92">
                  <c:v>72768.907264971509</c:v>
                </c:pt>
                <c:pt idx="93">
                  <c:v>71923.358592340141</c:v>
                </c:pt>
                <c:pt idx="94">
                  <c:v>71073.582176345619</c:v>
                </c:pt>
                <c:pt idx="95">
                  <c:v>70219.55687827112</c:v>
                </c:pt>
                <c:pt idx="96">
                  <c:v>69361.261453706247</c:v>
                </c:pt>
                <c:pt idx="97">
                  <c:v>68498.67455201855</c:v>
                </c:pt>
                <c:pt idx="98">
                  <c:v>67631.774715822423</c:v>
                </c:pt>
                <c:pt idx="99">
                  <c:v>66760.540380445309</c:v>
                </c:pt>
                <c:pt idx="100">
                  <c:v>65884.949873391306</c:v>
                </c:pt>
                <c:pt idx="101">
                  <c:v>65004.981413802037</c:v>
                </c:pt>
                <c:pt idx="102">
                  <c:v>64120.613111914819</c:v>
                </c:pt>
                <c:pt idx="103">
                  <c:v>63231.822968518172</c:v>
                </c:pt>
                <c:pt idx="104">
                  <c:v>62338.588874404537</c:v>
                </c:pt>
                <c:pt idx="105">
                  <c:v>61440.888609820337</c:v>
                </c:pt>
                <c:pt idx="106">
                  <c:v>60538.699843913215</c:v>
                </c:pt>
                <c:pt idx="107">
                  <c:v>59632.00013417656</c:v>
                </c:pt>
                <c:pt idx="108">
                  <c:v>58720.766925891221</c:v>
                </c:pt>
                <c:pt idx="109">
                  <c:v>57804.977551564451</c:v>
                </c:pt>
                <c:pt idx="110">
                  <c:v>56884.609230366048</c:v>
                </c:pt>
                <c:pt idx="111">
                  <c:v>55959.639067561657</c:v>
                </c:pt>
                <c:pt idx="112">
                  <c:v>55030.044053943238</c:v>
                </c:pt>
                <c:pt idx="113">
                  <c:v>54095.801065256732</c:v>
                </c:pt>
                <c:pt idx="114">
                  <c:v>53156.886861626794</c:v>
                </c:pt>
                <c:pt idx="115">
                  <c:v>52213.278086978702</c:v>
                </c:pt>
                <c:pt idx="116">
                  <c:v>51264.951268457371</c:v>
                </c:pt>
                <c:pt idx="117">
                  <c:v>50311.882815843433</c:v>
                </c:pt>
                <c:pt idx="118">
                  <c:v>49354.049020966428</c:v>
                </c:pt>
                <c:pt idx="119">
                  <c:v>48391.426057115037</c:v>
                </c:pt>
                <c:pt idx="120">
                  <c:v>47423.989978444384</c:v>
                </c:pt>
                <c:pt idx="121">
                  <c:v>46451.716719380383</c:v>
                </c:pt>
                <c:pt idx="122">
                  <c:v>45474.582094021061</c:v>
                </c:pt>
                <c:pt idx="123">
                  <c:v>44492.561795534944</c:v>
                </c:pt>
                <c:pt idx="124">
                  <c:v>43505.631395556396</c:v>
                </c:pt>
                <c:pt idx="125">
                  <c:v>42513.766343577954</c:v>
                </c:pt>
                <c:pt idx="126">
                  <c:v>41516.941966339618</c:v>
                </c:pt>
                <c:pt idx="127">
                  <c:v>40515.133467215092</c:v>
                </c:pt>
                <c:pt idx="128">
                  <c:v>39508.315925594943</c:v>
                </c:pt>
                <c:pt idx="129">
                  <c:v>38496.464296266691</c:v>
                </c:pt>
                <c:pt idx="130">
                  <c:v>37479.553408791799</c:v>
                </c:pt>
                <c:pt idx="131">
                  <c:v>36457.557966879533</c:v>
                </c:pt>
                <c:pt idx="132">
                  <c:v>35430.452547757704</c:v>
                </c:pt>
                <c:pt idx="133">
                  <c:v>34398.211601540272</c:v>
                </c:pt>
                <c:pt idx="134">
                  <c:v>33360.809450591747</c:v>
                </c:pt>
                <c:pt idx="135">
                  <c:v>32318.220288888482</c:v>
                </c:pt>
                <c:pt idx="136">
                  <c:v>31270.418181376699</c:v>
                </c:pt>
                <c:pt idx="137">
                  <c:v>30217.37706332736</c:v>
                </c:pt>
                <c:pt idx="138">
                  <c:v>29159.070739687773</c:v>
                </c:pt>
                <c:pt idx="139">
                  <c:v>28095.472884429986</c:v>
                </c:pt>
                <c:pt idx="140">
                  <c:v>27026.55703989591</c:v>
                </c:pt>
                <c:pt idx="141">
                  <c:v>25952.296616139163</c:v>
                </c:pt>
                <c:pt idx="142">
                  <c:v>24872.664890263633</c:v>
                </c:pt>
                <c:pt idx="143">
                  <c:v>23787.635005758726</c:v>
                </c:pt>
                <c:pt idx="144">
                  <c:v>22697.179971831294</c:v>
                </c:pt>
                <c:pt idx="145">
                  <c:v>21601.272662734227</c:v>
                </c:pt>
                <c:pt idx="146">
                  <c:v>20499.885817091672</c:v>
                </c:pt>
                <c:pt idx="147">
                  <c:v>19392.992037220905</c:v>
                </c:pt>
                <c:pt idx="148">
                  <c:v>18280.563788450785</c:v>
                </c:pt>
                <c:pt idx="149">
                  <c:v>17162.573398436813</c:v>
                </c:pt>
                <c:pt idx="150">
                  <c:v>16038.993056472773</c:v>
                </c:pt>
                <c:pt idx="151">
                  <c:v>14909.794812798913</c:v>
                </c:pt>
                <c:pt idx="152">
                  <c:v>13774.950577906682</c:v>
                </c:pt>
                <c:pt idx="153">
                  <c:v>12634.432121839991</c:v>
                </c:pt>
                <c:pt idx="154">
                  <c:v>11488.211073492967</c:v>
                </c:pt>
                <c:pt idx="155">
                  <c:v>10336.258919904207</c:v>
                </c:pt>
                <c:pt idx="156">
                  <c:v>9178.5470055475034</c:v>
                </c:pt>
                <c:pt idx="157">
                  <c:v>8015.0465316190166</c:v>
                </c:pt>
                <c:pt idx="158">
                  <c:v>6845.7285553208876</c:v>
                </c:pt>
                <c:pt idx="159">
                  <c:v>5670.5639891412675</c:v>
                </c:pt>
                <c:pt idx="160">
                  <c:v>4489.5236001307494</c:v>
                </c:pt>
                <c:pt idx="161">
                  <c:v>3302.5780091751785</c:v>
                </c:pt>
                <c:pt idx="162">
                  <c:v>2109.6976902648298</c:v>
                </c:pt>
                <c:pt idx="163">
                  <c:v>910.85296975992946</c:v>
                </c:pt>
                <c:pt idx="164">
                  <c:v>-293.98597434749536</c:v>
                </c:pt>
                <c:pt idx="165">
                  <c:v>-293.98597434749536</c:v>
                </c:pt>
                <c:pt idx="166">
                  <c:v>-293.98597434749536</c:v>
                </c:pt>
                <c:pt idx="167">
                  <c:v>-293.98597434749536</c:v>
                </c:pt>
                <c:pt idx="168">
                  <c:v>-293.98597434749536</c:v>
                </c:pt>
                <c:pt idx="169">
                  <c:v>-293.98597434749536</c:v>
                </c:pt>
                <c:pt idx="170">
                  <c:v>-293.98597434749536</c:v>
                </c:pt>
                <c:pt idx="171">
                  <c:v>-293.98597434749536</c:v>
                </c:pt>
                <c:pt idx="172">
                  <c:v>-293.98597434749536</c:v>
                </c:pt>
                <c:pt idx="173">
                  <c:v>-293.98597434749536</c:v>
                </c:pt>
                <c:pt idx="174">
                  <c:v>-293.98597434749536</c:v>
                </c:pt>
                <c:pt idx="175">
                  <c:v>-293.98597434749536</c:v>
                </c:pt>
                <c:pt idx="176">
                  <c:v>-293.98597434749536</c:v>
                </c:pt>
                <c:pt idx="177">
                  <c:v>-293.98597434749536</c:v>
                </c:pt>
                <c:pt idx="178">
                  <c:v>-293.98597434749536</c:v>
                </c:pt>
                <c:pt idx="179">
                  <c:v>-293.98597434749536</c:v>
                </c:pt>
                <c:pt idx="180">
                  <c:v>-293.98597434749536</c:v>
                </c:pt>
                <c:pt idx="181">
                  <c:v>-293.98597434749536</c:v>
                </c:pt>
                <c:pt idx="182">
                  <c:v>-293.98597434749536</c:v>
                </c:pt>
                <c:pt idx="183">
                  <c:v>-293.98597434749536</c:v>
                </c:pt>
                <c:pt idx="184">
                  <c:v>-293.98597434749536</c:v>
                </c:pt>
                <c:pt idx="185">
                  <c:v>-293.98597434749536</c:v>
                </c:pt>
                <c:pt idx="186">
                  <c:v>-293.98597434749536</c:v>
                </c:pt>
                <c:pt idx="187">
                  <c:v>-293.98597434749536</c:v>
                </c:pt>
                <c:pt idx="188">
                  <c:v>-293.98597434749536</c:v>
                </c:pt>
                <c:pt idx="189">
                  <c:v>-293.98597434749536</c:v>
                </c:pt>
                <c:pt idx="190">
                  <c:v>-293.98597434749536</c:v>
                </c:pt>
                <c:pt idx="191">
                  <c:v>-293.98597434749536</c:v>
                </c:pt>
                <c:pt idx="192">
                  <c:v>-293.98597434749536</c:v>
                </c:pt>
                <c:pt idx="193">
                  <c:v>-293.98597434749536</c:v>
                </c:pt>
                <c:pt idx="194">
                  <c:v>-293.98597434749536</c:v>
                </c:pt>
                <c:pt idx="195">
                  <c:v>-293.98597434749536</c:v>
                </c:pt>
                <c:pt idx="196">
                  <c:v>-293.98597434749536</c:v>
                </c:pt>
                <c:pt idx="197">
                  <c:v>-293.98597434749536</c:v>
                </c:pt>
                <c:pt idx="198">
                  <c:v>-293.98597434749536</c:v>
                </c:pt>
                <c:pt idx="199">
                  <c:v>-293.98597434749536</c:v>
                </c:pt>
                <c:pt idx="200">
                  <c:v>-293.98597434749536</c:v>
                </c:pt>
                <c:pt idx="201">
                  <c:v>-293.98597434749536</c:v>
                </c:pt>
                <c:pt idx="202">
                  <c:v>-293.98597434749536</c:v>
                </c:pt>
                <c:pt idx="203">
                  <c:v>-293.98597434749536</c:v>
                </c:pt>
                <c:pt idx="204">
                  <c:v>-293.98597434749536</c:v>
                </c:pt>
                <c:pt idx="205">
                  <c:v>-293.98597434749536</c:v>
                </c:pt>
                <c:pt idx="206">
                  <c:v>-293.98597434749536</c:v>
                </c:pt>
                <c:pt idx="207">
                  <c:v>-293.98597434749536</c:v>
                </c:pt>
                <c:pt idx="208">
                  <c:v>-293.98597434749536</c:v>
                </c:pt>
                <c:pt idx="209">
                  <c:v>-293.98597434749536</c:v>
                </c:pt>
                <c:pt idx="210">
                  <c:v>-293.98597434749536</c:v>
                </c:pt>
                <c:pt idx="211">
                  <c:v>-293.98597434749536</c:v>
                </c:pt>
                <c:pt idx="212">
                  <c:v>-293.98597434749536</c:v>
                </c:pt>
                <c:pt idx="213">
                  <c:v>-293.98597434749536</c:v>
                </c:pt>
                <c:pt idx="214">
                  <c:v>-293.98597434749536</c:v>
                </c:pt>
                <c:pt idx="215">
                  <c:v>-293.98597434749536</c:v>
                </c:pt>
                <c:pt idx="216">
                  <c:v>-293.98597434749536</c:v>
                </c:pt>
                <c:pt idx="217">
                  <c:v>-293.98597434749536</c:v>
                </c:pt>
                <c:pt idx="218">
                  <c:v>-293.98597434749536</c:v>
                </c:pt>
                <c:pt idx="219">
                  <c:v>-293.98597434749536</c:v>
                </c:pt>
                <c:pt idx="220">
                  <c:v>-293.98597434749536</c:v>
                </c:pt>
                <c:pt idx="221">
                  <c:v>-293.98597434749536</c:v>
                </c:pt>
                <c:pt idx="222">
                  <c:v>-293.98597434749536</c:v>
                </c:pt>
                <c:pt idx="223">
                  <c:v>-293.98597434749536</c:v>
                </c:pt>
                <c:pt idx="224">
                  <c:v>-293.98597434749536</c:v>
                </c:pt>
                <c:pt idx="225">
                  <c:v>-293.98597434749536</c:v>
                </c:pt>
                <c:pt idx="226">
                  <c:v>-293.98597434749536</c:v>
                </c:pt>
                <c:pt idx="227">
                  <c:v>-293.98597434749536</c:v>
                </c:pt>
                <c:pt idx="228">
                  <c:v>-293.98597434749536</c:v>
                </c:pt>
                <c:pt idx="229">
                  <c:v>-293.98597434749536</c:v>
                </c:pt>
                <c:pt idx="230">
                  <c:v>-293.98597434749536</c:v>
                </c:pt>
                <c:pt idx="231">
                  <c:v>-293.98597434749536</c:v>
                </c:pt>
                <c:pt idx="232">
                  <c:v>-293.98597434749536</c:v>
                </c:pt>
                <c:pt idx="233">
                  <c:v>-293.98597434749536</c:v>
                </c:pt>
                <c:pt idx="234">
                  <c:v>-293.98597434749536</c:v>
                </c:pt>
                <c:pt idx="235">
                  <c:v>-293.98597434749536</c:v>
                </c:pt>
                <c:pt idx="236">
                  <c:v>-293.98597434749536</c:v>
                </c:pt>
                <c:pt idx="237">
                  <c:v>-293.98597434749536</c:v>
                </c:pt>
                <c:pt idx="238">
                  <c:v>-293.98597434749536</c:v>
                </c:pt>
                <c:pt idx="239">
                  <c:v>-293.98597434749536</c:v>
                </c:pt>
                <c:pt idx="240">
                  <c:v>-293.98597434749536</c:v>
                </c:pt>
                <c:pt idx="241">
                  <c:v>-293.98597434749536</c:v>
                </c:pt>
                <c:pt idx="242">
                  <c:v>-293.98597434749536</c:v>
                </c:pt>
                <c:pt idx="243">
                  <c:v>-293.98597434749536</c:v>
                </c:pt>
                <c:pt idx="244">
                  <c:v>-293.98597434749536</c:v>
                </c:pt>
                <c:pt idx="245">
                  <c:v>-293.98597434749536</c:v>
                </c:pt>
                <c:pt idx="246">
                  <c:v>-293.98597434749536</c:v>
                </c:pt>
                <c:pt idx="247">
                  <c:v>-293.98597434749536</c:v>
                </c:pt>
                <c:pt idx="248">
                  <c:v>-293.98597434749536</c:v>
                </c:pt>
                <c:pt idx="249">
                  <c:v>-293.98597434749536</c:v>
                </c:pt>
                <c:pt idx="250">
                  <c:v>-293.98597434749536</c:v>
                </c:pt>
                <c:pt idx="251">
                  <c:v>-293.98597434749536</c:v>
                </c:pt>
                <c:pt idx="252">
                  <c:v>-293.98597434749536</c:v>
                </c:pt>
                <c:pt idx="253">
                  <c:v>-293.98597434749536</c:v>
                </c:pt>
                <c:pt idx="254">
                  <c:v>-293.98597434749536</c:v>
                </c:pt>
                <c:pt idx="255">
                  <c:v>-293.98597434749536</c:v>
                </c:pt>
                <c:pt idx="256">
                  <c:v>-293.98597434749536</c:v>
                </c:pt>
                <c:pt idx="257">
                  <c:v>-293.98597434749536</c:v>
                </c:pt>
                <c:pt idx="258">
                  <c:v>-293.98597434749536</c:v>
                </c:pt>
                <c:pt idx="259">
                  <c:v>-293.98597434749536</c:v>
                </c:pt>
                <c:pt idx="260">
                  <c:v>-293.98597434749536</c:v>
                </c:pt>
                <c:pt idx="261">
                  <c:v>-293.98597434749536</c:v>
                </c:pt>
                <c:pt idx="262">
                  <c:v>-293.98597434749536</c:v>
                </c:pt>
                <c:pt idx="263">
                  <c:v>-293.98597434749536</c:v>
                </c:pt>
                <c:pt idx="264">
                  <c:v>-293.98597434749536</c:v>
                </c:pt>
                <c:pt idx="265">
                  <c:v>-293.98597434749536</c:v>
                </c:pt>
                <c:pt idx="266">
                  <c:v>-293.98597434749536</c:v>
                </c:pt>
                <c:pt idx="267">
                  <c:v>-293.98597434749536</c:v>
                </c:pt>
                <c:pt idx="268">
                  <c:v>-293.98597434749536</c:v>
                </c:pt>
                <c:pt idx="269">
                  <c:v>-293.98597434749536</c:v>
                </c:pt>
                <c:pt idx="270">
                  <c:v>-293.98597434749536</c:v>
                </c:pt>
                <c:pt idx="271">
                  <c:v>-293.98597434749536</c:v>
                </c:pt>
                <c:pt idx="272">
                  <c:v>-293.98597434749536</c:v>
                </c:pt>
                <c:pt idx="273">
                  <c:v>-293.98597434749536</c:v>
                </c:pt>
                <c:pt idx="274">
                  <c:v>-293.98597434749536</c:v>
                </c:pt>
                <c:pt idx="275">
                  <c:v>-293.98597434749536</c:v>
                </c:pt>
                <c:pt idx="276">
                  <c:v>-293.98597434749536</c:v>
                </c:pt>
                <c:pt idx="277">
                  <c:v>-293.98597434749536</c:v>
                </c:pt>
                <c:pt idx="278">
                  <c:v>-293.98597434749536</c:v>
                </c:pt>
                <c:pt idx="279">
                  <c:v>-293.98597434749536</c:v>
                </c:pt>
                <c:pt idx="280">
                  <c:v>-293.98597434749536</c:v>
                </c:pt>
                <c:pt idx="281">
                  <c:v>-293.98597434749536</c:v>
                </c:pt>
                <c:pt idx="282">
                  <c:v>-293.98597434749536</c:v>
                </c:pt>
                <c:pt idx="283">
                  <c:v>-293.98597434749536</c:v>
                </c:pt>
                <c:pt idx="284">
                  <c:v>-293.98597434749536</c:v>
                </c:pt>
                <c:pt idx="285">
                  <c:v>-293.98597434749536</c:v>
                </c:pt>
                <c:pt idx="286">
                  <c:v>-293.98597434749536</c:v>
                </c:pt>
                <c:pt idx="287">
                  <c:v>-293.98597434749536</c:v>
                </c:pt>
                <c:pt idx="288">
                  <c:v>-293.98597434749536</c:v>
                </c:pt>
                <c:pt idx="289">
                  <c:v>-293.98597434749536</c:v>
                </c:pt>
                <c:pt idx="290">
                  <c:v>-293.98597434749536</c:v>
                </c:pt>
                <c:pt idx="291">
                  <c:v>-293.98597434749536</c:v>
                </c:pt>
                <c:pt idx="292">
                  <c:v>-293.98597434749536</c:v>
                </c:pt>
                <c:pt idx="293">
                  <c:v>-293.98597434749536</c:v>
                </c:pt>
                <c:pt idx="294">
                  <c:v>-293.98597434749536</c:v>
                </c:pt>
                <c:pt idx="295">
                  <c:v>-293.98597434749536</c:v>
                </c:pt>
                <c:pt idx="296">
                  <c:v>-293.98597434749536</c:v>
                </c:pt>
                <c:pt idx="297">
                  <c:v>-293.98597434749536</c:v>
                </c:pt>
                <c:pt idx="298">
                  <c:v>-293.98597434749536</c:v>
                </c:pt>
                <c:pt idx="299">
                  <c:v>-293.98597434749536</c:v>
                </c:pt>
                <c:pt idx="300">
                  <c:v>-293.98597434749536</c:v>
                </c:pt>
                <c:pt idx="301">
                  <c:v>-293.98597434749536</c:v>
                </c:pt>
                <c:pt idx="302">
                  <c:v>-293.98597434749536</c:v>
                </c:pt>
                <c:pt idx="303">
                  <c:v>-293.98597434749536</c:v>
                </c:pt>
                <c:pt idx="304">
                  <c:v>-293.98597434749536</c:v>
                </c:pt>
                <c:pt idx="305">
                  <c:v>-293.98597434749536</c:v>
                </c:pt>
                <c:pt idx="306">
                  <c:v>-293.98597434749536</c:v>
                </c:pt>
                <c:pt idx="307">
                  <c:v>-293.98597434749536</c:v>
                </c:pt>
                <c:pt idx="308">
                  <c:v>-293.98597434749536</c:v>
                </c:pt>
                <c:pt idx="309">
                  <c:v>-293.98597434749536</c:v>
                </c:pt>
                <c:pt idx="310">
                  <c:v>-293.98597434749536</c:v>
                </c:pt>
                <c:pt idx="311">
                  <c:v>-293.98597434749536</c:v>
                </c:pt>
                <c:pt idx="312">
                  <c:v>-293.98597434749536</c:v>
                </c:pt>
                <c:pt idx="313">
                  <c:v>-293.98597434749536</c:v>
                </c:pt>
                <c:pt idx="314">
                  <c:v>-293.98597434749536</c:v>
                </c:pt>
                <c:pt idx="315">
                  <c:v>-293.98597434749536</c:v>
                </c:pt>
                <c:pt idx="316">
                  <c:v>-293.98597434749536</c:v>
                </c:pt>
                <c:pt idx="317">
                  <c:v>-293.98597434749536</c:v>
                </c:pt>
                <c:pt idx="318">
                  <c:v>-293.98597434749536</c:v>
                </c:pt>
                <c:pt idx="319">
                  <c:v>-293.98597434749536</c:v>
                </c:pt>
                <c:pt idx="320">
                  <c:v>-293.98597434749536</c:v>
                </c:pt>
                <c:pt idx="321">
                  <c:v>-293.98597434749536</c:v>
                </c:pt>
                <c:pt idx="322">
                  <c:v>-293.98597434749536</c:v>
                </c:pt>
                <c:pt idx="323">
                  <c:v>-293.98597434749536</c:v>
                </c:pt>
                <c:pt idx="324">
                  <c:v>-293.98597434749536</c:v>
                </c:pt>
                <c:pt idx="325">
                  <c:v>-293.98597434749536</c:v>
                </c:pt>
                <c:pt idx="326">
                  <c:v>-293.98597434749536</c:v>
                </c:pt>
                <c:pt idx="327">
                  <c:v>-293.98597434749536</c:v>
                </c:pt>
                <c:pt idx="328">
                  <c:v>-293.98597434749536</c:v>
                </c:pt>
                <c:pt idx="329">
                  <c:v>-293.98597434749536</c:v>
                </c:pt>
                <c:pt idx="330">
                  <c:v>-293.98597434749536</c:v>
                </c:pt>
                <c:pt idx="331">
                  <c:v>-293.98597434749536</c:v>
                </c:pt>
                <c:pt idx="332">
                  <c:v>-293.98597434749536</c:v>
                </c:pt>
                <c:pt idx="333">
                  <c:v>-293.98597434749536</c:v>
                </c:pt>
                <c:pt idx="334">
                  <c:v>-293.98597434749536</c:v>
                </c:pt>
                <c:pt idx="335">
                  <c:v>-293.98597434749536</c:v>
                </c:pt>
                <c:pt idx="336">
                  <c:v>-293.98597434749536</c:v>
                </c:pt>
                <c:pt idx="337">
                  <c:v>-293.98597434749536</c:v>
                </c:pt>
                <c:pt idx="338">
                  <c:v>-293.98597434749536</c:v>
                </c:pt>
                <c:pt idx="339">
                  <c:v>-293.98597434749536</c:v>
                </c:pt>
                <c:pt idx="340">
                  <c:v>-293.98597434749536</c:v>
                </c:pt>
                <c:pt idx="341">
                  <c:v>-293.98597434749536</c:v>
                </c:pt>
                <c:pt idx="342">
                  <c:v>-293.98597434749536</c:v>
                </c:pt>
                <c:pt idx="343">
                  <c:v>-293.98597434749536</c:v>
                </c:pt>
                <c:pt idx="344">
                  <c:v>-293.98597434749536</c:v>
                </c:pt>
                <c:pt idx="345">
                  <c:v>-293.98597434749536</c:v>
                </c:pt>
                <c:pt idx="346">
                  <c:v>-293.98597434749536</c:v>
                </c:pt>
                <c:pt idx="347">
                  <c:v>-293.98597434749536</c:v>
                </c:pt>
                <c:pt idx="348">
                  <c:v>-293.98597434749536</c:v>
                </c:pt>
                <c:pt idx="349">
                  <c:v>-293.98597434749536</c:v>
                </c:pt>
                <c:pt idx="350">
                  <c:v>-293.98597434749536</c:v>
                </c:pt>
                <c:pt idx="351">
                  <c:v>-293.98597434749536</c:v>
                </c:pt>
                <c:pt idx="352">
                  <c:v>-293.98597434749536</c:v>
                </c:pt>
                <c:pt idx="353">
                  <c:v>-293.98597434749536</c:v>
                </c:pt>
                <c:pt idx="354">
                  <c:v>-293.98597434749536</c:v>
                </c:pt>
                <c:pt idx="355">
                  <c:v>-293.98597434749536</c:v>
                </c:pt>
                <c:pt idx="356">
                  <c:v>-293.98597434749536</c:v>
                </c:pt>
                <c:pt idx="357">
                  <c:v>-293.98597434749536</c:v>
                </c:pt>
                <c:pt idx="358">
                  <c:v>-293.98597434749536</c:v>
                </c:pt>
                <c:pt idx="359">
                  <c:v>-293.98597434749536</c:v>
                </c:pt>
                <c:pt idx="360">
                  <c:v>-293.98597434749536</c:v>
                </c:pt>
              </c:numCache>
            </c:numRef>
          </c:val>
          <c:smooth val="0"/>
        </c:ser>
        <c:ser>
          <c:idx val="1"/>
          <c:order val="1"/>
          <c:tx>
            <c:v>Interest Left to Pay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'Amort. Biweekly'!$A$14:$A$793</c:f>
              <c:numCache>
                <c:formatCode>General</c:formatCode>
                <c:ptCount val="780"/>
                <c:pt idx="0">
                  <c:v>1</c:v>
                </c:pt>
                <c:pt idx="26">
                  <c:v>2</c:v>
                </c:pt>
                <c:pt idx="52">
                  <c:v>3</c:v>
                </c:pt>
                <c:pt idx="78">
                  <c:v>4</c:v>
                </c:pt>
                <c:pt idx="104">
                  <c:v>5</c:v>
                </c:pt>
                <c:pt idx="130">
                  <c:v>6</c:v>
                </c:pt>
                <c:pt idx="156">
                  <c:v>7</c:v>
                </c:pt>
                <c:pt idx="182">
                  <c:v>8</c:v>
                </c:pt>
                <c:pt idx="208">
                  <c:v>9</c:v>
                </c:pt>
                <c:pt idx="234">
                  <c:v>10</c:v>
                </c:pt>
                <c:pt idx="260">
                  <c:v>11</c:v>
                </c:pt>
                <c:pt idx="286">
                  <c:v>12</c:v>
                </c:pt>
                <c:pt idx="312">
                  <c:v>13</c:v>
                </c:pt>
                <c:pt idx="338">
                  <c:v>14</c:v>
                </c:pt>
                <c:pt idx="364">
                  <c:v>15</c:v>
                </c:pt>
                <c:pt idx="390">
                  <c:v>16</c:v>
                </c:pt>
                <c:pt idx="416">
                  <c:v>17</c:v>
                </c:pt>
                <c:pt idx="442">
                  <c:v>18</c:v>
                </c:pt>
                <c:pt idx="468">
                  <c:v>19</c:v>
                </c:pt>
                <c:pt idx="494">
                  <c:v>20</c:v>
                </c:pt>
                <c:pt idx="520">
                  <c:v>21</c:v>
                </c:pt>
                <c:pt idx="546">
                  <c:v>22</c:v>
                </c:pt>
                <c:pt idx="572">
                  <c:v>23</c:v>
                </c:pt>
                <c:pt idx="598">
                  <c:v>24</c:v>
                </c:pt>
                <c:pt idx="624">
                  <c:v>25</c:v>
                </c:pt>
                <c:pt idx="650">
                  <c:v>26</c:v>
                </c:pt>
                <c:pt idx="676">
                  <c:v>27</c:v>
                </c:pt>
                <c:pt idx="702">
                  <c:v>28</c:v>
                </c:pt>
                <c:pt idx="728">
                  <c:v>29</c:v>
                </c:pt>
                <c:pt idx="754">
                  <c:v>30</c:v>
                </c:pt>
              </c:numCache>
            </c:numRef>
          </c:cat>
          <c:val>
            <c:numRef>
              <c:f>'Amort. Biweekly'!$J$13:$J$793</c:f>
              <c:numCache>
                <c:formatCode>"$"#,##0.00</c:formatCode>
                <c:ptCount val="781"/>
                <c:pt idx="0">
                  <c:v>122885.34647797944</c:v>
                </c:pt>
                <c:pt idx="1">
                  <c:v>122573.80801644098</c:v>
                </c:pt>
                <c:pt idx="2">
                  <c:v>122262.48453523238</c:v>
                </c:pt>
                <c:pt idx="3">
                  <c:v>121951.37653046209</c:v>
                </c:pt>
                <c:pt idx="4">
                  <c:v>121640.48449938344</c:v>
                </c:pt>
                <c:pt idx="5">
                  <c:v>121329.80894039726</c:v>
                </c:pt>
                <c:pt idx="6">
                  <c:v>121019.3503530545</c:v>
                </c:pt>
                <c:pt idx="7">
                  <c:v>120709.10923805898</c:v>
                </c:pt>
                <c:pt idx="8">
                  <c:v>120399.08609726997</c:v>
                </c:pt>
                <c:pt idx="9">
                  <c:v>120089.28143370486</c:v>
                </c:pt>
                <c:pt idx="10">
                  <c:v>119779.69575154185</c:v>
                </c:pt>
                <c:pt idx="11">
                  <c:v>119470.32955612264</c:v>
                </c:pt>
                <c:pt idx="12">
                  <c:v>119161.1833539551</c:v>
                </c:pt>
                <c:pt idx="13">
                  <c:v>118852.25765271598</c:v>
                </c:pt>
                <c:pt idx="14">
                  <c:v>118543.55296125356</c:v>
                </c:pt>
                <c:pt idx="15">
                  <c:v>118235.06978959042</c:v>
                </c:pt>
                <c:pt idx="16">
                  <c:v>117926.80864892607</c:v>
                </c:pt>
                <c:pt idx="17">
                  <c:v>117618.77005163976</c:v>
                </c:pt>
                <c:pt idx="18">
                  <c:v>117310.95451129312</c:v>
                </c:pt>
                <c:pt idx="19">
                  <c:v>117003.36254263294</c:v>
                </c:pt>
                <c:pt idx="20">
                  <c:v>116695.99466159387</c:v>
                </c:pt>
                <c:pt idx="21">
                  <c:v>116388.8513853012</c:v>
                </c:pt>
                <c:pt idx="22">
                  <c:v>116081.93323207357</c:v>
                </c:pt>
                <c:pt idx="23">
                  <c:v>115775.24072142575</c:v>
                </c:pt>
                <c:pt idx="24">
                  <c:v>115468.77437407139</c:v>
                </c:pt>
                <c:pt idx="25">
                  <c:v>115162.53471192578</c:v>
                </c:pt>
                <c:pt idx="26">
                  <c:v>114856.52225810863</c:v>
                </c:pt>
                <c:pt idx="27">
                  <c:v>114550.73753694684</c:v>
                </c:pt>
                <c:pt idx="28">
                  <c:v>114245.18107397732</c:v>
                </c:pt>
                <c:pt idx="29">
                  <c:v>113939.85339594974</c:v>
                </c:pt>
                <c:pt idx="30">
                  <c:v>113634.75503082936</c:v>
                </c:pt>
                <c:pt idx="31">
                  <c:v>113329.88650779981</c:v>
                </c:pt>
                <c:pt idx="32">
                  <c:v>113025.2483572659</c:v>
                </c:pt>
                <c:pt idx="33">
                  <c:v>112720.84111085648</c:v>
                </c:pt>
                <c:pt idx="34">
                  <c:v>112416.66530142722</c:v>
                </c:pt>
                <c:pt idx="35">
                  <c:v>112112.72146306346</c:v>
                </c:pt>
                <c:pt idx="36">
                  <c:v>111809.01013108304</c:v>
                </c:pt>
                <c:pt idx="37">
                  <c:v>111505.53184203916</c:v>
                </c:pt>
                <c:pt idx="38">
                  <c:v>111202.28713372319</c:v>
                </c:pt>
                <c:pt idx="39">
                  <c:v>110899.27654516761</c:v>
                </c:pt>
                <c:pt idx="40">
                  <c:v>110596.50061664877</c:v>
                </c:pt>
                <c:pt idx="41">
                  <c:v>110293.95988968984</c:v>
                </c:pt>
                <c:pt idx="42">
                  <c:v>109991.65490706364</c:v>
                </c:pt>
                <c:pt idx="43">
                  <c:v>109689.58621279556</c:v>
                </c:pt>
                <c:pt idx="44">
                  <c:v>109387.75435216643</c:v>
                </c:pt>
                <c:pt idx="45">
                  <c:v>109086.15987171541</c:v>
                </c:pt>
                <c:pt idx="46">
                  <c:v>108784.80331924291</c:v>
                </c:pt>
                <c:pt idx="47">
                  <c:v>108483.68524381351</c:v>
                </c:pt>
                <c:pt idx="48">
                  <c:v>108182.80619575884</c:v>
                </c:pt>
                <c:pt idx="49">
                  <c:v>107882.16672668052</c:v>
                </c:pt>
                <c:pt idx="50">
                  <c:v>107581.76738945312</c:v>
                </c:pt>
                <c:pt idx="51">
                  <c:v>107281.60873822706</c:v>
                </c:pt>
                <c:pt idx="52">
                  <c:v>106981.6913284316</c:v>
                </c:pt>
                <c:pt idx="53">
                  <c:v>106682.01571677771</c:v>
                </c:pt>
                <c:pt idx="54">
                  <c:v>106382.5824612611</c:v>
                </c:pt>
                <c:pt idx="55">
                  <c:v>106083.39212116518</c:v>
                </c:pt>
                <c:pt idx="56">
                  <c:v>105784.44525706398</c:v>
                </c:pt>
                <c:pt idx="57">
                  <c:v>105485.74243082519</c:v>
                </c:pt>
                <c:pt idx="58">
                  <c:v>105187.28420561312</c:v>
                </c:pt>
                <c:pt idx="59">
                  <c:v>104889.07114589165</c:v>
                </c:pt>
                <c:pt idx="60">
                  <c:v>104591.10381742731</c:v>
                </c:pt>
                <c:pt idx="61">
                  <c:v>104293.38278729224</c:v>
                </c:pt>
                <c:pt idx="62">
                  <c:v>103995.90862386719</c:v>
                </c:pt>
                <c:pt idx="63">
                  <c:v>103698.68189684457</c:v>
                </c:pt>
                <c:pt idx="64">
                  <c:v>103401.70317723147</c:v>
                </c:pt>
                <c:pt idx="65">
                  <c:v>103104.97303735265</c:v>
                </c:pt>
                <c:pt idx="66">
                  <c:v>102808.49205085369</c:v>
                </c:pt>
                <c:pt idx="67">
                  <c:v>102512.26079270391</c:v>
                </c:pt>
                <c:pt idx="68">
                  <c:v>102216.2798391995</c:v>
                </c:pt>
                <c:pt idx="69">
                  <c:v>101920.54976796657</c:v>
                </c:pt>
                <c:pt idx="70">
                  <c:v>101625.07115796421</c:v>
                </c:pt>
                <c:pt idx="71">
                  <c:v>101329.84458948756</c:v>
                </c:pt>
                <c:pt idx="72">
                  <c:v>101034.87064417092</c:v>
                </c:pt>
                <c:pt idx="73">
                  <c:v>100740.1499049908</c:v>
                </c:pt>
                <c:pt idx="74">
                  <c:v>100445.68295626907</c:v>
                </c:pt>
                <c:pt idx="75">
                  <c:v>100151.470383676</c:v>
                </c:pt>
                <c:pt idx="76">
                  <c:v>99857.51277423343</c:v>
                </c:pt>
                <c:pt idx="77">
                  <c:v>99563.810716317865</c:v>
                </c:pt>
                <c:pt idx="78">
                  <c:v>99270.364799663599</c:v>
                </c:pt>
                <c:pt idx="79">
                  <c:v>98977.17561536585</c:v>
                </c:pt>
                <c:pt idx="80">
                  <c:v>98684.243755883901</c:v>
                </c:pt>
                <c:pt idx="81">
                  <c:v>98391.569815044262</c:v>
                </c:pt>
                <c:pt idx="82">
                  <c:v>98099.154388043782</c:v>
                </c:pt>
                <c:pt idx="83">
                  <c:v>97806.998071452865</c:v>
                </c:pt>
                <c:pt idx="84">
                  <c:v>97515.101463218612</c:v>
                </c:pt>
                <c:pt idx="85">
                  <c:v>97223.465162667999</c:v>
                </c:pt>
                <c:pt idx="86">
                  <c:v>96932.089770511069</c:v>
                </c:pt>
                <c:pt idx="87">
                  <c:v>96640.975888844099</c:v>
                </c:pt>
                <c:pt idx="88">
                  <c:v>96350.124121152854</c:v>
                </c:pt>
                <c:pt idx="89">
                  <c:v>96059.535072315732</c:v>
                </c:pt>
                <c:pt idx="90">
                  <c:v>95769.209348607008</c:v>
                </c:pt>
                <c:pt idx="91">
                  <c:v>95479.147557700067</c:v>
                </c:pt>
                <c:pt idx="92">
                  <c:v>95189.35030867059</c:v>
                </c:pt>
                <c:pt idx="93">
                  <c:v>94899.818211999838</c:v>
                </c:pt>
                <c:pt idx="94">
                  <c:v>94610.551879577877</c:v>
                </c:pt>
                <c:pt idx="95">
                  <c:v>94321.551924706815</c:v>
                </c:pt>
                <c:pt idx="96">
                  <c:v>94032.81896210408</c:v>
                </c:pt>
                <c:pt idx="97">
                  <c:v>93744.353607905679</c:v>
                </c:pt>
                <c:pt idx="98">
                  <c:v>93456.156479669458</c:v>
                </c:pt>
                <c:pt idx="99">
                  <c:v>93168.228196378404</c:v>
                </c:pt>
                <c:pt idx="100">
                  <c:v>92880.569378443935</c:v>
                </c:pt>
                <c:pt idx="101">
                  <c:v>92593.180647709189</c:v>
                </c:pt>
                <c:pt idx="102">
                  <c:v>92306.062627452309</c:v>
                </c:pt>
                <c:pt idx="103">
                  <c:v>92019.215942389783</c:v>
                </c:pt>
                <c:pt idx="104">
                  <c:v>91732.641218679753</c:v>
                </c:pt>
                <c:pt idx="105">
                  <c:v>91446.339083925341</c:v>
                </c:pt>
                <c:pt idx="106">
                  <c:v>91160.310167177988</c:v>
                </c:pt>
                <c:pt idx="107">
                  <c:v>90874.555098940778</c:v>
                </c:pt>
                <c:pt idx="108">
                  <c:v>90589.074511171828</c:v>
                </c:pt>
                <c:pt idx="109">
                  <c:v>90303.869037287586</c:v>
                </c:pt>
                <c:pt idx="110">
                  <c:v>90018.939312166258</c:v>
                </c:pt>
                <c:pt idx="111">
                  <c:v>89734.285972151134</c:v>
                </c:pt>
                <c:pt idx="112">
                  <c:v>89449.909655053998</c:v>
                </c:pt>
                <c:pt idx="113">
                  <c:v>89165.811000158516</c:v>
                </c:pt>
                <c:pt idx="114">
                  <c:v>88881.990648223611</c:v>
                </c:pt>
                <c:pt idx="115">
                  <c:v>88598.449241486873</c:v>
                </c:pt>
                <c:pt idx="116">
                  <c:v>88315.187423668001</c:v>
                </c:pt>
                <c:pt idx="117">
                  <c:v>88032.205839972186</c:v>
                </c:pt>
                <c:pt idx="118">
                  <c:v>87749.505137093569</c:v>
                </c:pt>
                <c:pt idx="119">
                  <c:v>87467.085963218648</c:v>
                </c:pt>
                <c:pt idx="120">
                  <c:v>87184.948968029727</c:v>
                </c:pt>
                <c:pt idx="121">
                  <c:v>86903.094802708394</c:v>
                </c:pt>
                <c:pt idx="122">
                  <c:v>86621.524119938971</c:v>
                </c:pt>
                <c:pt idx="123">
                  <c:v>86340.237573911945</c:v>
                </c:pt>
                <c:pt idx="124">
                  <c:v>86059.235820327493</c:v>
                </c:pt>
                <c:pt idx="125">
                  <c:v>85778.519516398956</c:v>
                </c:pt>
                <c:pt idx="126">
                  <c:v>85498.089320856307</c:v>
                </c:pt>
                <c:pt idx="127">
                  <c:v>85217.945893949654</c:v>
                </c:pt>
                <c:pt idx="128">
                  <c:v>84938.089897452781</c:v>
                </c:pt>
                <c:pt idx="129">
                  <c:v>84658.521994666633</c:v>
                </c:pt>
                <c:pt idx="130">
                  <c:v>84379.242850422859</c:v>
                </c:pt>
                <c:pt idx="131">
                  <c:v>84100.253131087316</c:v>
                </c:pt>
                <c:pt idx="132">
                  <c:v>83821.553504563635</c:v>
                </c:pt>
                <c:pt idx="133">
                  <c:v>83543.14464029677</c:v>
                </c:pt>
                <c:pt idx="134">
                  <c:v>83265.027209276552</c:v>
                </c:pt>
                <c:pt idx="135">
                  <c:v>82987.201884041235</c:v>
                </c:pt>
                <c:pt idx="136">
                  <c:v>82709.669338681095</c:v>
                </c:pt>
                <c:pt idx="137">
                  <c:v>82432.430248841993</c:v>
                </c:pt>
                <c:pt idx="138">
                  <c:v>82155.485291728983</c:v>
                </c:pt>
                <c:pt idx="139">
                  <c:v>81878.835146109894</c:v>
                </c:pt>
                <c:pt idx="140">
                  <c:v>81602.480492318937</c:v>
                </c:pt>
                <c:pt idx="141">
                  <c:v>81326.422012260344</c:v>
                </c:pt>
                <c:pt idx="142">
                  <c:v>81050.660389411947</c:v>
                </c:pt>
                <c:pt idx="143">
                  <c:v>80775.196308828847</c:v>
                </c:pt>
                <c:pt idx="144">
                  <c:v>80500.030457147048</c:v>
                </c:pt>
                <c:pt idx="145">
                  <c:v>80225.163522587085</c:v>
                </c:pt>
                <c:pt idx="146">
                  <c:v>79950.596194957703</c:v>
                </c:pt>
                <c:pt idx="147">
                  <c:v>79676.32916565951</c:v>
                </c:pt>
                <c:pt idx="148">
                  <c:v>79402.363127688659</c:v>
                </c:pt>
                <c:pt idx="149">
                  <c:v>79128.698775640514</c:v>
                </c:pt>
                <c:pt idx="150">
                  <c:v>78855.336805713363</c:v>
                </c:pt>
                <c:pt idx="151">
                  <c:v>78582.277915712097</c:v>
                </c:pt>
                <c:pt idx="152">
                  <c:v>78309.522805051936</c:v>
                </c:pt>
                <c:pt idx="153">
                  <c:v>78037.072174762114</c:v>
                </c:pt>
                <c:pt idx="154">
                  <c:v>77764.926727489656</c:v>
                </c:pt>
                <c:pt idx="155">
                  <c:v>77493.08716750305</c:v>
                </c:pt>
                <c:pt idx="156">
                  <c:v>77221.554200696046</c:v>
                </c:pt>
                <c:pt idx="157">
                  <c:v>76950.328534591361</c:v>
                </c:pt>
                <c:pt idx="158">
                  <c:v>76679.410878344454</c:v>
                </c:pt>
                <c:pt idx="159">
                  <c:v>76408.801942747319</c:v>
                </c:pt>
                <c:pt idx="160">
                  <c:v>76138.502440232216</c:v>
                </c:pt>
                <c:pt idx="161">
                  <c:v>75868.513084875492</c:v>
                </c:pt>
                <c:pt idx="162">
                  <c:v>75598.834592401356</c:v>
                </c:pt>
                <c:pt idx="163">
                  <c:v>75329.467680185684</c:v>
                </c:pt>
                <c:pt idx="164">
                  <c:v>75060.413067259855</c:v>
                </c:pt>
                <c:pt idx="165">
                  <c:v>74791.671474314528</c:v>
                </c:pt>
                <c:pt idx="166">
                  <c:v>74523.2436237035</c:v>
                </c:pt>
                <c:pt idx="167">
                  <c:v>74255.13023944755</c:v>
                </c:pt>
                <c:pt idx="168">
                  <c:v>73987.332047238277</c:v>
                </c:pt>
                <c:pt idx="169">
                  <c:v>73719.849774441929</c:v>
                </c:pt>
                <c:pt idx="170">
                  <c:v>73452.684150103305</c:v>
                </c:pt>
                <c:pt idx="171">
                  <c:v>73185.835904949621</c:v>
                </c:pt>
                <c:pt idx="172">
                  <c:v>72919.305771394371</c:v>
                </c:pt>
                <c:pt idx="173">
                  <c:v>72653.094483541252</c:v>
                </c:pt>
                <c:pt idx="174">
                  <c:v>72387.202777188038</c:v>
                </c:pt>
                <c:pt idx="175">
                  <c:v>72121.631389830494</c:v>
                </c:pt>
                <c:pt idx="176">
                  <c:v>71856.381060666317</c:v>
                </c:pt>
                <c:pt idx="177">
                  <c:v>71591.45253059901</c:v>
                </c:pt>
                <c:pt idx="178">
                  <c:v>71326.846542241881</c:v>
                </c:pt>
                <c:pt idx="179">
                  <c:v>71062.563839921961</c:v>
                </c:pt>
                <c:pt idx="180">
                  <c:v>70798.605169683942</c:v>
                </c:pt>
                <c:pt idx="181">
                  <c:v>70534.971279294172</c:v>
                </c:pt>
                <c:pt idx="182">
                  <c:v>70271.662918244605</c:v>
                </c:pt>
                <c:pt idx="183">
                  <c:v>70008.680837756794</c:v>
                </c:pt>
                <c:pt idx="184">
                  <c:v>69746.02579078589</c:v>
                </c:pt>
                <c:pt idx="185">
                  <c:v>69483.698532024617</c:v>
                </c:pt>
                <c:pt idx="186">
                  <c:v>69221.699817907298</c:v>
                </c:pt>
                <c:pt idx="187">
                  <c:v>68960.030406613892</c:v>
                </c:pt>
                <c:pt idx="188">
                  <c:v>68698.691058073993</c:v>
                </c:pt>
                <c:pt idx="189">
                  <c:v>68437.682533970874</c:v>
                </c:pt>
                <c:pt idx="190">
                  <c:v>68177.005597745534</c:v>
                </c:pt>
                <c:pt idx="191">
                  <c:v>67916.661014600788</c:v>
                </c:pt>
                <c:pt idx="192">
                  <c:v>67656.649551505267</c:v>
                </c:pt>
                <c:pt idx="193">
                  <c:v>67396.971977197551</c:v>
                </c:pt>
                <c:pt idx="194">
                  <c:v>67137.62906219023</c:v>
                </c:pt>
                <c:pt idx="195">
                  <c:v>66878.621578773993</c:v>
                </c:pt>
                <c:pt idx="196">
                  <c:v>66619.950301021745</c:v>
                </c:pt>
                <c:pt idx="197">
                  <c:v>66361.616004792711</c:v>
                </c:pt>
                <c:pt idx="198">
                  <c:v>66103.619467736557</c:v>
                </c:pt>
                <c:pt idx="199">
                  <c:v>65845.96146929753</c:v>
                </c:pt>
                <c:pt idx="200">
                  <c:v>65588.642790718601</c:v>
                </c:pt>
                <c:pt idx="201">
                  <c:v>65331.664215045588</c:v>
                </c:pt>
                <c:pt idx="202">
                  <c:v>65075.026527131355</c:v>
                </c:pt>
                <c:pt idx="203">
                  <c:v>64818.730513639966</c:v>
                </c:pt>
                <c:pt idx="204">
                  <c:v>64562.776963050856</c:v>
                </c:pt>
                <c:pt idx="205">
                  <c:v>64307.166665663026</c:v>
                </c:pt>
                <c:pt idx="206">
                  <c:v>64051.900413599251</c:v>
                </c:pt>
                <c:pt idx="207">
                  <c:v>63796.979000810279</c:v>
                </c:pt>
                <c:pt idx="208">
                  <c:v>63542.403223079047</c:v>
                </c:pt>
                <c:pt idx="209">
                  <c:v>63288.173878024922</c:v>
                </c:pt>
                <c:pt idx="210">
                  <c:v>63034.291765107933</c:v>
                </c:pt>
                <c:pt idx="211">
                  <c:v>62780.757685633005</c:v>
                </c:pt>
                <c:pt idx="212">
                  <c:v>62527.572442754237</c:v>
                </c:pt>
                <c:pt idx="213">
                  <c:v>62274.736841479164</c:v>
                </c:pt>
                <c:pt idx="214">
                  <c:v>62022.251688673023</c:v>
                </c:pt>
                <c:pt idx="215">
                  <c:v>61770.117793063044</c:v>
                </c:pt>
                <c:pt idx="216">
                  <c:v>61518.335965242761</c:v>
                </c:pt>
                <c:pt idx="217">
                  <c:v>61266.907017676305</c:v>
                </c:pt>
                <c:pt idx="218">
                  <c:v>61015.831764702722</c:v>
                </c:pt>
                <c:pt idx="219">
                  <c:v>60765.111022540303</c:v>
                </c:pt>
                <c:pt idx="220">
                  <c:v>60514.74560929092</c:v>
                </c:pt>
                <c:pt idx="221">
                  <c:v>60264.736344944373</c:v>
                </c:pt>
                <c:pt idx="222">
                  <c:v>60015.084051382742</c:v>
                </c:pt>
                <c:pt idx="223">
                  <c:v>59765.789552384769</c:v>
                </c:pt>
                <c:pt idx="224">
                  <c:v>59516.853673630212</c:v>
                </c:pt>
                <c:pt idx="225">
                  <c:v>59268.277242704244</c:v>
                </c:pt>
                <c:pt idx="226">
                  <c:v>59020.061089101859</c:v>
                </c:pt>
                <c:pt idx="227">
                  <c:v>58772.206044232262</c:v>
                </c:pt>
                <c:pt idx="228">
                  <c:v>58524.712941423306</c:v>
                </c:pt>
                <c:pt idx="229">
                  <c:v>58277.582615925894</c:v>
                </c:pt>
                <c:pt idx="230">
                  <c:v>58030.815904918432</c:v>
                </c:pt>
                <c:pt idx="231">
                  <c:v>57784.41364751129</c:v>
                </c:pt>
                <c:pt idx="232">
                  <c:v>57538.376684751238</c:v>
                </c:pt>
                <c:pt idx="233">
                  <c:v>57292.705859625916</c:v>
                </c:pt>
                <c:pt idx="234">
                  <c:v>57047.402017068329</c:v>
                </c:pt>
                <c:pt idx="235">
                  <c:v>56802.46600396133</c:v>
                </c:pt>
                <c:pt idx="236">
                  <c:v>56557.898669142109</c:v>
                </c:pt>
                <c:pt idx="237">
                  <c:v>56313.700863406717</c:v>
                </c:pt>
                <c:pt idx="238">
                  <c:v>56069.87343951458</c:v>
                </c:pt>
                <c:pt idx="239">
                  <c:v>55826.417252193023</c:v>
                </c:pt>
                <c:pt idx="240">
                  <c:v>55583.333158141832</c:v>
                </c:pt>
                <c:pt idx="241">
                  <c:v>55340.622016037778</c:v>
                </c:pt>
                <c:pt idx="242">
                  <c:v>55098.284686539198</c:v>
                </c:pt>
                <c:pt idx="243">
                  <c:v>54856.322032290576</c:v>
                </c:pt>
                <c:pt idx="244">
                  <c:v>54614.734917927097</c:v>
                </c:pt>
                <c:pt idx="245">
                  <c:v>54373.524210079268</c:v>
                </c:pt>
                <c:pt idx="246">
                  <c:v>54132.690777377509</c:v>
                </c:pt>
                <c:pt idx="247">
                  <c:v>53892.235490456769</c:v>
                </c:pt>
                <c:pt idx="248">
                  <c:v>53652.159221961163</c:v>
                </c:pt>
                <c:pt idx="249">
                  <c:v>53412.462846548595</c:v>
                </c:pt>
                <c:pt idx="250">
                  <c:v>53173.147240895407</c:v>
                </c:pt>
                <c:pt idx="251">
                  <c:v>52934.21328370105</c:v>
                </c:pt>
                <c:pt idx="252">
                  <c:v>52695.661855692728</c:v>
                </c:pt>
                <c:pt idx="253">
                  <c:v>52457.493839630108</c:v>
                </c:pt>
                <c:pt idx="254">
                  <c:v>52219.710120309981</c:v>
                </c:pt>
                <c:pt idx="255">
                  <c:v>51982.311584570991</c:v>
                </c:pt>
                <c:pt idx="256">
                  <c:v>51745.299121298325</c:v>
                </c:pt>
                <c:pt idx="257">
                  <c:v>51508.673621428439</c:v>
                </c:pt>
                <c:pt idx="258">
                  <c:v>51272.435977953799</c:v>
                </c:pt>
                <c:pt idx="259">
                  <c:v>51036.587085927633</c:v>
                </c:pt>
                <c:pt idx="260">
                  <c:v>50801.127842468661</c:v>
                </c:pt>
                <c:pt idx="261">
                  <c:v>50566.059146765889</c:v>
                </c:pt>
                <c:pt idx="262">
                  <c:v>50331.381900083368</c:v>
                </c:pt>
                <c:pt idx="263">
                  <c:v>50097.09700576499</c:v>
                </c:pt>
                <c:pt idx="264">
                  <c:v>49863.205369239287</c:v>
                </c:pt>
                <c:pt idx="265">
                  <c:v>49629.707898024244</c:v>
                </c:pt>
                <c:pt idx="266">
                  <c:v>49396.60550173212</c:v>
                </c:pt>
                <c:pt idx="267">
                  <c:v>49163.899092074265</c:v>
                </c:pt>
                <c:pt idx="268">
                  <c:v>48931.589582866</c:v>
                </c:pt>
                <c:pt idx="269">
                  <c:v>48699.677890031431</c:v>
                </c:pt>
                <c:pt idx="270">
                  <c:v>48468.164931608349</c:v>
                </c:pt>
                <c:pt idx="271">
                  <c:v>48237.051627753084</c:v>
                </c:pt>
                <c:pt idx="272">
                  <c:v>48006.33890074541</c:v>
                </c:pt>
                <c:pt idx="273">
                  <c:v>47776.027674993442</c:v>
                </c:pt>
                <c:pt idx="274">
                  <c:v>47546.118877038534</c:v>
                </c:pt>
                <c:pt idx="275">
                  <c:v>47316.613435560219</c:v>
                </c:pt>
                <c:pt idx="276">
                  <c:v>47087.512281381132</c:v>
                </c:pt>
                <c:pt idx="277">
                  <c:v>46858.816347471962</c:v>
                </c:pt>
                <c:pt idx="278">
                  <c:v>46630.526568956418</c:v>
                </c:pt>
                <c:pt idx="279">
                  <c:v>46402.643883116172</c:v>
                </c:pt>
                <c:pt idx="280">
                  <c:v>46175.169229395855</c:v>
                </c:pt>
                <c:pt idx="281">
                  <c:v>45948.103549408057</c:v>
                </c:pt>
                <c:pt idx="282">
                  <c:v>45721.447786938312</c:v>
                </c:pt>
                <c:pt idx="283">
                  <c:v>45495.20288795013</c:v>
                </c:pt>
                <c:pt idx="284">
                  <c:v>45269.369800590001</c:v>
                </c:pt>
                <c:pt idx="285">
                  <c:v>45043.94947519245</c:v>
                </c:pt>
                <c:pt idx="286">
                  <c:v>44818.942864285083</c:v>
                </c:pt>
                <c:pt idx="287">
                  <c:v>44594.35092259365</c:v>
                </c:pt>
                <c:pt idx="288">
                  <c:v>44370.174607047113</c:v>
                </c:pt>
                <c:pt idx="289">
                  <c:v>44146.414876782721</c:v>
                </c:pt>
                <c:pt idx="290">
                  <c:v>43923.072693151131</c:v>
                </c:pt>
                <c:pt idx="291">
                  <c:v>43700.149019721495</c:v>
                </c:pt>
                <c:pt idx="292">
                  <c:v>43477.644822286587</c:v>
                </c:pt>
                <c:pt idx="293">
                  <c:v>43255.56106886793</c:v>
                </c:pt>
                <c:pt idx="294">
                  <c:v>43033.898729720953</c:v>
                </c:pt>
                <c:pt idx="295">
                  <c:v>42812.658777340119</c:v>
                </c:pt>
                <c:pt idx="296">
                  <c:v>42591.842186464128</c:v>
                </c:pt>
                <c:pt idx="297">
                  <c:v>42371.449934081065</c:v>
                </c:pt>
                <c:pt idx="298">
                  <c:v>42151.482999433603</c:v>
                </c:pt>
                <c:pt idx="299">
                  <c:v>41931.942364024217</c:v>
                </c:pt>
                <c:pt idx="300">
                  <c:v>41712.829011620372</c:v>
                </c:pt>
                <c:pt idx="301">
                  <c:v>41494.143928259771</c:v>
                </c:pt>
                <c:pt idx="302">
                  <c:v>41275.888102255602</c:v>
                </c:pt>
                <c:pt idx="303">
                  <c:v>41058.062524201756</c:v>
                </c:pt>
                <c:pt idx="304">
                  <c:v>40840.668186978117</c:v>
                </c:pt>
                <c:pt idx="305">
                  <c:v>40623.706085755839</c:v>
                </c:pt>
                <c:pt idx="306">
                  <c:v>40407.177218002609</c:v>
                </c:pt>
                <c:pt idx="307">
                  <c:v>40191.082583487972</c:v>
                </c:pt>
                <c:pt idx="308">
                  <c:v>39975.423184288637</c:v>
                </c:pt>
                <c:pt idx="309">
                  <c:v>39760.20002479379</c:v>
                </c:pt>
                <c:pt idx="310">
                  <c:v>39545.414111710445</c:v>
                </c:pt>
                <c:pt idx="311">
                  <c:v>39331.066454068779</c:v>
                </c:pt>
                <c:pt idx="312">
                  <c:v>39117.158063227507</c:v>
                </c:pt>
                <c:pt idx="313">
                  <c:v>38903.689952879242</c:v>
                </c:pt>
                <c:pt idx="314">
                  <c:v>38690.66313905589</c:v>
                </c:pt>
                <c:pt idx="315">
                  <c:v>38478.078640134052</c:v>
                </c:pt>
                <c:pt idx="316">
                  <c:v>38265.937476840423</c:v>
                </c:pt>
                <c:pt idx="317">
                  <c:v>38054.24067225722</c:v>
                </c:pt>
                <c:pt idx="318">
                  <c:v>37842.989251827617</c:v>
                </c:pt>
                <c:pt idx="319">
                  <c:v>37632.184243361204</c:v>
                </c:pt>
                <c:pt idx="320">
                  <c:v>37421.826677039433</c:v>
                </c:pt>
                <c:pt idx="321">
                  <c:v>37211.917585421099</c:v>
                </c:pt>
                <c:pt idx="322">
                  <c:v>37002.458003447828</c:v>
                </c:pt>
                <c:pt idx="323">
                  <c:v>36793.448968449564</c:v>
                </c:pt>
                <c:pt idx="324">
                  <c:v>36584.8915201501</c:v>
                </c:pt>
                <c:pt idx="325">
                  <c:v>36376.786700672594</c:v>
                </c:pt>
                <c:pt idx="326">
                  <c:v>36169.135554545086</c:v>
                </c:pt>
                <c:pt idx="327">
                  <c:v>35961.939128706079</c:v>
                </c:pt>
                <c:pt idx="328">
                  <c:v>35755.198472510085</c:v>
                </c:pt>
                <c:pt idx="329">
                  <c:v>35548.914637733207</c:v>
                </c:pt>
                <c:pt idx="330">
                  <c:v>35343.088678578715</c:v>
                </c:pt>
                <c:pt idx="331">
                  <c:v>35137.721651682659</c:v>
                </c:pt>
                <c:pt idx="332">
                  <c:v>34932.814616119489</c:v>
                </c:pt>
                <c:pt idx="333">
                  <c:v>34728.368633407656</c:v>
                </c:pt>
                <c:pt idx="334">
                  <c:v>34524.384767515287</c:v>
                </c:pt>
                <c:pt idx="335">
                  <c:v>34320.864084865803</c:v>
                </c:pt>
                <c:pt idx="336">
                  <c:v>34117.807654343618</c:v>
                </c:pt>
                <c:pt idx="337">
                  <c:v>33915.216547299795</c:v>
                </c:pt>
                <c:pt idx="338">
                  <c:v>33713.091837557746</c:v>
                </c:pt>
                <c:pt idx="339">
                  <c:v>33511.434601418929</c:v>
                </c:pt>
                <c:pt idx="340">
                  <c:v>33310.245917668588</c:v>
                </c:pt>
                <c:pt idx="341">
                  <c:v>33109.526867581466</c:v>
                </c:pt>
                <c:pt idx="342">
                  <c:v>32909.278534927551</c:v>
                </c:pt>
                <c:pt idx="343">
                  <c:v>32709.502005977851</c:v>
                </c:pt>
                <c:pt idx="344">
                  <c:v>32510.198369510137</c:v>
                </c:pt>
                <c:pt idx="345">
                  <c:v>32311.368716814755</c:v>
                </c:pt>
                <c:pt idx="346">
                  <c:v>32113.014141700412</c:v>
                </c:pt>
                <c:pt idx="347">
                  <c:v>31915.135740499984</c:v>
                </c:pt>
                <c:pt idx="348">
                  <c:v>31717.73461207635</c:v>
                </c:pt>
                <c:pt idx="349">
                  <c:v>31520.811857828226</c:v>
                </c:pt>
                <c:pt idx="350">
                  <c:v>31324.368581696021</c:v>
                </c:pt>
                <c:pt idx="351">
                  <c:v>31128.405890167687</c:v>
                </c:pt>
                <c:pt idx="352">
                  <c:v>30932.924892284624</c:v>
                </c:pt>
                <c:pt idx="353">
                  <c:v>30737.926699647549</c:v>
                </c:pt>
                <c:pt idx="354">
                  <c:v>30543.412426422416</c:v>
                </c:pt>
                <c:pt idx="355">
                  <c:v>30349.383189346328</c:v>
                </c:pt>
                <c:pt idx="356">
                  <c:v>30155.840107733475</c:v>
                </c:pt>
                <c:pt idx="357">
                  <c:v>29962.784303481079</c:v>
                </c:pt>
                <c:pt idx="358">
                  <c:v>29770.216901075361</c:v>
                </c:pt>
                <c:pt idx="359">
                  <c:v>29578.139027597499</c:v>
                </c:pt>
                <c:pt idx="360">
                  <c:v>29386.551812729638</c:v>
                </c:pt>
                <c:pt idx="361">
                  <c:v>29195.456388760878</c:v>
                </c:pt>
                <c:pt idx="362">
                  <c:v>29004.853890593295</c:v>
                </c:pt>
                <c:pt idx="363">
                  <c:v>28814.745455747965</c:v>
                </c:pt>
                <c:pt idx="364">
                  <c:v>28625.13222437102</c:v>
                </c:pt>
                <c:pt idx="365">
                  <c:v>28436.015339239693</c:v>
                </c:pt>
                <c:pt idx="366">
                  <c:v>28247.395945768396</c:v>
                </c:pt>
                <c:pt idx="367">
                  <c:v>28059.275192014808</c:v>
                </c:pt>
                <c:pt idx="368">
                  <c:v>27871.654228685969</c:v>
                </c:pt>
                <c:pt idx="369">
                  <c:v>27684.534209144396</c:v>
                </c:pt>
                <c:pt idx="370">
                  <c:v>27497.916289414217</c:v>
                </c:pt>
                <c:pt idx="371">
                  <c:v>27311.801628187302</c:v>
                </c:pt>
                <c:pt idx="372">
                  <c:v>27126.191386829429</c:v>
                </c:pt>
                <c:pt idx="373">
                  <c:v>26941.086729386447</c:v>
                </c:pt>
                <c:pt idx="374">
                  <c:v>26756.488822590469</c:v>
                </c:pt>
                <c:pt idx="375">
                  <c:v>26572.398835866064</c:v>
                </c:pt>
                <c:pt idx="376">
                  <c:v>26388.817941336478</c:v>
                </c:pt>
                <c:pt idx="377">
                  <c:v>26205.747313829848</c:v>
                </c:pt>
                <c:pt idx="378">
                  <c:v>26023.188130885461</c:v>
                </c:pt>
                <c:pt idx="379">
                  <c:v>25841.141572759996</c:v>
                </c:pt>
                <c:pt idx="380">
                  <c:v>25659.608822433809</c:v>
                </c:pt>
                <c:pt idx="381">
                  <c:v>25478.591065617202</c:v>
                </c:pt>
                <c:pt idx="382">
                  <c:v>25298.089490756738</c:v>
                </c:pt>
                <c:pt idx="383">
                  <c:v>25118.105289041545</c:v>
                </c:pt>
                <c:pt idx="384">
                  <c:v>24938.63965440965</c:v>
                </c:pt>
                <c:pt idx="385">
                  <c:v>24759.693783554325</c:v>
                </c:pt>
                <c:pt idx="386">
                  <c:v>24581.268875930436</c:v>
                </c:pt>
                <c:pt idx="387">
                  <c:v>24403.366133760828</c:v>
                </c:pt>
                <c:pt idx="388">
                  <c:v>24225.986762042699</c:v>
                </c:pt>
                <c:pt idx="389">
                  <c:v>24049.131968554018</c:v>
                </c:pt>
                <c:pt idx="390">
                  <c:v>23872.802963859926</c:v>
                </c:pt>
                <c:pt idx="391">
                  <c:v>23697.000961319183</c:v>
                </c:pt>
                <c:pt idx="392">
                  <c:v>23521.727177090605</c:v>
                </c:pt>
                <c:pt idx="393">
                  <c:v>23346.982830139525</c:v>
                </c:pt>
                <c:pt idx="394">
                  <c:v>23172.769142244273</c:v>
                </c:pt>
                <c:pt idx="395">
                  <c:v>22999.087338002675</c:v>
                </c:pt>
                <c:pt idx="396">
                  <c:v>22825.938644838548</c:v>
                </c:pt>
                <c:pt idx="397">
                  <c:v>22653.324293008223</c:v>
                </c:pt>
                <c:pt idx="398">
                  <c:v>22481.245515607083</c:v>
                </c:pt>
                <c:pt idx="399">
                  <c:v>22309.703548576123</c:v>
                </c:pt>
                <c:pt idx="400">
                  <c:v>22138.699630708499</c:v>
                </c:pt>
                <c:pt idx="401">
                  <c:v>21968.235003656133</c:v>
                </c:pt>
                <c:pt idx="402">
                  <c:v>21798.310911936285</c:v>
                </c:pt>
                <c:pt idx="403">
                  <c:v>21628.928602938187</c:v>
                </c:pt>
                <c:pt idx="404">
                  <c:v>21460.089326929661</c:v>
                </c:pt>
                <c:pt idx="405">
                  <c:v>21291.794337063755</c:v>
                </c:pt>
                <c:pt idx="406">
                  <c:v>21124.044889385415</c:v>
                </c:pt>
                <c:pt idx="407">
                  <c:v>20956.842242838153</c:v>
                </c:pt>
                <c:pt idx="408">
                  <c:v>20790.18765927073</c:v>
                </c:pt>
                <c:pt idx="409">
                  <c:v>20624.08240344387</c:v>
                </c:pt>
                <c:pt idx="410">
                  <c:v>20458.527743036975</c:v>
                </c:pt>
                <c:pt idx="411">
                  <c:v>20293.52494865486</c:v>
                </c:pt>
                <c:pt idx="412">
                  <c:v>20129.075293834507</c:v>
                </c:pt>
                <c:pt idx="413">
                  <c:v>19965.180055051824</c:v>
                </c:pt>
                <c:pt idx="414">
                  <c:v>19801.840511728438</c:v>
                </c:pt>
                <c:pt idx="415">
                  <c:v>19639.057946238485</c:v>
                </c:pt>
                <c:pt idx="416">
                  <c:v>19476.83364391543</c:v>
                </c:pt>
                <c:pt idx="417">
                  <c:v>19315.168893058886</c:v>
                </c:pt>
                <c:pt idx="418">
                  <c:v>19154.064984941469</c:v>
                </c:pt>
                <c:pt idx="419">
                  <c:v>18993.523213815653</c:v>
                </c:pt>
                <c:pt idx="420">
                  <c:v>18833.544876920649</c:v>
                </c:pt>
                <c:pt idx="421">
                  <c:v>18674.1312744893</c:v>
                </c:pt>
                <c:pt idx="422">
                  <c:v>18515.283709754982</c:v>
                </c:pt>
                <c:pt idx="423">
                  <c:v>18357.003488958533</c:v>
                </c:pt>
                <c:pt idx="424">
                  <c:v>18199.291921355198</c:v>
                </c:pt>
                <c:pt idx="425">
                  <c:v>18042.150319221571</c:v>
                </c:pt>
                <c:pt idx="426">
                  <c:v>17885.579997862587</c:v>
                </c:pt>
                <c:pt idx="427">
                  <c:v>17729.582275618493</c:v>
                </c:pt>
                <c:pt idx="428">
                  <c:v>17574.158473871863</c:v>
                </c:pt>
                <c:pt idx="429">
                  <c:v>17419.309917054612</c:v>
                </c:pt>
                <c:pt idx="430">
                  <c:v>17265.037932655039</c:v>
                </c:pt>
                <c:pt idx="431">
                  <c:v>17111.343851224879</c:v>
                </c:pt>
                <c:pt idx="432">
                  <c:v>16958.229006386369</c:v>
                </c:pt>
                <c:pt idx="433">
                  <c:v>16805.694734839333</c:v>
                </c:pt>
                <c:pt idx="434">
                  <c:v>16653.742376368293</c:v>
                </c:pt>
                <c:pt idx="435">
                  <c:v>16502.373273849578</c:v>
                </c:pt>
                <c:pt idx="436">
                  <c:v>16351.588773258462</c:v>
                </c:pt>
                <c:pt idx="437">
                  <c:v>16201.390223676313</c:v>
                </c:pt>
                <c:pt idx="438">
                  <c:v>16051.778977297772</c:v>
                </c:pt>
                <c:pt idx="439">
                  <c:v>15902.756389437922</c:v>
                </c:pt>
                <c:pt idx="440">
                  <c:v>15754.323818539498</c:v>
                </c:pt>
                <c:pt idx="441">
                  <c:v>15606.482626180104</c:v>
                </c:pt>
                <c:pt idx="442">
                  <c:v>15459.234177079446</c:v>
                </c:pt>
                <c:pt idx="443">
                  <c:v>15312.579839106584</c:v>
                </c:pt>
                <c:pt idx="444">
                  <c:v>15166.520983287193</c:v>
                </c:pt>
                <c:pt idx="445">
                  <c:v>15021.058983810863</c:v>
                </c:pt>
                <c:pt idx="446">
                  <c:v>14876.195218038381</c:v>
                </c:pt>
                <c:pt idx="447">
                  <c:v>14731.931066509067</c:v>
                </c:pt>
                <c:pt idx="448">
                  <c:v>14588.267912948097</c:v>
                </c:pt>
                <c:pt idx="449">
                  <c:v>14445.207144273858</c:v>
                </c:pt>
                <c:pt idx="450">
                  <c:v>14302.75015060532</c:v>
                </c:pt>
                <c:pt idx="451">
                  <c:v>14160.89832526942</c:v>
                </c:pt>
                <c:pt idx="452">
                  <c:v>14019.653064808463</c:v>
                </c:pt>
                <c:pt idx="453">
                  <c:v>13879.015768987545</c:v>
                </c:pt>
                <c:pt idx="454">
                  <c:v>13738.98784080199</c:v>
                </c:pt>
                <c:pt idx="455">
                  <c:v>13599.570686484803</c:v>
                </c:pt>
                <c:pt idx="456">
                  <c:v>13460.765715514142</c:v>
                </c:pt>
                <c:pt idx="457">
                  <c:v>13322.574340620806</c:v>
                </c:pt>
                <c:pt idx="458">
                  <c:v>13184.997977795741</c:v>
                </c:pt>
                <c:pt idx="459">
                  <c:v>13048.038046297568</c:v>
                </c:pt>
                <c:pt idx="460">
                  <c:v>12911.695968660119</c:v>
                </c:pt>
                <c:pt idx="461">
                  <c:v>12775.973170699994</c:v>
                </c:pt>
                <c:pt idx="462">
                  <c:v>12640.871081524141</c:v>
                </c:pt>
                <c:pt idx="463">
                  <c:v>12506.391133537447</c:v>
                </c:pt>
                <c:pt idx="464">
                  <c:v>12372.534762450348</c:v>
                </c:pt>
                <c:pt idx="465">
                  <c:v>12239.303407286461</c:v>
                </c:pt>
                <c:pt idx="466">
                  <c:v>12106.698510390221</c:v>
                </c:pt>
                <c:pt idx="467">
                  <c:v>11974.721517434555</c:v>
                </c:pt>
                <c:pt idx="468">
                  <c:v>11843.373877428556</c:v>
                </c:pt>
                <c:pt idx="469">
                  <c:v>11712.657042725185</c:v>
                </c:pt>
                <c:pt idx="470">
                  <c:v>11582.572469028986</c:v>
                </c:pt>
                <c:pt idx="471">
                  <c:v>11453.121615403823</c:v>
                </c:pt>
                <c:pt idx="472">
                  <c:v>11324.305944280628</c:v>
                </c:pt>
                <c:pt idx="473">
                  <c:v>11196.126921465175</c:v>
                </c:pt>
                <c:pt idx="474">
                  <c:v>11068.586016145866</c:v>
                </c:pt>
                <c:pt idx="475">
                  <c:v>10941.68470090154</c:v>
                </c:pt>
                <c:pt idx="476">
                  <c:v>10815.424451709292</c:v>
                </c:pt>
                <c:pt idx="477">
                  <c:v>10689.806747952318</c:v>
                </c:pt>
                <c:pt idx="478">
                  <c:v>10564.833072427778</c:v>
                </c:pt>
                <c:pt idx="479">
                  <c:v>10440.50491135467</c:v>
                </c:pt>
                <c:pt idx="480">
                  <c:v>10316.823754381727</c:v>
                </c:pt>
                <c:pt idx="481">
                  <c:v>10193.791094595334</c:v>
                </c:pt>
                <c:pt idx="482">
                  <c:v>10071.40842852746</c:v>
                </c:pt>
                <c:pt idx="483">
                  <c:v>9949.6772561636099</c:v>
                </c:pt>
                <c:pt idx="484">
                  <c:v>9828.599080950793</c:v>
                </c:pt>
                <c:pt idx="485">
                  <c:v>9708.1754098055117</c:v>
                </c:pt>
                <c:pt idx="486">
                  <c:v>9588.4077531217663</c:v>
                </c:pt>
                <c:pt idx="487">
                  <c:v>9469.2976247790848</c:v>
                </c:pt>
                <c:pt idx="488">
                  <c:v>9350.8465421505625</c:v>
                </c:pt>
                <c:pt idx="489">
                  <c:v>9233.056026110924</c:v>
                </c:pt>
                <c:pt idx="490">
                  <c:v>9115.9276010446047</c:v>
                </c:pt>
                <c:pt idx="491">
                  <c:v>8999.4627948538509</c:v>
                </c:pt>
                <c:pt idx="492">
                  <c:v>8883.6631389668382</c:v>
                </c:pt>
                <c:pt idx="493">
                  <c:v>8768.5301683458056</c:v>
                </c:pt>
                <c:pt idx="494">
                  <c:v>8654.0654214952119</c:v>
                </c:pt>
                <c:pt idx="495">
                  <c:v>8540.2704404699125</c:v>
                </c:pt>
                <c:pt idx="496">
                  <c:v>8427.1467708833497</c:v>
                </c:pt>
                <c:pt idx="497">
                  <c:v>8314.6959619157678</c:v>
                </c:pt>
                <c:pt idx="498">
                  <c:v>8202.91956632244</c:v>
                </c:pt>
                <c:pt idx="499">
                  <c:v>8091.819140441924</c:v>
                </c:pt>
                <c:pt idx="500">
                  <c:v>7981.3962442043257</c:v>
                </c:pt>
                <c:pt idx="501">
                  <c:v>7871.6524411395903</c:v>
                </c:pt>
                <c:pt idx="502">
                  <c:v>7762.5892983858084</c:v>
                </c:pt>
                <c:pt idx="503">
                  <c:v>7654.2083866975445</c:v>
                </c:pt>
                <c:pt idx="504">
                  <c:v>7546.5112804541805</c:v>
                </c:pt>
                <c:pt idx="505">
                  <c:v>7439.4995576682804</c:v>
                </c:pt>
                <c:pt idx="506">
                  <c:v>7333.174799993978</c:v>
                </c:pt>
                <c:pt idx="507">
                  <c:v>7227.5385927353773</c:v>
                </c:pt>
                <c:pt idx="508">
                  <c:v>7122.5925248549747</c:v>
                </c:pt>
                <c:pt idx="509">
                  <c:v>7018.3381889821057</c:v>
                </c:pt>
                <c:pt idx="510">
                  <c:v>6914.7771814214029</c:v>
                </c:pt>
                <c:pt idx="511">
                  <c:v>6811.9111021612789</c:v>
                </c:pt>
                <c:pt idx="512">
                  <c:v>6709.7415548824265</c:v>
                </c:pt>
                <c:pt idx="513">
                  <c:v>6608.2701469663416</c:v>
                </c:pt>
                <c:pt idx="514">
                  <c:v>6507.4984895038615</c:v>
                </c:pt>
                <c:pt idx="515">
                  <c:v>6407.428197303725</c:v>
                </c:pt>
                <c:pt idx="516">
                  <c:v>6308.0608889011537</c:v>
                </c:pt>
                <c:pt idx="517">
                  <c:v>6209.3981865664491</c:v>
                </c:pt>
                <c:pt idx="518">
                  <c:v>6111.4417163136131</c:v>
                </c:pt>
                <c:pt idx="519">
                  <c:v>6014.19310790899</c:v>
                </c:pt>
                <c:pt idx="520">
                  <c:v>5917.6539948799209</c:v>
                </c:pt>
                <c:pt idx="521">
                  <c:v>5821.8260145234262</c:v>
                </c:pt>
                <c:pt idx="522">
                  <c:v>5726.7108079149048</c:v>
                </c:pt>
                <c:pt idx="523">
                  <c:v>5632.3100199168512</c:v>
                </c:pt>
                <c:pt idx="524">
                  <c:v>5538.6252991875981</c:v>
                </c:pt>
                <c:pt idx="525">
                  <c:v>5445.6582981900729</c:v>
                </c:pt>
                <c:pt idx="526">
                  <c:v>5353.4106732005803</c:v>
                </c:pt>
                <c:pt idx="527">
                  <c:v>5261.8840843175994</c:v>
                </c:pt>
                <c:pt idx="528">
                  <c:v>5171.0801954706076</c:v>
                </c:pt>
                <c:pt idx="529">
                  <c:v>5081.0006744289185</c:v>
                </c:pt>
                <c:pt idx="530">
                  <c:v>4991.6471928105439</c:v>
                </c:pt>
                <c:pt idx="531">
                  <c:v>4903.0214260910761</c:v>
                </c:pt>
                <c:pt idx="532">
                  <c:v>4815.1250536125899</c:v>
                </c:pt>
                <c:pt idx="533">
                  <c:v>4727.9597585925649</c:v>
                </c:pt>
                <c:pt idx="534">
                  <c:v>4641.5272281328271</c:v>
                </c:pt>
                <c:pt idx="535">
                  <c:v>4555.8291532285166</c:v>
                </c:pt>
                <c:pt idx="536">
                  <c:v>4470.8672287770687</c:v>
                </c:pt>
                <c:pt idx="537">
                  <c:v>4386.6431535872207</c:v>
                </c:pt>
                <c:pt idx="538">
                  <c:v>4303.1586303880385</c:v>
                </c:pt>
                <c:pt idx="539">
                  <c:v>4220.415365837961</c:v>
                </c:pt>
                <c:pt idx="540">
                  <c:v>4138.4150705338716</c:v>
                </c:pt>
                <c:pt idx="541">
                  <c:v>4057.1594590201835</c:v>
                </c:pt>
                <c:pt idx="542">
                  <c:v>3976.6502497979518</c:v>
                </c:pt>
                <c:pt idx="543">
                  <c:v>3896.8891653340029</c:v>
                </c:pt>
                <c:pt idx="544">
                  <c:v>3817.8779320700869</c:v>
                </c:pt>
                <c:pt idx="545">
                  <c:v>3739.6182804320497</c:v>
                </c:pt>
                <c:pt idx="546">
                  <c:v>3662.1119448390282</c:v>
                </c:pt>
                <c:pt idx="547">
                  <c:v>3585.3606637126645</c:v>
                </c:pt>
                <c:pt idx="548">
                  <c:v>3509.3661794863433</c:v>
                </c:pt>
                <c:pt idx="549">
                  <c:v>3434.1302386144494</c:v>
                </c:pt>
                <c:pt idx="550">
                  <c:v>3359.6545915816469</c:v>
                </c:pt>
                <c:pt idx="551">
                  <c:v>3285.9409929121794</c:v>
                </c:pt>
                <c:pt idx="552">
                  <c:v>3212.9912011791935</c:v>
                </c:pt>
                <c:pt idx="553">
                  <c:v>3140.8069790140808</c:v>
                </c:pt>
                <c:pt idx="554">
                  <c:v>3069.3900931158446</c:v>
                </c:pt>
                <c:pt idx="555">
                  <c:v>2998.7423142604848</c:v>
                </c:pt>
                <c:pt idx="556">
                  <c:v>2928.8654173104082</c:v>
                </c:pt>
                <c:pt idx="557">
                  <c:v>2859.7611812238579</c:v>
                </c:pt>
                <c:pt idx="558">
                  <c:v>2791.4313890643652</c:v>
                </c:pt>
                <c:pt idx="559">
                  <c:v>2723.8778280102233</c:v>
                </c:pt>
                <c:pt idx="560">
                  <c:v>2657.1022893639829</c:v>
                </c:pt>
                <c:pt idx="561">
                  <c:v>2591.1065685619697</c:v>
                </c:pt>
                <c:pt idx="562">
                  <c:v>2525.8924651838242</c:v>
                </c:pt>
                <c:pt idx="563">
                  <c:v>2461.4617829620634</c:v>
                </c:pt>
                <c:pt idx="564">
                  <c:v>2397.8163297916635</c:v>
                </c:pt>
                <c:pt idx="565">
                  <c:v>2334.9579177396658</c:v>
                </c:pt>
                <c:pt idx="566">
                  <c:v>2272.8883630548053</c:v>
                </c:pt>
                <c:pt idx="567">
                  <c:v>2211.6094861771603</c:v>
                </c:pt>
                <c:pt idx="568">
                  <c:v>2151.1231117478237</c:v>
                </c:pt>
                <c:pt idx="569">
                  <c:v>2091.4310686186</c:v>
                </c:pt>
                <c:pt idx="570">
                  <c:v>2032.5351898617198</c:v>
                </c:pt>
                <c:pt idx="571">
                  <c:v>1974.4373127795809</c:v>
                </c:pt>
                <c:pt idx="572">
                  <c:v>1917.1392789145095</c:v>
                </c:pt>
                <c:pt idx="573">
                  <c:v>1860.6429340585453</c:v>
                </c:pt>
                <c:pt idx="574">
                  <c:v>1804.9501282632475</c:v>
                </c:pt>
                <c:pt idx="575">
                  <c:v>1750.0627158495254</c:v>
                </c:pt>
                <c:pt idx="576">
                  <c:v>1695.9825554174904</c:v>
                </c:pt>
                <c:pt idx="577">
                  <c:v>1642.7115098563308</c:v>
                </c:pt>
                <c:pt idx="578">
                  <c:v>1590.2514463542104</c:v>
                </c:pt>
                <c:pt idx="579">
                  <c:v>1538.6042364081884</c:v>
                </c:pt>
                <c:pt idx="580">
                  <c:v>1487.7717558341635</c:v>
                </c:pt>
                <c:pt idx="581">
                  <c:v>1437.7558847768405</c:v>
                </c:pt>
                <c:pt idx="582">
                  <c:v>1388.5585077197193</c:v>
                </c:pt>
                <c:pt idx="583">
                  <c:v>1340.181513495108</c:v>
                </c:pt>
                <c:pt idx="584">
                  <c:v>1292.6267952941587</c:v>
                </c:pt>
                <c:pt idx="585">
                  <c:v>1245.8962506769258</c:v>
                </c:pt>
                <c:pt idx="586">
                  <c:v>1199.9917815824488</c:v>
                </c:pt>
                <c:pt idx="587">
                  <c:v>1154.9152943388572</c:v>
                </c:pt>
                <c:pt idx="588">
                  <c:v>1110.6686996734991</c:v>
                </c:pt>
                <c:pt idx="589">
                  <c:v>1067.2539127230934</c:v>
                </c:pt>
                <c:pt idx="590">
                  <c:v>1024.6728530439057</c:v>
                </c:pt>
                <c:pt idx="591">
                  <c:v>982.92744462194617</c:v>
                </c:pt>
                <c:pt idx="592">
                  <c:v>942.01961588319318</c:v>
                </c:pt>
                <c:pt idx="593">
                  <c:v>901.95129970383869</c:v>
                </c:pt>
                <c:pt idx="594">
                  <c:v>862.72443342055828</c:v>
                </c:pt>
                <c:pt idx="595">
                  <c:v>824.34095884080443</c:v>
                </c:pt>
                <c:pt idx="596">
                  <c:v>786.80282225312362</c:v>
                </c:pt>
                <c:pt idx="597">
                  <c:v>750.11197443749768</c:v>
                </c:pt>
                <c:pt idx="598">
                  <c:v>714.27037067570825</c:v>
                </c:pt>
                <c:pt idx="599">
                  <c:v>679.27997076172574</c:v>
                </c:pt>
                <c:pt idx="600">
                  <c:v>645.14273901212198</c:v>
                </c:pt>
                <c:pt idx="601">
                  <c:v>611.86064427650706</c:v>
                </c:pt>
                <c:pt idx="602">
                  <c:v>579.43565994799019</c:v>
                </c:pt>
                <c:pt idx="603">
                  <c:v>547.8697639736647</c:v>
                </c:pt>
                <c:pt idx="604">
                  <c:v>517.16493886511728</c:v>
                </c:pt>
                <c:pt idx="605">
                  <c:v>487.32317170896113</c:v>
                </c:pt>
                <c:pt idx="606">
                  <c:v>458.34645417739409</c:v>
                </c:pt>
                <c:pt idx="607">
                  <c:v>430.23678253878063</c:v>
                </c:pt>
                <c:pt idx="608">
                  <c:v>402.99615766825832</c:v>
                </c:pt>
                <c:pt idx="609">
                  <c:v>376.6265850583689</c:v>
                </c:pt>
                <c:pt idx="610">
                  <c:v>351.13007482971381</c:v>
                </c:pt>
                <c:pt idx="611">
                  <c:v>326.50864174163439</c:v>
                </c:pt>
                <c:pt idx="612">
                  <c:v>302.7643052029166</c:v>
                </c:pt>
                <c:pt idx="613">
                  <c:v>279.89908928252049</c:v>
                </c:pt>
                <c:pt idx="614">
                  <c:v>257.91502272033449</c:v>
                </c:pt>
                <c:pt idx="615">
                  <c:v>236.81413893795448</c:v>
                </c:pt>
                <c:pt idx="616">
                  <c:v>216.59847604948769</c:v>
                </c:pt>
                <c:pt idx="617">
                  <c:v>197.27007687238162</c:v>
                </c:pt>
                <c:pt idx="618">
                  <c:v>178.83098893827787</c:v>
                </c:pt>
                <c:pt idx="619">
                  <c:v>161.28326450389108</c:v>
                </c:pt>
                <c:pt idx="620">
                  <c:v>144.62896056191286</c:v>
                </c:pt>
                <c:pt idx="621">
                  <c:v>128.87013885194114</c:v>
                </c:pt>
                <c:pt idx="622">
                  <c:v>114.00886587143434</c:v>
                </c:pt>
                <c:pt idx="623">
                  <c:v>100.04721288669124</c:v>
                </c:pt>
                <c:pt idx="624">
                  <c:v>86.987255943855928</c:v>
                </c:pt>
                <c:pt idx="625">
                  <c:v>74.831075879948173</c:v>
                </c:pt>
                <c:pt idx="626">
                  <c:v>63.580758333919349</c:v>
                </c:pt>
                <c:pt idx="627">
                  <c:v>53.238393757733789</c:v>
                </c:pt>
                <c:pt idx="628">
                  <c:v>43.806077427475756</c:v>
                </c:pt>
                <c:pt idx="629">
                  <c:v>35.285909454482002</c:v>
                </c:pt>
                <c:pt idx="630">
                  <c:v>27.679994796500061</c:v>
                </c:pt>
                <c:pt idx="631">
                  <c:v>20.990443268872266</c:v>
                </c:pt>
                <c:pt idx="632">
                  <c:v>15.21936955574559</c:v>
                </c:pt>
                <c:pt idx="633">
                  <c:v>10.368893221307342</c:v>
                </c:pt>
                <c:pt idx="634">
                  <c:v>6.4411387210468032</c:v>
                </c:pt>
                <c:pt idx="635">
                  <c:v>3.4382354130428445</c:v>
                </c:pt>
                <c:pt idx="636">
                  <c:v>1.3623175692775975</c:v>
                </c:pt>
                <c:pt idx="637">
                  <c:v>0.21552438697622822</c:v>
                </c:pt>
                <c:pt idx="638">
                  <c:v>-2.7115892864415514E-11</c:v>
                </c:pt>
                <c:pt idx="639">
                  <c:v>-2.7115892864415514E-11</c:v>
                </c:pt>
                <c:pt idx="640">
                  <c:v>-2.7115892864415514E-11</c:v>
                </c:pt>
                <c:pt idx="641">
                  <c:v>-2.7115892864415514E-11</c:v>
                </c:pt>
                <c:pt idx="642">
                  <c:v>-2.7115892864415514E-11</c:v>
                </c:pt>
                <c:pt idx="643">
                  <c:v>-2.7115892864415514E-11</c:v>
                </c:pt>
                <c:pt idx="644">
                  <c:v>-2.7115892864415514E-11</c:v>
                </c:pt>
                <c:pt idx="645">
                  <c:v>-2.7115892864415514E-11</c:v>
                </c:pt>
                <c:pt idx="646">
                  <c:v>-2.7115892864415514E-11</c:v>
                </c:pt>
                <c:pt idx="647">
                  <c:v>-2.7115892864415514E-11</c:v>
                </c:pt>
                <c:pt idx="648">
                  <c:v>-2.7115892864415514E-11</c:v>
                </c:pt>
                <c:pt idx="649">
                  <c:v>-2.7115892864415514E-11</c:v>
                </c:pt>
                <c:pt idx="650">
                  <c:v>-2.7115892864415514E-11</c:v>
                </c:pt>
                <c:pt idx="651">
                  <c:v>-2.7115892864415514E-11</c:v>
                </c:pt>
                <c:pt idx="652">
                  <c:v>-2.7115892864415514E-11</c:v>
                </c:pt>
                <c:pt idx="653">
                  <c:v>-2.7115892864415514E-11</c:v>
                </c:pt>
                <c:pt idx="654">
                  <c:v>-2.7115892864415514E-11</c:v>
                </c:pt>
                <c:pt idx="655">
                  <c:v>-2.7115892864415514E-11</c:v>
                </c:pt>
                <c:pt idx="656">
                  <c:v>-2.7115892864415514E-11</c:v>
                </c:pt>
                <c:pt idx="657">
                  <c:v>-2.7115892864415514E-11</c:v>
                </c:pt>
                <c:pt idx="658">
                  <c:v>-2.7115892864415514E-11</c:v>
                </c:pt>
                <c:pt idx="659">
                  <c:v>-2.7115892864415514E-11</c:v>
                </c:pt>
                <c:pt idx="660">
                  <c:v>-2.7115892864415514E-11</c:v>
                </c:pt>
                <c:pt idx="661">
                  <c:v>-2.7115892864415514E-11</c:v>
                </c:pt>
                <c:pt idx="662">
                  <c:v>-2.7115892864415514E-11</c:v>
                </c:pt>
                <c:pt idx="663">
                  <c:v>-2.7115892864415514E-11</c:v>
                </c:pt>
                <c:pt idx="664">
                  <c:v>-2.7115892864415514E-11</c:v>
                </c:pt>
                <c:pt idx="665">
                  <c:v>-2.7115892864415514E-11</c:v>
                </c:pt>
                <c:pt idx="666">
                  <c:v>-2.7115892864415514E-11</c:v>
                </c:pt>
                <c:pt idx="667">
                  <c:v>-2.7115892864415514E-11</c:v>
                </c:pt>
                <c:pt idx="668">
                  <c:v>-2.7115892864415514E-11</c:v>
                </c:pt>
                <c:pt idx="669">
                  <c:v>-2.7115892864415514E-11</c:v>
                </c:pt>
                <c:pt idx="670">
                  <c:v>-2.7115892864415514E-11</c:v>
                </c:pt>
                <c:pt idx="671">
                  <c:v>-2.7115892864415514E-11</c:v>
                </c:pt>
                <c:pt idx="672">
                  <c:v>-2.7115892864415514E-11</c:v>
                </c:pt>
                <c:pt idx="673">
                  <c:v>-2.7115892864415514E-11</c:v>
                </c:pt>
                <c:pt idx="674">
                  <c:v>-2.7115892864415514E-11</c:v>
                </c:pt>
                <c:pt idx="675">
                  <c:v>-2.7115892864415514E-11</c:v>
                </c:pt>
                <c:pt idx="676">
                  <c:v>-2.7115892864415514E-11</c:v>
                </c:pt>
                <c:pt idx="677">
                  <c:v>-2.7115892864415514E-11</c:v>
                </c:pt>
                <c:pt idx="678">
                  <c:v>-2.7115892864415514E-11</c:v>
                </c:pt>
                <c:pt idx="679">
                  <c:v>-2.7115892864415514E-11</c:v>
                </c:pt>
                <c:pt idx="680">
                  <c:v>-2.7115892864415514E-11</c:v>
                </c:pt>
                <c:pt idx="681">
                  <c:v>-2.7115892864415514E-11</c:v>
                </c:pt>
                <c:pt idx="682">
                  <c:v>-2.7115892864415514E-11</c:v>
                </c:pt>
                <c:pt idx="683">
                  <c:v>-2.7115892864415514E-11</c:v>
                </c:pt>
                <c:pt idx="684">
                  <c:v>-2.7115892864415514E-11</c:v>
                </c:pt>
                <c:pt idx="685">
                  <c:v>-2.7115892864415514E-11</c:v>
                </c:pt>
                <c:pt idx="686">
                  <c:v>-2.7115892864415514E-11</c:v>
                </c:pt>
                <c:pt idx="687">
                  <c:v>-2.7115892864415514E-11</c:v>
                </c:pt>
                <c:pt idx="688">
                  <c:v>-2.7115892864415514E-11</c:v>
                </c:pt>
                <c:pt idx="689">
                  <c:v>-2.7115892864415514E-11</c:v>
                </c:pt>
                <c:pt idx="690">
                  <c:v>-2.7115892864415514E-11</c:v>
                </c:pt>
                <c:pt idx="691">
                  <c:v>-2.7115892864415514E-11</c:v>
                </c:pt>
                <c:pt idx="692">
                  <c:v>-2.7115892864415514E-11</c:v>
                </c:pt>
                <c:pt idx="693">
                  <c:v>-2.7115892864415514E-11</c:v>
                </c:pt>
                <c:pt idx="694">
                  <c:v>-2.7115892864415514E-11</c:v>
                </c:pt>
                <c:pt idx="695">
                  <c:v>-2.7115892864415514E-11</c:v>
                </c:pt>
                <c:pt idx="696">
                  <c:v>-2.7115892864415514E-11</c:v>
                </c:pt>
                <c:pt idx="697">
                  <c:v>-2.7115892864415514E-11</c:v>
                </c:pt>
                <c:pt idx="698">
                  <c:v>-2.7115892864415514E-11</c:v>
                </c:pt>
                <c:pt idx="699">
                  <c:v>-2.7115892864415514E-11</c:v>
                </c:pt>
                <c:pt idx="700">
                  <c:v>-2.7115892864415514E-11</c:v>
                </c:pt>
                <c:pt idx="701">
                  <c:v>-2.7115892864415514E-11</c:v>
                </c:pt>
                <c:pt idx="702">
                  <c:v>-2.7115892864415514E-11</c:v>
                </c:pt>
                <c:pt idx="703">
                  <c:v>-2.7115892864415514E-11</c:v>
                </c:pt>
                <c:pt idx="704">
                  <c:v>-2.7115892864415514E-11</c:v>
                </c:pt>
                <c:pt idx="705">
                  <c:v>-2.7115892864415514E-11</c:v>
                </c:pt>
                <c:pt idx="706">
                  <c:v>-2.7115892864415514E-11</c:v>
                </c:pt>
                <c:pt idx="707">
                  <c:v>-2.7115892864415514E-11</c:v>
                </c:pt>
                <c:pt idx="708">
                  <c:v>-2.7115892864415514E-11</c:v>
                </c:pt>
                <c:pt idx="709">
                  <c:v>-2.7115892864415514E-11</c:v>
                </c:pt>
                <c:pt idx="710">
                  <c:v>-2.7115892864415514E-11</c:v>
                </c:pt>
                <c:pt idx="711">
                  <c:v>-2.7115892864415514E-11</c:v>
                </c:pt>
                <c:pt idx="712">
                  <c:v>-2.7115892864415514E-11</c:v>
                </c:pt>
                <c:pt idx="713">
                  <c:v>-2.7115892864415514E-11</c:v>
                </c:pt>
                <c:pt idx="714">
                  <c:v>-2.7115892864415514E-11</c:v>
                </c:pt>
                <c:pt idx="715">
                  <c:v>-2.7115892864415514E-11</c:v>
                </c:pt>
                <c:pt idx="716">
                  <c:v>-2.7115892864415514E-11</c:v>
                </c:pt>
                <c:pt idx="717">
                  <c:v>-2.7115892864415514E-11</c:v>
                </c:pt>
                <c:pt idx="718">
                  <c:v>-2.7115892864415514E-11</c:v>
                </c:pt>
                <c:pt idx="719">
                  <c:v>-2.7115892864415514E-11</c:v>
                </c:pt>
                <c:pt idx="720">
                  <c:v>-2.7115892864415514E-11</c:v>
                </c:pt>
                <c:pt idx="721">
                  <c:v>-2.7115892864415514E-11</c:v>
                </c:pt>
                <c:pt idx="722">
                  <c:v>-2.7115892864415514E-11</c:v>
                </c:pt>
                <c:pt idx="723">
                  <c:v>-2.7115892864415514E-11</c:v>
                </c:pt>
                <c:pt idx="724">
                  <c:v>-2.7115892864415514E-11</c:v>
                </c:pt>
                <c:pt idx="725">
                  <c:v>-2.7115892864415514E-11</c:v>
                </c:pt>
                <c:pt idx="726">
                  <c:v>-2.7115892864415514E-11</c:v>
                </c:pt>
                <c:pt idx="727">
                  <c:v>-2.7115892864415514E-11</c:v>
                </c:pt>
                <c:pt idx="728">
                  <c:v>-2.7115892864415514E-11</c:v>
                </c:pt>
                <c:pt idx="729">
                  <c:v>-2.7115892864415514E-11</c:v>
                </c:pt>
                <c:pt idx="730">
                  <c:v>-2.7115892864415514E-11</c:v>
                </c:pt>
                <c:pt idx="731">
                  <c:v>-2.7115892864415514E-11</c:v>
                </c:pt>
                <c:pt idx="732">
                  <c:v>-2.7115892864415514E-11</c:v>
                </c:pt>
                <c:pt idx="733">
                  <c:v>-2.7115892864415514E-11</c:v>
                </c:pt>
                <c:pt idx="734">
                  <c:v>-2.7115892864415514E-11</c:v>
                </c:pt>
                <c:pt idx="735">
                  <c:v>-2.7115892864415514E-11</c:v>
                </c:pt>
                <c:pt idx="736">
                  <c:v>-2.7115892864415514E-11</c:v>
                </c:pt>
                <c:pt idx="737">
                  <c:v>-2.7115892864415514E-11</c:v>
                </c:pt>
                <c:pt idx="738">
                  <c:v>-2.7115892864415514E-11</c:v>
                </c:pt>
                <c:pt idx="739">
                  <c:v>-2.7115892864415514E-11</c:v>
                </c:pt>
                <c:pt idx="740">
                  <c:v>-2.7115892864415514E-11</c:v>
                </c:pt>
                <c:pt idx="741">
                  <c:v>-2.7115892864415514E-11</c:v>
                </c:pt>
                <c:pt idx="742">
                  <c:v>-2.7115892864415514E-11</c:v>
                </c:pt>
                <c:pt idx="743">
                  <c:v>-2.7115892864415514E-11</c:v>
                </c:pt>
                <c:pt idx="744">
                  <c:v>-2.7115892864415514E-11</c:v>
                </c:pt>
                <c:pt idx="745">
                  <c:v>-2.7115892864415514E-11</c:v>
                </c:pt>
                <c:pt idx="746">
                  <c:v>-2.7115892864415514E-11</c:v>
                </c:pt>
                <c:pt idx="747">
                  <c:v>-2.7115892864415514E-11</c:v>
                </c:pt>
                <c:pt idx="748">
                  <c:v>-2.7115892864415514E-11</c:v>
                </c:pt>
                <c:pt idx="749">
                  <c:v>-2.7115892864415514E-11</c:v>
                </c:pt>
                <c:pt idx="750">
                  <c:v>-2.7115892864415514E-11</c:v>
                </c:pt>
                <c:pt idx="751">
                  <c:v>-2.7115892864415514E-11</c:v>
                </c:pt>
                <c:pt idx="752">
                  <c:v>-2.7115892864415514E-11</c:v>
                </c:pt>
                <c:pt idx="753">
                  <c:v>-2.7115892864415514E-11</c:v>
                </c:pt>
                <c:pt idx="754">
                  <c:v>-2.7115892864415514E-11</c:v>
                </c:pt>
                <c:pt idx="755">
                  <c:v>-2.7115892864415514E-11</c:v>
                </c:pt>
                <c:pt idx="756">
                  <c:v>-2.7115892864415514E-11</c:v>
                </c:pt>
                <c:pt idx="757">
                  <c:v>-2.7115892864415514E-11</c:v>
                </c:pt>
                <c:pt idx="758">
                  <c:v>-2.7115892864415514E-11</c:v>
                </c:pt>
                <c:pt idx="759">
                  <c:v>-2.7115892864415514E-11</c:v>
                </c:pt>
                <c:pt idx="760">
                  <c:v>-2.7115892864415514E-11</c:v>
                </c:pt>
                <c:pt idx="761">
                  <c:v>-2.7115892864415514E-11</c:v>
                </c:pt>
                <c:pt idx="762">
                  <c:v>-2.7115892864415514E-11</c:v>
                </c:pt>
                <c:pt idx="763">
                  <c:v>-2.7115892864415514E-11</c:v>
                </c:pt>
                <c:pt idx="764">
                  <c:v>-2.7115892864415514E-11</c:v>
                </c:pt>
                <c:pt idx="765">
                  <c:v>-2.7115892864415514E-11</c:v>
                </c:pt>
                <c:pt idx="766">
                  <c:v>-2.7115892864415514E-11</c:v>
                </c:pt>
                <c:pt idx="767">
                  <c:v>-2.7115892864415514E-11</c:v>
                </c:pt>
                <c:pt idx="768">
                  <c:v>-2.7115892864415514E-11</c:v>
                </c:pt>
                <c:pt idx="769">
                  <c:v>-2.7115892864415514E-11</c:v>
                </c:pt>
                <c:pt idx="770">
                  <c:v>-2.7115892864415514E-11</c:v>
                </c:pt>
                <c:pt idx="771">
                  <c:v>-2.7115892864415514E-11</c:v>
                </c:pt>
                <c:pt idx="772">
                  <c:v>-2.7115892864415514E-11</c:v>
                </c:pt>
                <c:pt idx="773">
                  <c:v>-2.7115892864415514E-11</c:v>
                </c:pt>
                <c:pt idx="774">
                  <c:v>-2.7115892864415514E-11</c:v>
                </c:pt>
                <c:pt idx="775">
                  <c:v>-2.7115892864415514E-11</c:v>
                </c:pt>
                <c:pt idx="776">
                  <c:v>-2.7115892864415514E-11</c:v>
                </c:pt>
                <c:pt idx="777">
                  <c:v>-2.7115892864415514E-11</c:v>
                </c:pt>
                <c:pt idx="778">
                  <c:v>-2.7115892864415514E-11</c:v>
                </c:pt>
                <c:pt idx="779">
                  <c:v>-2.7115892864415514E-11</c:v>
                </c:pt>
                <c:pt idx="780">
                  <c:v>-2.7115892864415514E-11</c:v>
                </c:pt>
              </c:numCache>
            </c:numRef>
          </c:val>
          <c:smooth val="0"/>
        </c:ser>
        <c:ser>
          <c:idx val="2"/>
          <c:order val="2"/>
          <c:tx>
            <c:v>Total Left to Pay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'Amort. Biweekly'!$A$14:$A$793</c:f>
              <c:numCache>
                <c:formatCode>General</c:formatCode>
                <c:ptCount val="780"/>
                <c:pt idx="0">
                  <c:v>1</c:v>
                </c:pt>
                <c:pt idx="26">
                  <c:v>2</c:v>
                </c:pt>
                <c:pt idx="52">
                  <c:v>3</c:v>
                </c:pt>
                <c:pt idx="78">
                  <c:v>4</c:v>
                </c:pt>
                <c:pt idx="104">
                  <c:v>5</c:v>
                </c:pt>
                <c:pt idx="130">
                  <c:v>6</c:v>
                </c:pt>
                <c:pt idx="156">
                  <c:v>7</c:v>
                </c:pt>
                <c:pt idx="182">
                  <c:v>8</c:v>
                </c:pt>
                <c:pt idx="208">
                  <c:v>9</c:v>
                </c:pt>
                <c:pt idx="234">
                  <c:v>10</c:v>
                </c:pt>
                <c:pt idx="260">
                  <c:v>11</c:v>
                </c:pt>
                <c:pt idx="286">
                  <c:v>12</c:v>
                </c:pt>
                <c:pt idx="312">
                  <c:v>13</c:v>
                </c:pt>
                <c:pt idx="338">
                  <c:v>14</c:v>
                </c:pt>
                <c:pt idx="364">
                  <c:v>15</c:v>
                </c:pt>
                <c:pt idx="390">
                  <c:v>16</c:v>
                </c:pt>
                <c:pt idx="416">
                  <c:v>17</c:v>
                </c:pt>
                <c:pt idx="442">
                  <c:v>18</c:v>
                </c:pt>
                <c:pt idx="468">
                  <c:v>19</c:v>
                </c:pt>
                <c:pt idx="494">
                  <c:v>20</c:v>
                </c:pt>
                <c:pt idx="520">
                  <c:v>21</c:v>
                </c:pt>
                <c:pt idx="546">
                  <c:v>22</c:v>
                </c:pt>
                <c:pt idx="572">
                  <c:v>23</c:v>
                </c:pt>
                <c:pt idx="598">
                  <c:v>24</c:v>
                </c:pt>
                <c:pt idx="624">
                  <c:v>25</c:v>
                </c:pt>
                <c:pt idx="650">
                  <c:v>26</c:v>
                </c:pt>
                <c:pt idx="676">
                  <c:v>27</c:v>
                </c:pt>
                <c:pt idx="702">
                  <c:v>28</c:v>
                </c:pt>
                <c:pt idx="728">
                  <c:v>29</c:v>
                </c:pt>
                <c:pt idx="754">
                  <c:v>30</c:v>
                </c:pt>
              </c:numCache>
            </c:numRef>
          </c:cat>
          <c:val>
            <c:numRef>
              <c:f>'Amort. Biweekly'!$K$13:$K$793</c:f>
              <c:numCache>
                <c:formatCode>"$"#,##0.00</c:formatCode>
                <c:ptCount val="781"/>
                <c:pt idx="0">
                  <c:v>257885.34647797944</c:v>
                </c:pt>
                <c:pt idx="1">
                  <c:v>257480.64987350133</c:v>
                </c:pt>
                <c:pt idx="2">
                  <c:v>257075.95326902322</c:v>
                </c:pt>
                <c:pt idx="3">
                  <c:v>256671.25666454513</c:v>
                </c:pt>
                <c:pt idx="4">
                  <c:v>256266.56006006704</c:v>
                </c:pt>
                <c:pt idx="5">
                  <c:v>255861.86345558893</c:v>
                </c:pt>
                <c:pt idx="6">
                  <c:v>255457.16685111081</c:v>
                </c:pt>
                <c:pt idx="7">
                  <c:v>255052.4702466327</c:v>
                </c:pt>
                <c:pt idx="8">
                  <c:v>254647.77364215459</c:v>
                </c:pt>
                <c:pt idx="9">
                  <c:v>254243.0770376765</c:v>
                </c:pt>
                <c:pt idx="10">
                  <c:v>253838.38043319838</c:v>
                </c:pt>
                <c:pt idx="11">
                  <c:v>253433.6838287203</c:v>
                </c:pt>
                <c:pt idx="12">
                  <c:v>253028.98722424216</c:v>
                </c:pt>
                <c:pt idx="13">
                  <c:v>252624.29061976404</c:v>
                </c:pt>
                <c:pt idx="14">
                  <c:v>252219.59401528593</c:v>
                </c:pt>
                <c:pt idx="15">
                  <c:v>251814.89741080784</c:v>
                </c:pt>
                <c:pt idx="16">
                  <c:v>251410.20080632973</c:v>
                </c:pt>
                <c:pt idx="17">
                  <c:v>251005.50420185161</c:v>
                </c:pt>
                <c:pt idx="18">
                  <c:v>250600.8075973735</c:v>
                </c:pt>
                <c:pt idx="19">
                  <c:v>250196.11099289538</c:v>
                </c:pt>
                <c:pt idx="20">
                  <c:v>249791.41438841727</c:v>
                </c:pt>
                <c:pt idx="21">
                  <c:v>249386.71778393915</c:v>
                </c:pt>
                <c:pt idx="22">
                  <c:v>248982.02117946104</c:v>
                </c:pt>
                <c:pt idx="23">
                  <c:v>248577.32457498292</c:v>
                </c:pt>
                <c:pt idx="24">
                  <c:v>248172.62797050484</c:v>
                </c:pt>
                <c:pt idx="25">
                  <c:v>247767.93136602672</c:v>
                </c:pt>
                <c:pt idx="26">
                  <c:v>247363.23476154861</c:v>
                </c:pt>
                <c:pt idx="27">
                  <c:v>246958.53815707049</c:v>
                </c:pt>
                <c:pt idx="28">
                  <c:v>246553.84155259238</c:v>
                </c:pt>
                <c:pt idx="29">
                  <c:v>246149.14494811423</c:v>
                </c:pt>
                <c:pt idx="30">
                  <c:v>245744.44834363612</c:v>
                </c:pt>
                <c:pt idx="31">
                  <c:v>245339.751739158</c:v>
                </c:pt>
                <c:pt idx="32">
                  <c:v>244935.05513467989</c:v>
                </c:pt>
                <c:pt idx="33">
                  <c:v>244530.35853020177</c:v>
                </c:pt>
                <c:pt idx="34">
                  <c:v>244125.66192572366</c:v>
                </c:pt>
                <c:pt idx="35">
                  <c:v>243720.96532124555</c:v>
                </c:pt>
                <c:pt idx="36">
                  <c:v>243316.26871676743</c:v>
                </c:pt>
                <c:pt idx="37">
                  <c:v>242911.57211228932</c:v>
                </c:pt>
                <c:pt idx="38">
                  <c:v>242506.8755078112</c:v>
                </c:pt>
                <c:pt idx="39">
                  <c:v>242102.17890333312</c:v>
                </c:pt>
                <c:pt idx="40">
                  <c:v>241697.48229885503</c:v>
                </c:pt>
                <c:pt idx="41">
                  <c:v>241292.78569437691</c:v>
                </c:pt>
                <c:pt idx="42">
                  <c:v>240888.0890898988</c:v>
                </c:pt>
                <c:pt idx="43">
                  <c:v>240483.39248542069</c:v>
                </c:pt>
                <c:pt idx="44">
                  <c:v>240078.69588094257</c:v>
                </c:pt>
                <c:pt idx="45">
                  <c:v>239673.99927646446</c:v>
                </c:pt>
                <c:pt idx="46">
                  <c:v>239269.30267198634</c:v>
                </c:pt>
                <c:pt idx="47">
                  <c:v>238864.60606750823</c:v>
                </c:pt>
                <c:pt idx="48">
                  <c:v>238459.90946303011</c:v>
                </c:pt>
                <c:pt idx="49">
                  <c:v>238055.212858552</c:v>
                </c:pt>
                <c:pt idx="50">
                  <c:v>237650.51625407388</c:v>
                </c:pt>
                <c:pt idx="51">
                  <c:v>237245.81964959577</c:v>
                </c:pt>
                <c:pt idx="52">
                  <c:v>236841.12304511765</c:v>
                </c:pt>
                <c:pt idx="53">
                  <c:v>236436.42644063954</c:v>
                </c:pt>
                <c:pt idx="54">
                  <c:v>236031.72983616142</c:v>
                </c:pt>
                <c:pt idx="55">
                  <c:v>235627.03323168331</c:v>
                </c:pt>
                <c:pt idx="56">
                  <c:v>235222.33662720519</c:v>
                </c:pt>
                <c:pt idx="57">
                  <c:v>234817.64002272708</c:v>
                </c:pt>
                <c:pt idx="58">
                  <c:v>234412.94341824899</c:v>
                </c:pt>
                <c:pt idx="59">
                  <c:v>234008.24681377088</c:v>
                </c:pt>
                <c:pt idx="60">
                  <c:v>233603.55020929276</c:v>
                </c:pt>
                <c:pt idx="61">
                  <c:v>233198.85360481465</c:v>
                </c:pt>
                <c:pt idx="62">
                  <c:v>232794.15700033653</c:v>
                </c:pt>
                <c:pt idx="63">
                  <c:v>232389.46039585845</c:v>
                </c:pt>
                <c:pt idx="64">
                  <c:v>231984.76379138033</c:v>
                </c:pt>
                <c:pt idx="65">
                  <c:v>231580.06718690222</c:v>
                </c:pt>
                <c:pt idx="66">
                  <c:v>231175.3705824241</c:v>
                </c:pt>
                <c:pt idx="67">
                  <c:v>230770.67397794599</c:v>
                </c:pt>
                <c:pt idx="68">
                  <c:v>230365.97737346787</c:v>
                </c:pt>
                <c:pt idx="69">
                  <c:v>229961.28076898976</c:v>
                </c:pt>
                <c:pt idx="70">
                  <c:v>229556.58416451165</c:v>
                </c:pt>
                <c:pt idx="71">
                  <c:v>229151.88756003353</c:v>
                </c:pt>
                <c:pt idx="72">
                  <c:v>228747.19095555542</c:v>
                </c:pt>
                <c:pt idx="73">
                  <c:v>228342.4943510773</c:v>
                </c:pt>
                <c:pt idx="74">
                  <c:v>227937.79774659919</c:v>
                </c:pt>
                <c:pt idx="75">
                  <c:v>227533.10114212107</c:v>
                </c:pt>
                <c:pt idx="76">
                  <c:v>227128.40453764296</c:v>
                </c:pt>
                <c:pt idx="77">
                  <c:v>226723.70793316484</c:v>
                </c:pt>
                <c:pt idx="78">
                  <c:v>226319.01132868673</c:v>
                </c:pt>
                <c:pt idx="79">
                  <c:v>225914.31472420861</c:v>
                </c:pt>
                <c:pt idx="80">
                  <c:v>225509.6181197305</c:v>
                </c:pt>
                <c:pt idx="81">
                  <c:v>225104.92151525238</c:v>
                </c:pt>
                <c:pt idx="82">
                  <c:v>224700.22491077427</c:v>
                </c:pt>
                <c:pt idx="83">
                  <c:v>224295.52830629615</c:v>
                </c:pt>
                <c:pt idx="84">
                  <c:v>223890.83170181804</c:v>
                </c:pt>
                <c:pt idx="85">
                  <c:v>223486.13509733992</c:v>
                </c:pt>
                <c:pt idx="86">
                  <c:v>223081.43849286184</c:v>
                </c:pt>
                <c:pt idx="87">
                  <c:v>222676.74188838372</c:v>
                </c:pt>
                <c:pt idx="88">
                  <c:v>222272.04528390561</c:v>
                </c:pt>
                <c:pt idx="89">
                  <c:v>221867.34867942749</c:v>
                </c:pt>
                <c:pt idx="90">
                  <c:v>221462.65207494938</c:v>
                </c:pt>
                <c:pt idx="91">
                  <c:v>221057.95547047126</c:v>
                </c:pt>
                <c:pt idx="92">
                  <c:v>220653.25886599315</c:v>
                </c:pt>
                <c:pt idx="93">
                  <c:v>220248.56226151504</c:v>
                </c:pt>
                <c:pt idx="94">
                  <c:v>219843.86565703692</c:v>
                </c:pt>
                <c:pt idx="95">
                  <c:v>219439.16905255881</c:v>
                </c:pt>
                <c:pt idx="96">
                  <c:v>219034.47244808069</c:v>
                </c:pt>
                <c:pt idx="97">
                  <c:v>218629.77584360261</c:v>
                </c:pt>
                <c:pt idx="98">
                  <c:v>218225.07923912449</c:v>
                </c:pt>
                <c:pt idx="99">
                  <c:v>217820.38263464638</c:v>
                </c:pt>
                <c:pt idx="100">
                  <c:v>217415.68603016826</c:v>
                </c:pt>
                <c:pt idx="101">
                  <c:v>217010.98942569015</c:v>
                </c:pt>
                <c:pt idx="102">
                  <c:v>216606.29282121203</c:v>
                </c:pt>
                <c:pt idx="103">
                  <c:v>216201.59621673392</c:v>
                </c:pt>
                <c:pt idx="104">
                  <c:v>215796.8996122558</c:v>
                </c:pt>
                <c:pt idx="105">
                  <c:v>215392.20300777769</c:v>
                </c:pt>
                <c:pt idx="106">
                  <c:v>214987.50640329957</c:v>
                </c:pt>
                <c:pt idx="107">
                  <c:v>214582.80979882146</c:v>
                </c:pt>
                <c:pt idx="108">
                  <c:v>214178.11319434334</c:v>
                </c:pt>
                <c:pt idx="109">
                  <c:v>213773.41658986523</c:v>
                </c:pt>
                <c:pt idx="110">
                  <c:v>213368.71998538711</c:v>
                </c:pt>
                <c:pt idx="111">
                  <c:v>212964.023380909</c:v>
                </c:pt>
                <c:pt idx="112">
                  <c:v>212559.32677643088</c:v>
                </c:pt>
                <c:pt idx="113">
                  <c:v>212154.63017195277</c:v>
                </c:pt>
                <c:pt idx="114">
                  <c:v>211749.93356747465</c:v>
                </c:pt>
                <c:pt idx="115">
                  <c:v>211345.23696299654</c:v>
                </c:pt>
                <c:pt idx="116">
                  <c:v>210940.54035851842</c:v>
                </c:pt>
                <c:pt idx="117">
                  <c:v>210535.84375404031</c:v>
                </c:pt>
                <c:pt idx="118">
                  <c:v>210131.1471495622</c:v>
                </c:pt>
                <c:pt idx="119">
                  <c:v>209726.45054508408</c:v>
                </c:pt>
                <c:pt idx="120">
                  <c:v>209321.75394060597</c:v>
                </c:pt>
                <c:pt idx="121">
                  <c:v>208917.05733612785</c:v>
                </c:pt>
                <c:pt idx="122">
                  <c:v>208512.36073164977</c:v>
                </c:pt>
                <c:pt idx="123">
                  <c:v>208107.66412717165</c:v>
                </c:pt>
                <c:pt idx="124">
                  <c:v>207702.96752269354</c:v>
                </c:pt>
                <c:pt idx="125">
                  <c:v>207298.27091821542</c:v>
                </c:pt>
                <c:pt idx="126">
                  <c:v>206893.57431373731</c:v>
                </c:pt>
                <c:pt idx="127">
                  <c:v>206488.87770925919</c:v>
                </c:pt>
                <c:pt idx="128">
                  <c:v>206084.18110478108</c:v>
                </c:pt>
                <c:pt idx="129">
                  <c:v>205679.48450030296</c:v>
                </c:pt>
                <c:pt idx="130">
                  <c:v>205274.78789582485</c:v>
                </c:pt>
                <c:pt idx="131">
                  <c:v>204870.09129134673</c:v>
                </c:pt>
                <c:pt idx="132">
                  <c:v>204465.39468686862</c:v>
                </c:pt>
                <c:pt idx="133">
                  <c:v>204060.6980823905</c:v>
                </c:pt>
                <c:pt idx="134">
                  <c:v>203656.00147791239</c:v>
                </c:pt>
                <c:pt idx="135">
                  <c:v>203251.30487343427</c:v>
                </c:pt>
                <c:pt idx="136">
                  <c:v>202846.60826895616</c:v>
                </c:pt>
                <c:pt idx="137">
                  <c:v>202441.91166447804</c:v>
                </c:pt>
                <c:pt idx="138">
                  <c:v>202037.21505999993</c:v>
                </c:pt>
                <c:pt idx="139">
                  <c:v>201632.51845552181</c:v>
                </c:pt>
                <c:pt idx="140">
                  <c:v>201227.8218510437</c:v>
                </c:pt>
                <c:pt idx="141">
                  <c:v>200823.12524656559</c:v>
                </c:pt>
                <c:pt idx="142">
                  <c:v>200418.42864208747</c:v>
                </c:pt>
                <c:pt idx="143">
                  <c:v>200013.73203760936</c:v>
                </c:pt>
                <c:pt idx="144">
                  <c:v>199609.03543313124</c:v>
                </c:pt>
                <c:pt idx="145">
                  <c:v>199204.33882865313</c:v>
                </c:pt>
                <c:pt idx="146">
                  <c:v>198799.64222417501</c:v>
                </c:pt>
                <c:pt idx="147">
                  <c:v>198394.9456196969</c:v>
                </c:pt>
                <c:pt idx="148">
                  <c:v>197990.24901521878</c:v>
                </c:pt>
                <c:pt idx="149">
                  <c:v>197585.55241074067</c:v>
                </c:pt>
                <c:pt idx="150">
                  <c:v>197180.85580626255</c:v>
                </c:pt>
                <c:pt idx="151">
                  <c:v>196776.15920178444</c:v>
                </c:pt>
                <c:pt idx="152">
                  <c:v>196371.46259730635</c:v>
                </c:pt>
                <c:pt idx="153">
                  <c:v>195966.76599282824</c:v>
                </c:pt>
                <c:pt idx="154">
                  <c:v>195562.06938835012</c:v>
                </c:pt>
                <c:pt idx="155">
                  <c:v>195157.37278387201</c:v>
                </c:pt>
                <c:pt idx="156">
                  <c:v>194752.67617939389</c:v>
                </c:pt>
                <c:pt idx="157">
                  <c:v>194347.97957491578</c:v>
                </c:pt>
                <c:pt idx="158">
                  <c:v>193943.28297043766</c:v>
                </c:pt>
                <c:pt idx="159">
                  <c:v>193538.58636595955</c:v>
                </c:pt>
                <c:pt idx="160">
                  <c:v>193133.88976148143</c:v>
                </c:pt>
                <c:pt idx="161">
                  <c:v>192729.19315700332</c:v>
                </c:pt>
                <c:pt idx="162">
                  <c:v>192324.4965525252</c:v>
                </c:pt>
                <c:pt idx="163">
                  <c:v>191919.79994804709</c:v>
                </c:pt>
                <c:pt idx="164">
                  <c:v>191515.10334356898</c:v>
                </c:pt>
                <c:pt idx="165">
                  <c:v>191110.40673909086</c:v>
                </c:pt>
                <c:pt idx="166">
                  <c:v>190705.71013461275</c:v>
                </c:pt>
                <c:pt idx="167">
                  <c:v>190301.01353013463</c:v>
                </c:pt>
                <c:pt idx="168">
                  <c:v>189896.31692565652</c:v>
                </c:pt>
                <c:pt idx="169">
                  <c:v>189491.6203211784</c:v>
                </c:pt>
                <c:pt idx="170">
                  <c:v>189086.92371670029</c:v>
                </c:pt>
                <c:pt idx="171">
                  <c:v>188682.22711222217</c:v>
                </c:pt>
                <c:pt idx="172">
                  <c:v>188277.53050774406</c:v>
                </c:pt>
                <c:pt idx="173">
                  <c:v>187872.83390326594</c:v>
                </c:pt>
                <c:pt idx="174">
                  <c:v>187468.13729878783</c:v>
                </c:pt>
                <c:pt idx="175">
                  <c:v>187063.44069430971</c:v>
                </c:pt>
                <c:pt idx="176">
                  <c:v>186658.7440898316</c:v>
                </c:pt>
                <c:pt idx="177">
                  <c:v>186254.04748535348</c:v>
                </c:pt>
                <c:pt idx="178">
                  <c:v>185849.35088087537</c:v>
                </c:pt>
                <c:pt idx="179">
                  <c:v>185444.65427639725</c:v>
                </c:pt>
                <c:pt idx="180">
                  <c:v>185039.95767191914</c:v>
                </c:pt>
                <c:pt idx="181">
                  <c:v>184635.26106744102</c:v>
                </c:pt>
                <c:pt idx="182">
                  <c:v>184230.56446296291</c:v>
                </c:pt>
                <c:pt idx="183">
                  <c:v>183825.86785848479</c:v>
                </c:pt>
                <c:pt idx="184">
                  <c:v>183421.17125400671</c:v>
                </c:pt>
                <c:pt idx="185">
                  <c:v>183016.47464952862</c:v>
                </c:pt>
                <c:pt idx="186">
                  <c:v>182611.77804505051</c:v>
                </c:pt>
                <c:pt idx="187">
                  <c:v>182207.08144057239</c:v>
                </c:pt>
                <c:pt idx="188">
                  <c:v>181802.38483609428</c:v>
                </c:pt>
                <c:pt idx="189">
                  <c:v>181397.68823161616</c:v>
                </c:pt>
                <c:pt idx="190">
                  <c:v>180992.99162713805</c:v>
                </c:pt>
                <c:pt idx="191">
                  <c:v>180588.29502265994</c:v>
                </c:pt>
                <c:pt idx="192">
                  <c:v>180183.59841818182</c:v>
                </c:pt>
                <c:pt idx="193">
                  <c:v>179778.90181370371</c:v>
                </c:pt>
                <c:pt idx="194">
                  <c:v>179374.20520922559</c:v>
                </c:pt>
                <c:pt idx="195">
                  <c:v>178969.50860474748</c:v>
                </c:pt>
                <c:pt idx="196">
                  <c:v>178564.81200026936</c:v>
                </c:pt>
                <c:pt idx="197">
                  <c:v>178160.11539579125</c:v>
                </c:pt>
                <c:pt idx="198">
                  <c:v>177755.41879131313</c:v>
                </c:pt>
                <c:pt idx="199">
                  <c:v>177350.72218683502</c:v>
                </c:pt>
                <c:pt idx="200">
                  <c:v>176946.0255823569</c:v>
                </c:pt>
                <c:pt idx="201">
                  <c:v>176541.32897787879</c:v>
                </c:pt>
                <c:pt idx="202">
                  <c:v>176136.63237340067</c:v>
                </c:pt>
                <c:pt idx="203">
                  <c:v>175731.93576892256</c:v>
                </c:pt>
                <c:pt idx="204">
                  <c:v>175327.23916444444</c:v>
                </c:pt>
                <c:pt idx="205">
                  <c:v>174922.54255996633</c:v>
                </c:pt>
                <c:pt idx="206">
                  <c:v>174517.84595548824</c:v>
                </c:pt>
                <c:pt idx="207">
                  <c:v>174113.14935101013</c:v>
                </c:pt>
                <c:pt idx="208">
                  <c:v>173708.45274653201</c:v>
                </c:pt>
                <c:pt idx="209">
                  <c:v>173303.7561420539</c:v>
                </c:pt>
                <c:pt idx="210">
                  <c:v>172899.05953757578</c:v>
                </c:pt>
                <c:pt idx="211">
                  <c:v>172494.36293309767</c:v>
                </c:pt>
                <c:pt idx="212">
                  <c:v>172089.66632861955</c:v>
                </c:pt>
                <c:pt idx="213">
                  <c:v>171684.96972414144</c:v>
                </c:pt>
                <c:pt idx="214">
                  <c:v>171280.27311966332</c:v>
                </c:pt>
                <c:pt idx="215">
                  <c:v>170875.57651518521</c:v>
                </c:pt>
                <c:pt idx="216">
                  <c:v>170470.87991070712</c:v>
                </c:pt>
                <c:pt idx="217">
                  <c:v>170066.18330622901</c:v>
                </c:pt>
                <c:pt idx="218">
                  <c:v>169661.4867017509</c:v>
                </c:pt>
                <c:pt idx="219">
                  <c:v>169256.79009727278</c:v>
                </c:pt>
                <c:pt idx="220">
                  <c:v>168852.09349279467</c:v>
                </c:pt>
                <c:pt idx="221">
                  <c:v>168447.39688831655</c:v>
                </c:pt>
                <c:pt idx="222">
                  <c:v>168042.70028383844</c:v>
                </c:pt>
                <c:pt idx="223">
                  <c:v>167638.00367936032</c:v>
                </c:pt>
                <c:pt idx="224">
                  <c:v>167233.30707488221</c:v>
                </c:pt>
                <c:pt idx="225">
                  <c:v>166828.61047040409</c:v>
                </c:pt>
                <c:pt idx="226">
                  <c:v>166423.91386592598</c:v>
                </c:pt>
                <c:pt idx="227">
                  <c:v>166019.21726144786</c:v>
                </c:pt>
                <c:pt idx="228">
                  <c:v>165614.52065696975</c:v>
                </c:pt>
                <c:pt idx="229">
                  <c:v>165209.82405249166</c:v>
                </c:pt>
                <c:pt idx="230">
                  <c:v>164805.12744801355</c:v>
                </c:pt>
                <c:pt idx="231">
                  <c:v>164400.43084353543</c:v>
                </c:pt>
                <c:pt idx="232">
                  <c:v>163995.73423905732</c:v>
                </c:pt>
                <c:pt idx="233">
                  <c:v>163591.03763457923</c:v>
                </c:pt>
                <c:pt idx="234">
                  <c:v>163186.34103010112</c:v>
                </c:pt>
                <c:pt idx="235">
                  <c:v>162781.644425623</c:v>
                </c:pt>
                <c:pt idx="236">
                  <c:v>162376.94782114489</c:v>
                </c:pt>
                <c:pt idx="237">
                  <c:v>161972.25121666677</c:v>
                </c:pt>
                <c:pt idx="238">
                  <c:v>161567.55461218866</c:v>
                </c:pt>
                <c:pt idx="239">
                  <c:v>161162.85800771054</c:v>
                </c:pt>
                <c:pt idx="240">
                  <c:v>160758.16140323243</c:v>
                </c:pt>
                <c:pt idx="241">
                  <c:v>160353.46479875434</c:v>
                </c:pt>
                <c:pt idx="242">
                  <c:v>159948.76819427623</c:v>
                </c:pt>
                <c:pt idx="243">
                  <c:v>159544.07158979811</c:v>
                </c:pt>
                <c:pt idx="244">
                  <c:v>159139.37498532</c:v>
                </c:pt>
                <c:pt idx="245">
                  <c:v>158734.67838084188</c:v>
                </c:pt>
                <c:pt idx="246">
                  <c:v>158329.98177636377</c:v>
                </c:pt>
                <c:pt idx="247">
                  <c:v>157925.28517188565</c:v>
                </c:pt>
                <c:pt idx="248">
                  <c:v>157520.58856740757</c:v>
                </c:pt>
                <c:pt idx="249">
                  <c:v>157115.89196292945</c:v>
                </c:pt>
                <c:pt idx="250">
                  <c:v>156711.19535845134</c:v>
                </c:pt>
                <c:pt idx="251">
                  <c:v>156306.49875397322</c:v>
                </c:pt>
                <c:pt idx="252">
                  <c:v>155901.80214949511</c:v>
                </c:pt>
                <c:pt idx="253">
                  <c:v>155497.105545017</c:v>
                </c:pt>
                <c:pt idx="254">
                  <c:v>155092.40894053888</c:v>
                </c:pt>
                <c:pt idx="255">
                  <c:v>154687.71233606077</c:v>
                </c:pt>
                <c:pt idx="256">
                  <c:v>154283.01573158265</c:v>
                </c:pt>
                <c:pt idx="257">
                  <c:v>153878.31912710454</c:v>
                </c:pt>
                <c:pt idx="258">
                  <c:v>153473.62252262642</c:v>
                </c:pt>
                <c:pt idx="259">
                  <c:v>153068.92591814831</c:v>
                </c:pt>
                <c:pt idx="260">
                  <c:v>152664.22931367019</c:v>
                </c:pt>
                <c:pt idx="261">
                  <c:v>152259.53270919211</c:v>
                </c:pt>
                <c:pt idx="262">
                  <c:v>151854.83610471399</c:v>
                </c:pt>
                <c:pt idx="263">
                  <c:v>151450.13950023588</c:v>
                </c:pt>
                <c:pt idx="264">
                  <c:v>151045.44289575776</c:v>
                </c:pt>
                <c:pt idx="265">
                  <c:v>150640.74629127965</c:v>
                </c:pt>
                <c:pt idx="266">
                  <c:v>150236.04968680153</c:v>
                </c:pt>
                <c:pt idx="267">
                  <c:v>149831.35308232342</c:v>
                </c:pt>
                <c:pt idx="268">
                  <c:v>149426.6564778453</c:v>
                </c:pt>
                <c:pt idx="269">
                  <c:v>149021.95987336719</c:v>
                </c:pt>
                <c:pt idx="270">
                  <c:v>148617.2632688891</c:v>
                </c:pt>
                <c:pt idx="271">
                  <c:v>148212.56666441099</c:v>
                </c:pt>
                <c:pt idx="272">
                  <c:v>147807.87005993287</c:v>
                </c:pt>
                <c:pt idx="273">
                  <c:v>147403.17345545476</c:v>
                </c:pt>
                <c:pt idx="274">
                  <c:v>146998.47685097664</c:v>
                </c:pt>
                <c:pt idx="275">
                  <c:v>146593.78024649853</c:v>
                </c:pt>
                <c:pt idx="276">
                  <c:v>146189.08364202041</c:v>
                </c:pt>
                <c:pt idx="277">
                  <c:v>145784.3870375423</c:v>
                </c:pt>
                <c:pt idx="278">
                  <c:v>145379.69043306418</c:v>
                </c:pt>
                <c:pt idx="279">
                  <c:v>144974.99382858607</c:v>
                </c:pt>
                <c:pt idx="280">
                  <c:v>144570.29722410796</c:v>
                </c:pt>
                <c:pt idx="281">
                  <c:v>144165.60061962984</c:v>
                </c:pt>
                <c:pt idx="282">
                  <c:v>143760.90401515173</c:v>
                </c:pt>
                <c:pt idx="283">
                  <c:v>143356.20741067361</c:v>
                </c:pt>
                <c:pt idx="284">
                  <c:v>142951.51080619553</c:v>
                </c:pt>
                <c:pt idx="285">
                  <c:v>142546.81420171741</c:v>
                </c:pt>
                <c:pt idx="286">
                  <c:v>142142.1175972393</c:v>
                </c:pt>
                <c:pt idx="287">
                  <c:v>141737.42099276118</c:v>
                </c:pt>
                <c:pt idx="288">
                  <c:v>141332.7243882831</c:v>
                </c:pt>
                <c:pt idx="289">
                  <c:v>140928.02778380498</c:v>
                </c:pt>
                <c:pt idx="290">
                  <c:v>140523.33117932687</c:v>
                </c:pt>
                <c:pt idx="291">
                  <c:v>140118.63457484875</c:v>
                </c:pt>
                <c:pt idx="292">
                  <c:v>139713.93797037064</c:v>
                </c:pt>
                <c:pt idx="293">
                  <c:v>139309.24136589252</c:v>
                </c:pt>
                <c:pt idx="294">
                  <c:v>138904.54476141441</c:v>
                </c:pt>
                <c:pt idx="295">
                  <c:v>138499.84815693629</c:v>
                </c:pt>
                <c:pt idx="296">
                  <c:v>138095.15155245818</c:v>
                </c:pt>
                <c:pt idx="297">
                  <c:v>137690.45494798009</c:v>
                </c:pt>
                <c:pt idx="298">
                  <c:v>137285.75834350195</c:v>
                </c:pt>
                <c:pt idx="299">
                  <c:v>136881.06173902383</c:v>
                </c:pt>
                <c:pt idx="300">
                  <c:v>136476.36513454572</c:v>
                </c:pt>
                <c:pt idx="301">
                  <c:v>136071.6685300676</c:v>
                </c:pt>
                <c:pt idx="302">
                  <c:v>135666.97192558949</c:v>
                </c:pt>
                <c:pt idx="303">
                  <c:v>135262.27532111137</c:v>
                </c:pt>
                <c:pt idx="304">
                  <c:v>134857.57871663326</c:v>
                </c:pt>
                <c:pt idx="305">
                  <c:v>134452.88211215514</c:v>
                </c:pt>
                <c:pt idx="306">
                  <c:v>134048.18550767706</c:v>
                </c:pt>
                <c:pt idx="307">
                  <c:v>133643.48890319894</c:v>
                </c:pt>
                <c:pt idx="308">
                  <c:v>133238.7922987208</c:v>
                </c:pt>
                <c:pt idx="309">
                  <c:v>132834.09569424269</c:v>
                </c:pt>
                <c:pt idx="310">
                  <c:v>132429.39908976457</c:v>
                </c:pt>
                <c:pt idx="311">
                  <c:v>132024.70248528649</c:v>
                </c:pt>
                <c:pt idx="312">
                  <c:v>131620.00588080837</c:v>
                </c:pt>
                <c:pt idx="313">
                  <c:v>131215.30927633026</c:v>
                </c:pt>
                <c:pt idx="314">
                  <c:v>130810.61267185214</c:v>
                </c:pt>
                <c:pt idx="315">
                  <c:v>130405.91606737403</c:v>
                </c:pt>
                <c:pt idx="316">
                  <c:v>130001.21946289593</c:v>
                </c:pt>
                <c:pt idx="317">
                  <c:v>129596.52285841781</c:v>
                </c:pt>
                <c:pt idx="318">
                  <c:v>129191.8262539397</c:v>
                </c:pt>
                <c:pt idx="319">
                  <c:v>128787.12964946158</c:v>
                </c:pt>
                <c:pt idx="320">
                  <c:v>128382.43304498348</c:v>
                </c:pt>
                <c:pt idx="321">
                  <c:v>127977.73644050537</c:v>
                </c:pt>
                <c:pt idx="322">
                  <c:v>127573.03983602725</c:v>
                </c:pt>
                <c:pt idx="323">
                  <c:v>127168.34323154914</c:v>
                </c:pt>
                <c:pt idx="324">
                  <c:v>126763.64662707102</c:v>
                </c:pt>
                <c:pt idx="325">
                  <c:v>126358.95002259291</c:v>
                </c:pt>
                <c:pt idx="326">
                  <c:v>125954.25341811479</c:v>
                </c:pt>
                <c:pt idx="327">
                  <c:v>125549.55681363668</c:v>
                </c:pt>
                <c:pt idx="328">
                  <c:v>125144.86020915856</c:v>
                </c:pt>
                <c:pt idx="329">
                  <c:v>124740.16360468045</c:v>
                </c:pt>
                <c:pt idx="330">
                  <c:v>124335.46700020233</c:v>
                </c:pt>
                <c:pt idx="331">
                  <c:v>123930.77039572422</c:v>
                </c:pt>
                <c:pt idx="332">
                  <c:v>123526.0737912461</c:v>
                </c:pt>
                <c:pt idx="333">
                  <c:v>123121.37718676799</c:v>
                </c:pt>
                <c:pt idx="334">
                  <c:v>122716.68058228988</c:v>
                </c:pt>
                <c:pt idx="335">
                  <c:v>122311.98397781176</c:v>
                </c:pt>
                <c:pt idx="336">
                  <c:v>121907.28737333365</c:v>
                </c:pt>
                <c:pt idx="337">
                  <c:v>121502.59076885553</c:v>
                </c:pt>
                <c:pt idx="338">
                  <c:v>121097.89416437743</c:v>
                </c:pt>
                <c:pt idx="339">
                  <c:v>120693.1975598993</c:v>
                </c:pt>
                <c:pt idx="340">
                  <c:v>120288.50095542119</c:v>
                </c:pt>
                <c:pt idx="341">
                  <c:v>119883.80435094307</c:v>
                </c:pt>
                <c:pt idx="342">
                  <c:v>119479.10774646496</c:v>
                </c:pt>
                <c:pt idx="343">
                  <c:v>119074.41114198684</c:v>
                </c:pt>
                <c:pt idx="344">
                  <c:v>118669.71453750873</c:v>
                </c:pt>
                <c:pt idx="345">
                  <c:v>118265.01793303061</c:v>
                </c:pt>
                <c:pt idx="346">
                  <c:v>117860.3213285525</c:v>
                </c:pt>
                <c:pt idx="347">
                  <c:v>117455.6247240744</c:v>
                </c:pt>
                <c:pt idx="348">
                  <c:v>117050.92811959628</c:v>
                </c:pt>
                <c:pt idx="349">
                  <c:v>116646.23151511817</c:v>
                </c:pt>
                <c:pt idx="350">
                  <c:v>116241.53491064005</c:v>
                </c:pt>
                <c:pt idx="351">
                  <c:v>115836.83830616194</c:v>
                </c:pt>
                <c:pt idx="352">
                  <c:v>115432.14170168381</c:v>
                </c:pt>
                <c:pt idx="353">
                  <c:v>115027.44509720571</c:v>
                </c:pt>
                <c:pt idx="354">
                  <c:v>114622.74849272761</c:v>
                </c:pt>
                <c:pt idx="355">
                  <c:v>114218.05188824949</c:v>
                </c:pt>
                <c:pt idx="356">
                  <c:v>113813.35528377137</c:v>
                </c:pt>
                <c:pt idx="357">
                  <c:v>113408.65867929325</c:v>
                </c:pt>
                <c:pt idx="358">
                  <c:v>113003.96207481514</c:v>
                </c:pt>
                <c:pt idx="359">
                  <c:v>112599.26547033702</c:v>
                </c:pt>
                <c:pt idx="360">
                  <c:v>112194.56886585891</c:v>
                </c:pt>
                <c:pt idx="361">
                  <c:v>111789.87226138079</c:v>
                </c:pt>
                <c:pt idx="362">
                  <c:v>111385.17565690268</c:v>
                </c:pt>
                <c:pt idx="363">
                  <c:v>110980.47905242456</c:v>
                </c:pt>
                <c:pt idx="364">
                  <c:v>110575.78244794645</c:v>
                </c:pt>
                <c:pt idx="365">
                  <c:v>110171.08584346833</c:v>
                </c:pt>
                <c:pt idx="366">
                  <c:v>109766.38923899022</c:v>
                </c:pt>
                <c:pt idx="367">
                  <c:v>109361.69263451212</c:v>
                </c:pt>
                <c:pt idx="368">
                  <c:v>108956.996030034</c:v>
                </c:pt>
                <c:pt idx="369">
                  <c:v>108552.29942555589</c:v>
                </c:pt>
                <c:pt idx="370">
                  <c:v>108147.60282107777</c:v>
                </c:pt>
                <c:pt idx="371">
                  <c:v>107742.90621659966</c:v>
                </c:pt>
                <c:pt idx="372">
                  <c:v>107338.20961212154</c:v>
                </c:pt>
                <c:pt idx="373">
                  <c:v>106933.51300764343</c:v>
                </c:pt>
                <c:pt idx="374">
                  <c:v>106528.81640316533</c:v>
                </c:pt>
                <c:pt idx="375">
                  <c:v>106124.1197986872</c:v>
                </c:pt>
                <c:pt idx="376">
                  <c:v>105719.42319420908</c:v>
                </c:pt>
                <c:pt idx="377">
                  <c:v>105314.72658973098</c:v>
                </c:pt>
                <c:pt idx="378">
                  <c:v>104910.02998525287</c:v>
                </c:pt>
                <c:pt idx="379">
                  <c:v>104505.33338077475</c:v>
                </c:pt>
                <c:pt idx="380">
                  <c:v>104100.63677629665</c:v>
                </c:pt>
                <c:pt idx="381">
                  <c:v>103695.94017181854</c:v>
                </c:pt>
                <c:pt idx="382">
                  <c:v>103291.24356734043</c:v>
                </c:pt>
                <c:pt idx="383">
                  <c:v>102886.54696286231</c:v>
                </c:pt>
                <c:pt idx="384">
                  <c:v>102481.8503583842</c:v>
                </c:pt>
                <c:pt idx="385">
                  <c:v>102077.15375390608</c:v>
                </c:pt>
                <c:pt idx="386">
                  <c:v>101672.45714942797</c:v>
                </c:pt>
                <c:pt idx="387">
                  <c:v>101267.76054494985</c:v>
                </c:pt>
                <c:pt idx="388">
                  <c:v>100863.06394047174</c:v>
                </c:pt>
                <c:pt idx="389">
                  <c:v>100458.36733599364</c:v>
                </c:pt>
                <c:pt idx="390">
                  <c:v>100053.67073151552</c:v>
                </c:pt>
                <c:pt idx="391">
                  <c:v>99648.974127037407</c:v>
                </c:pt>
                <c:pt idx="392">
                  <c:v>99244.277522559307</c:v>
                </c:pt>
                <c:pt idx="393">
                  <c:v>98839.580918081192</c:v>
                </c:pt>
                <c:pt idx="394">
                  <c:v>98434.884313603092</c:v>
                </c:pt>
                <c:pt idx="395">
                  <c:v>98030.187709124977</c:v>
                </c:pt>
                <c:pt idx="396">
                  <c:v>97625.491104646862</c:v>
                </c:pt>
                <c:pt idx="397">
                  <c:v>97220.794500168748</c:v>
                </c:pt>
                <c:pt idx="398">
                  <c:v>96816.097895690633</c:v>
                </c:pt>
                <c:pt idx="399">
                  <c:v>96411.401291212533</c:v>
                </c:pt>
                <c:pt idx="400">
                  <c:v>96006.704686734418</c:v>
                </c:pt>
                <c:pt idx="401">
                  <c:v>95602.008082256303</c:v>
                </c:pt>
                <c:pt idx="402">
                  <c:v>95197.311477778188</c:v>
                </c:pt>
                <c:pt idx="403">
                  <c:v>94792.614873300074</c:v>
                </c:pt>
                <c:pt idx="404">
                  <c:v>94387.918268821959</c:v>
                </c:pt>
                <c:pt idx="405">
                  <c:v>93983.221664343844</c:v>
                </c:pt>
                <c:pt idx="406">
                  <c:v>93578.525059865744</c:v>
                </c:pt>
                <c:pt idx="407">
                  <c:v>93173.828455387615</c:v>
                </c:pt>
                <c:pt idx="408">
                  <c:v>92769.1318509095</c:v>
                </c:pt>
                <c:pt idx="409">
                  <c:v>92364.435246431385</c:v>
                </c:pt>
                <c:pt idx="410">
                  <c:v>91959.73864195327</c:v>
                </c:pt>
                <c:pt idx="411">
                  <c:v>91555.042037475156</c:v>
                </c:pt>
                <c:pt idx="412">
                  <c:v>91150.345432997055</c:v>
                </c:pt>
                <c:pt idx="413">
                  <c:v>90745.648828518941</c:v>
                </c:pt>
                <c:pt idx="414">
                  <c:v>90340.952224040826</c:v>
                </c:pt>
                <c:pt idx="415">
                  <c:v>89936.255619562697</c:v>
                </c:pt>
                <c:pt idx="416">
                  <c:v>89531.559015084582</c:v>
                </c:pt>
                <c:pt idx="417">
                  <c:v>89126.862410606482</c:v>
                </c:pt>
                <c:pt idx="418">
                  <c:v>88722.165806128382</c:v>
                </c:pt>
                <c:pt idx="419">
                  <c:v>88317.469201650267</c:v>
                </c:pt>
                <c:pt idx="420">
                  <c:v>87912.772597172152</c:v>
                </c:pt>
                <c:pt idx="421">
                  <c:v>87508.075992694037</c:v>
                </c:pt>
                <c:pt idx="422">
                  <c:v>87103.379388215908</c:v>
                </c:pt>
                <c:pt idx="423">
                  <c:v>86698.682783737808</c:v>
                </c:pt>
                <c:pt idx="424">
                  <c:v>86293.986179259693</c:v>
                </c:pt>
                <c:pt idx="425">
                  <c:v>85889.289574781593</c:v>
                </c:pt>
                <c:pt idx="426">
                  <c:v>85484.592970303478</c:v>
                </c:pt>
                <c:pt idx="427">
                  <c:v>85079.896365825363</c:v>
                </c:pt>
                <c:pt idx="428">
                  <c:v>84675.199761347249</c:v>
                </c:pt>
                <c:pt idx="429">
                  <c:v>84270.503156869119</c:v>
                </c:pt>
                <c:pt idx="430">
                  <c:v>83865.806552391005</c:v>
                </c:pt>
                <c:pt idx="431">
                  <c:v>83461.109947912904</c:v>
                </c:pt>
                <c:pt idx="432">
                  <c:v>83056.413343434775</c:v>
                </c:pt>
                <c:pt idx="433">
                  <c:v>82651.71673895666</c:v>
                </c:pt>
                <c:pt idx="434">
                  <c:v>82247.020134478546</c:v>
                </c:pt>
                <c:pt idx="435">
                  <c:v>81842.323530000445</c:v>
                </c:pt>
                <c:pt idx="436">
                  <c:v>81437.626925522331</c:v>
                </c:pt>
                <c:pt idx="437">
                  <c:v>81032.930321044216</c:v>
                </c:pt>
                <c:pt idx="438">
                  <c:v>80628.233716566116</c:v>
                </c:pt>
                <c:pt idx="439">
                  <c:v>80223.537112088001</c:v>
                </c:pt>
                <c:pt idx="440">
                  <c:v>79818.840507609886</c:v>
                </c:pt>
                <c:pt idx="441">
                  <c:v>79414.143903131771</c:v>
                </c:pt>
                <c:pt idx="442">
                  <c:v>79009.447298653657</c:v>
                </c:pt>
                <c:pt idx="443">
                  <c:v>78604.750694175542</c:v>
                </c:pt>
                <c:pt idx="444">
                  <c:v>78200.054089697442</c:v>
                </c:pt>
                <c:pt idx="445">
                  <c:v>77795.357485219327</c:v>
                </c:pt>
                <c:pt idx="446">
                  <c:v>77390.660880741212</c:v>
                </c:pt>
                <c:pt idx="447">
                  <c:v>76985.964276263097</c:v>
                </c:pt>
                <c:pt idx="448">
                  <c:v>76581.267671784983</c:v>
                </c:pt>
                <c:pt idx="449">
                  <c:v>76176.571067306868</c:v>
                </c:pt>
                <c:pt idx="450">
                  <c:v>75771.874462828753</c:v>
                </c:pt>
                <c:pt idx="451">
                  <c:v>75367.177858350638</c:v>
                </c:pt>
                <c:pt idx="452">
                  <c:v>74962.481253872524</c:v>
                </c:pt>
                <c:pt idx="453">
                  <c:v>74557.784649394409</c:v>
                </c:pt>
                <c:pt idx="454">
                  <c:v>74153.088044916294</c:v>
                </c:pt>
                <c:pt idx="455">
                  <c:v>73748.391440438194</c:v>
                </c:pt>
                <c:pt idx="456">
                  <c:v>73343.694835960079</c:v>
                </c:pt>
                <c:pt idx="457">
                  <c:v>72938.998231481964</c:v>
                </c:pt>
                <c:pt idx="458">
                  <c:v>72534.30162700385</c:v>
                </c:pt>
                <c:pt idx="459">
                  <c:v>72129.605022525735</c:v>
                </c:pt>
                <c:pt idx="460">
                  <c:v>71724.90841804762</c:v>
                </c:pt>
                <c:pt idx="461">
                  <c:v>71320.211813569505</c:v>
                </c:pt>
                <c:pt idx="462">
                  <c:v>70915.515209091391</c:v>
                </c:pt>
                <c:pt idx="463">
                  <c:v>70510.818604613276</c:v>
                </c:pt>
                <c:pt idx="464">
                  <c:v>70106.122000135161</c:v>
                </c:pt>
                <c:pt idx="465">
                  <c:v>69701.425395657046</c:v>
                </c:pt>
                <c:pt idx="466">
                  <c:v>69296.728791178946</c:v>
                </c:pt>
                <c:pt idx="467">
                  <c:v>68892.032186700832</c:v>
                </c:pt>
                <c:pt idx="468">
                  <c:v>68487.335582222717</c:v>
                </c:pt>
                <c:pt idx="469">
                  <c:v>68082.638977744602</c:v>
                </c:pt>
                <c:pt idx="470">
                  <c:v>67677.942373266502</c:v>
                </c:pt>
                <c:pt idx="471">
                  <c:v>67273.245768788387</c:v>
                </c:pt>
                <c:pt idx="472">
                  <c:v>66868.549164310272</c:v>
                </c:pt>
                <c:pt idx="473">
                  <c:v>66463.852559832158</c:v>
                </c:pt>
                <c:pt idx="474">
                  <c:v>66059.155955354057</c:v>
                </c:pt>
                <c:pt idx="475">
                  <c:v>65654.459350875943</c:v>
                </c:pt>
                <c:pt idx="476">
                  <c:v>65249.762746397828</c:v>
                </c:pt>
                <c:pt idx="477">
                  <c:v>64845.066141919713</c:v>
                </c:pt>
                <c:pt idx="478">
                  <c:v>64440.369537441598</c:v>
                </c:pt>
                <c:pt idx="479">
                  <c:v>64035.672932963491</c:v>
                </c:pt>
                <c:pt idx="480">
                  <c:v>63630.976328485383</c:v>
                </c:pt>
                <c:pt idx="481">
                  <c:v>63226.279724007269</c:v>
                </c:pt>
                <c:pt idx="482">
                  <c:v>62821.583119529154</c:v>
                </c:pt>
                <c:pt idx="483">
                  <c:v>62416.886515051046</c:v>
                </c:pt>
                <c:pt idx="484">
                  <c:v>62012.189910572932</c:v>
                </c:pt>
                <c:pt idx="485">
                  <c:v>61607.493306094817</c:v>
                </c:pt>
                <c:pt idx="486">
                  <c:v>61202.796701616709</c:v>
                </c:pt>
                <c:pt idx="487">
                  <c:v>60798.100097138595</c:v>
                </c:pt>
                <c:pt idx="488">
                  <c:v>60393.40349266048</c:v>
                </c:pt>
                <c:pt idx="489">
                  <c:v>59988.706888182365</c:v>
                </c:pt>
                <c:pt idx="490">
                  <c:v>59584.010283704258</c:v>
                </c:pt>
                <c:pt idx="491">
                  <c:v>59179.31367922615</c:v>
                </c:pt>
                <c:pt idx="492">
                  <c:v>58774.617074748036</c:v>
                </c:pt>
                <c:pt idx="493">
                  <c:v>58369.920470269921</c:v>
                </c:pt>
                <c:pt idx="494">
                  <c:v>57965.223865791806</c:v>
                </c:pt>
                <c:pt idx="495">
                  <c:v>57560.527261313699</c:v>
                </c:pt>
                <c:pt idx="496">
                  <c:v>57155.830656835591</c:v>
                </c:pt>
                <c:pt idx="497">
                  <c:v>56751.134052357476</c:v>
                </c:pt>
                <c:pt idx="498">
                  <c:v>56346.437447879362</c:v>
                </c:pt>
                <c:pt idx="499">
                  <c:v>55941.740843401254</c:v>
                </c:pt>
                <c:pt idx="500">
                  <c:v>55537.044238923139</c:v>
                </c:pt>
                <c:pt idx="501">
                  <c:v>55132.347634445025</c:v>
                </c:pt>
                <c:pt idx="502">
                  <c:v>54727.65102996691</c:v>
                </c:pt>
                <c:pt idx="503">
                  <c:v>54322.954425488802</c:v>
                </c:pt>
                <c:pt idx="504">
                  <c:v>53918.257821010688</c:v>
                </c:pt>
                <c:pt idx="505">
                  <c:v>53513.561216532573</c:v>
                </c:pt>
                <c:pt idx="506">
                  <c:v>53108.864612054458</c:v>
                </c:pt>
                <c:pt idx="507">
                  <c:v>52704.168007576351</c:v>
                </c:pt>
                <c:pt idx="508">
                  <c:v>52299.471403098236</c:v>
                </c:pt>
                <c:pt idx="509">
                  <c:v>51894.774798620121</c:v>
                </c:pt>
                <c:pt idx="510">
                  <c:v>51490.078194142014</c:v>
                </c:pt>
                <c:pt idx="511">
                  <c:v>51085.381589663899</c:v>
                </c:pt>
                <c:pt idx="512">
                  <c:v>50680.684985185791</c:v>
                </c:pt>
                <c:pt idx="513">
                  <c:v>50275.988380707677</c:v>
                </c:pt>
                <c:pt idx="514">
                  <c:v>49871.291776229555</c:v>
                </c:pt>
                <c:pt idx="515">
                  <c:v>49466.59517175144</c:v>
                </c:pt>
                <c:pt idx="516">
                  <c:v>49061.898567273332</c:v>
                </c:pt>
                <c:pt idx="517">
                  <c:v>48657.201962795218</c:v>
                </c:pt>
                <c:pt idx="518">
                  <c:v>48252.50535831711</c:v>
                </c:pt>
                <c:pt idx="519">
                  <c:v>47847.808753838995</c:v>
                </c:pt>
                <c:pt idx="520">
                  <c:v>47443.112149360881</c:v>
                </c:pt>
                <c:pt idx="521">
                  <c:v>47038.415544882766</c:v>
                </c:pt>
                <c:pt idx="522">
                  <c:v>46633.718940404658</c:v>
                </c:pt>
                <c:pt idx="523">
                  <c:v>46229.022335926551</c:v>
                </c:pt>
                <c:pt idx="524">
                  <c:v>45824.325731448429</c:v>
                </c:pt>
                <c:pt idx="525">
                  <c:v>45419.629126970322</c:v>
                </c:pt>
                <c:pt idx="526">
                  <c:v>45014.932522492214</c:v>
                </c:pt>
                <c:pt idx="527">
                  <c:v>44610.235918014099</c:v>
                </c:pt>
                <c:pt idx="528">
                  <c:v>44205.539313535992</c:v>
                </c:pt>
                <c:pt idx="529">
                  <c:v>43800.842709057877</c:v>
                </c:pt>
                <c:pt idx="530">
                  <c:v>43396.146104579762</c:v>
                </c:pt>
                <c:pt idx="531">
                  <c:v>42991.449500101648</c:v>
                </c:pt>
                <c:pt idx="532">
                  <c:v>42586.75289562354</c:v>
                </c:pt>
                <c:pt idx="533">
                  <c:v>42182.056291145433</c:v>
                </c:pt>
                <c:pt idx="534">
                  <c:v>41777.359686667318</c:v>
                </c:pt>
                <c:pt idx="535">
                  <c:v>41372.663082189203</c:v>
                </c:pt>
                <c:pt idx="536">
                  <c:v>40967.966477711088</c:v>
                </c:pt>
                <c:pt idx="537">
                  <c:v>40563.269873232974</c:v>
                </c:pt>
                <c:pt idx="538">
                  <c:v>40158.573268754866</c:v>
                </c:pt>
                <c:pt idx="539">
                  <c:v>39753.876664276751</c:v>
                </c:pt>
                <c:pt idx="540">
                  <c:v>39349.180059798637</c:v>
                </c:pt>
                <c:pt idx="541">
                  <c:v>38944.483455320529</c:v>
                </c:pt>
                <c:pt idx="542">
                  <c:v>38539.786850842414</c:v>
                </c:pt>
                <c:pt idx="543">
                  <c:v>38135.0902463643</c:v>
                </c:pt>
                <c:pt idx="544">
                  <c:v>37730.393641886185</c:v>
                </c:pt>
                <c:pt idx="545">
                  <c:v>37325.69703740807</c:v>
                </c:pt>
                <c:pt idx="546">
                  <c:v>36921.000432929963</c:v>
                </c:pt>
                <c:pt idx="547">
                  <c:v>36516.303828451848</c:v>
                </c:pt>
                <c:pt idx="548">
                  <c:v>36111.607223973733</c:v>
                </c:pt>
                <c:pt idx="549">
                  <c:v>35706.910619495626</c:v>
                </c:pt>
                <c:pt idx="550">
                  <c:v>35302.214015017511</c:v>
                </c:pt>
                <c:pt idx="551">
                  <c:v>34897.517410539396</c:v>
                </c:pt>
                <c:pt idx="552">
                  <c:v>34492.820806061289</c:v>
                </c:pt>
                <c:pt idx="553">
                  <c:v>34088.124201583174</c:v>
                </c:pt>
                <c:pt idx="554">
                  <c:v>33683.427597105059</c:v>
                </c:pt>
                <c:pt idx="555">
                  <c:v>33278.730992626952</c:v>
                </c:pt>
                <c:pt idx="556">
                  <c:v>32874.034388148837</c:v>
                </c:pt>
                <c:pt idx="557">
                  <c:v>32469.337783670726</c:v>
                </c:pt>
                <c:pt idx="558">
                  <c:v>32064.641179192615</c:v>
                </c:pt>
                <c:pt idx="559">
                  <c:v>31659.944574714504</c:v>
                </c:pt>
                <c:pt idx="560">
                  <c:v>31255.247970236389</c:v>
                </c:pt>
                <c:pt idx="561">
                  <c:v>30850.551365758278</c:v>
                </c:pt>
                <c:pt idx="562">
                  <c:v>30445.854761280167</c:v>
                </c:pt>
                <c:pt idx="563">
                  <c:v>30041.158156802052</c:v>
                </c:pt>
                <c:pt idx="564">
                  <c:v>29636.461552323941</c:v>
                </c:pt>
                <c:pt idx="565">
                  <c:v>29231.76494784583</c:v>
                </c:pt>
                <c:pt idx="566">
                  <c:v>28827.068343367715</c:v>
                </c:pt>
                <c:pt idx="567">
                  <c:v>28422.371738889604</c:v>
                </c:pt>
                <c:pt idx="568">
                  <c:v>28017.675134411493</c:v>
                </c:pt>
                <c:pt idx="569">
                  <c:v>27612.978529933382</c:v>
                </c:pt>
                <c:pt idx="570">
                  <c:v>27208.281925455271</c:v>
                </c:pt>
                <c:pt idx="571">
                  <c:v>26803.585320977159</c:v>
                </c:pt>
                <c:pt idx="572">
                  <c:v>26398.888716499048</c:v>
                </c:pt>
                <c:pt idx="573">
                  <c:v>25994.192112020937</c:v>
                </c:pt>
                <c:pt idx="574">
                  <c:v>25589.495507542826</c:v>
                </c:pt>
                <c:pt idx="575">
                  <c:v>25184.798903064715</c:v>
                </c:pt>
                <c:pt idx="576">
                  <c:v>24780.1022985866</c:v>
                </c:pt>
                <c:pt idx="577">
                  <c:v>24375.405694108489</c:v>
                </c:pt>
                <c:pt idx="578">
                  <c:v>23970.709089630378</c:v>
                </c:pt>
                <c:pt idx="579">
                  <c:v>23566.012485152267</c:v>
                </c:pt>
                <c:pt idx="580">
                  <c:v>23161.315880674156</c:v>
                </c:pt>
                <c:pt idx="581">
                  <c:v>22756.619276196045</c:v>
                </c:pt>
                <c:pt idx="582">
                  <c:v>22351.922671717934</c:v>
                </c:pt>
                <c:pt idx="583">
                  <c:v>21947.226067239819</c:v>
                </c:pt>
                <c:pt idx="584">
                  <c:v>21542.529462761708</c:v>
                </c:pt>
                <c:pt idx="585">
                  <c:v>21137.832858283597</c:v>
                </c:pt>
                <c:pt idx="586">
                  <c:v>20733.136253805482</c:v>
                </c:pt>
                <c:pt idx="587">
                  <c:v>20328.439649327371</c:v>
                </c:pt>
                <c:pt idx="588">
                  <c:v>19923.74304484926</c:v>
                </c:pt>
                <c:pt idx="589">
                  <c:v>19519.046440371145</c:v>
                </c:pt>
                <c:pt idx="590">
                  <c:v>19114.349835893034</c:v>
                </c:pt>
                <c:pt idx="591">
                  <c:v>18709.653231414919</c:v>
                </c:pt>
                <c:pt idx="592">
                  <c:v>18304.956626936808</c:v>
                </c:pt>
                <c:pt idx="593">
                  <c:v>17900.260022458697</c:v>
                </c:pt>
                <c:pt idx="594">
                  <c:v>17495.563417980582</c:v>
                </c:pt>
                <c:pt idx="595">
                  <c:v>17090.866813502471</c:v>
                </c:pt>
                <c:pt idx="596">
                  <c:v>16686.17020902436</c:v>
                </c:pt>
                <c:pt idx="597">
                  <c:v>16281.473604546247</c:v>
                </c:pt>
                <c:pt idx="598">
                  <c:v>15876.777000068134</c:v>
                </c:pt>
                <c:pt idx="599">
                  <c:v>15472.080395590021</c:v>
                </c:pt>
                <c:pt idx="600">
                  <c:v>15067.38379111191</c:v>
                </c:pt>
                <c:pt idx="601">
                  <c:v>14662.687186633797</c:v>
                </c:pt>
                <c:pt idx="602">
                  <c:v>14257.990582155686</c:v>
                </c:pt>
                <c:pt idx="603">
                  <c:v>13853.293977677575</c:v>
                </c:pt>
                <c:pt idx="604">
                  <c:v>13448.597373199462</c:v>
                </c:pt>
                <c:pt idx="605">
                  <c:v>13043.900768721349</c:v>
                </c:pt>
                <c:pt idx="606">
                  <c:v>12639.204164243238</c:v>
                </c:pt>
                <c:pt idx="607">
                  <c:v>12234.507559765127</c:v>
                </c:pt>
                <c:pt idx="608">
                  <c:v>11829.810955287014</c:v>
                </c:pt>
                <c:pt idx="609">
                  <c:v>11425.114350808903</c:v>
                </c:pt>
                <c:pt idx="610">
                  <c:v>11020.41774633079</c:v>
                </c:pt>
                <c:pt idx="611">
                  <c:v>10615.721141852677</c:v>
                </c:pt>
                <c:pt idx="612">
                  <c:v>10211.024537374564</c:v>
                </c:pt>
                <c:pt idx="613">
                  <c:v>9806.3279328964527</c:v>
                </c:pt>
                <c:pt idx="614">
                  <c:v>9401.6313284183416</c:v>
                </c:pt>
                <c:pt idx="615">
                  <c:v>8996.9347239402287</c:v>
                </c:pt>
                <c:pt idx="616">
                  <c:v>8592.2381194621175</c:v>
                </c:pt>
                <c:pt idx="617">
                  <c:v>8187.5415149840046</c:v>
                </c:pt>
                <c:pt idx="618">
                  <c:v>7782.8449105058926</c:v>
                </c:pt>
                <c:pt idx="619">
                  <c:v>7378.1483060277797</c:v>
                </c:pt>
                <c:pt idx="620">
                  <c:v>6973.4517015496676</c:v>
                </c:pt>
                <c:pt idx="621">
                  <c:v>6568.7550970715556</c:v>
                </c:pt>
                <c:pt idx="622">
                  <c:v>6164.0584925934427</c:v>
                </c:pt>
                <c:pt idx="623">
                  <c:v>5759.3618881153307</c:v>
                </c:pt>
                <c:pt idx="624">
                  <c:v>5354.6652836372186</c:v>
                </c:pt>
                <c:pt idx="625">
                  <c:v>4949.9686791591057</c:v>
                </c:pt>
                <c:pt idx="626">
                  <c:v>4545.2720746809937</c:v>
                </c:pt>
                <c:pt idx="627">
                  <c:v>4140.5754702028817</c:v>
                </c:pt>
                <c:pt idx="628">
                  <c:v>3735.8788657247696</c:v>
                </c:pt>
                <c:pt idx="629">
                  <c:v>3331.1822612466572</c:v>
                </c:pt>
                <c:pt idx="630">
                  <c:v>2926.4856567685447</c:v>
                </c:pt>
                <c:pt idx="631">
                  <c:v>2521.7890522904322</c:v>
                </c:pt>
                <c:pt idx="632">
                  <c:v>2117.0924478123202</c:v>
                </c:pt>
                <c:pt idx="633">
                  <c:v>1712.3958433342079</c:v>
                </c:pt>
                <c:pt idx="634">
                  <c:v>1307.6992388560957</c:v>
                </c:pt>
                <c:pt idx="635">
                  <c:v>903.00263437798333</c:v>
                </c:pt>
                <c:pt idx="636">
                  <c:v>498.30602989987096</c:v>
                </c:pt>
                <c:pt idx="637">
                  <c:v>93.609425421758687</c:v>
                </c:pt>
                <c:pt idx="638">
                  <c:v>-311.08717905635359</c:v>
                </c:pt>
                <c:pt idx="639">
                  <c:v>-2.7115892864415514E-11</c:v>
                </c:pt>
                <c:pt idx="640">
                  <c:v>-2.7115892864415514E-11</c:v>
                </c:pt>
                <c:pt idx="641">
                  <c:v>-2.7115892864415514E-11</c:v>
                </c:pt>
                <c:pt idx="642">
                  <c:v>-2.7115892864415514E-11</c:v>
                </c:pt>
                <c:pt idx="643">
                  <c:v>-2.7115892864415514E-11</c:v>
                </c:pt>
                <c:pt idx="644">
                  <c:v>-2.7115892864415514E-11</c:v>
                </c:pt>
                <c:pt idx="645">
                  <c:v>-2.7115892864415514E-11</c:v>
                </c:pt>
                <c:pt idx="646">
                  <c:v>-2.7115892864415514E-11</c:v>
                </c:pt>
                <c:pt idx="647">
                  <c:v>-2.7115892864415514E-11</c:v>
                </c:pt>
                <c:pt idx="648">
                  <c:v>-2.7115892864415514E-11</c:v>
                </c:pt>
                <c:pt idx="649">
                  <c:v>-2.7115892864415514E-11</c:v>
                </c:pt>
                <c:pt idx="650">
                  <c:v>-2.7115892864415514E-11</c:v>
                </c:pt>
                <c:pt idx="651">
                  <c:v>-2.7115892864415514E-11</c:v>
                </c:pt>
                <c:pt idx="652">
                  <c:v>-2.7115892864415514E-11</c:v>
                </c:pt>
                <c:pt idx="653">
                  <c:v>-2.7115892864415514E-11</c:v>
                </c:pt>
                <c:pt idx="654">
                  <c:v>-2.7115892864415514E-11</c:v>
                </c:pt>
                <c:pt idx="655">
                  <c:v>-2.7115892864415514E-11</c:v>
                </c:pt>
                <c:pt idx="656">
                  <c:v>-2.7115892864415514E-11</c:v>
                </c:pt>
                <c:pt idx="657">
                  <c:v>-2.7115892864415514E-11</c:v>
                </c:pt>
                <c:pt idx="658">
                  <c:v>-2.7115892864415514E-11</c:v>
                </c:pt>
                <c:pt idx="659">
                  <c:v>-2.7115892864415514E-11</c:v>
                </c:pt>
                <c:pt idx="660">
                  <c:v>-2.7115892864415514E-11</c:v>
                </c:pt>
                <c:pt idx="661">
                  <c:v>-2.7115892864415514E-11</c:v>
                </c:pt>
                <c:pt idx="662">
                  <c:v>-2.7115892864415514E-11</c:v>
                </c:pt>
                <c:pt idx="663">
                  <c:v>-2.7115892864415514E-11</c:v>
                </c:pt>
                <c:pt idx="664">
                  <c:v>-2.7115892864415514E-11</c:v>
                </c:pt>
                <c:pt idx="665">
                  <c:v>-2.7115892864415514E-11</c:v>
                </c:pt>
                <c:pt idx="666">
                  <c:v>-2.7115892864415514E-11</c:v>
                </c:pt>
                <c:pt idx="667">
                  <c:v>-2.7115892864415514E-11</c:v>
                </c:pt>
                <c:pt idx="668">
                  <c:v>-2.7115892864415514E-11</c:v>
                </c:pt>
                <c:pt idx="669">
                  <c:v>-2.7115892864415514E-11</c:v>
                </c:pt>
                <c:pt idx="670">
                  <c:v>-2.7115892864415514E-11</c:v>
                </c:pt>
                <c:pt idx="671">
                  <c:v>-2.7115892864415514E-11</c:v>
                </c:pt>
                <c:pt idx="672">
                  <c:v>-2.7115892864415514E-11</c:v>
                </c:pt>
                <c:pt idx="673">
                  <c:v>-2.7115892864415514E-11</c:v>
                </c:pt>
                <c:pt idx="674">
                  <c:v>-2.7115892864415514E-11</c:v>
                </c:pt>
                <c:pt idx="675">
                  <c:v>-2.7115892864415514E-11</c:v>
                </c:pt>
                <c:pt idx="676">
                  <c:v>-2.7115892864415514E-11</c:v>
                </c:pt>
                <c:pt idx="677">
                  <c:v>-2.7115892864415514E-11</c:v>
                </c:pt>
                <c:pt idx="678">
                  <c:v>-2.7115892864415514E-11</c:v>
                </c:pt>
                <c:pt idx="679">
                  <c:v>-2.7115892864415514E-11</c:v>
                </c:pt>
                <c:pt idx="680">
                  <c:v>-2.7115892864415514E-11</c:v>
                </c:pt>
                <c:pt idx="681">
                  <c:v>-2.7115892864415514E-11</c:v>
                </c:pt>
                <c:pt idx="682">
                  <c:v>-2.7115892864415514E-11</c:v>
                </c:pt>
                <c:pt idx="683">
                  <c:v>-2.7115892864415514E-11</c:v>
                </c:pt>
                <c:pt idx="684">
                  <c:v>-2.7115892864415514E-11</c:v>
                </c:pt>
                <c:pt idx="685">
                  <c:v>-2.7115892864415514E-11</c:v>
                </c:pt>
                <c:pt idx="686">
                  <c:v>-2.7115892864415514E-11</c:v>
                </c:pt>
                <c:pt idx="687">
                  <c:v>-2.7115892864415514E-11</c:v>
                </c:pt>
                <c:pt idx="688">
                  <c:v>-2.7115892864415514E-11</c:v>
                </c:pt>
                <c:pt idx="689">
                  <c:v>-2.7115892864415514E-11</c:v>
                </c:pt>
                <c:pt idx="690">
                  <c:v>-2.7115892864415514E-11</c:v>
                </c:pt>
                <c:pt idx="691">
                  <c:v>-2.7115892864415514E-11</c:v>
                </c:pt>
                <c:pt idx="692">
                  <c:v>-2.7115892864415514E-11</c:v>
                </c:pt>
                <c:pt idx="693">
                  <c:v>-2.7115892864415514E-11</c:v>
                </c:pt>
                <c:pt idx="694">
                  <c:v>-2.7115892864415514E-11</c:v>
                </c:pt>
                <c:pt idx="695">
                  <c:v>-2.7115892864415514E-11</c:v>
                </c:pt>
                <c:pt idx="696">
                  <c:v>-2.7115892864415514E-11</c:v>
                </c:pt>
                <c:pt idx="697">
                  <c:v>-2.7115892864415514E-11</c:v>
                </c:pt>
                <c:pt idx="698">
                  <c:v>-2.7115892864415514E-11</c:v>
                </c:pt>
                <c:pt idx="699">
                  <c:v>-2.7115892864415514E-11</c:v>
                </c:pt>
                <c:pt idx="700">
                  <c:v>-2.7115892864415514E-11</c:v>
                </c:pt>
                <c:pt idx="701">
                  <c:v>-2.7115892864415514E-11</c:v>
                </c:pt>
                <c:pt idx="702">
                  <c:v>-2.7115892864415514E-11</c:v>
                </c:pt>
                <c:pt idx="703">
                  <c:v>-2.7115892864415514E-11</c:v>
                </c:pt>
                <c:pt idx="704">
                  <c:v>-2.7115892864415514E-11</c:v>
                </c:pt>
                <c:pt idx="705">
                  <c:v>-2.7115892864415514E-11</c:v>
                </c:pt>
                <c:pt idx="706">
                  <c:v>-2.7115892864415514E-11</c:v>
                </c:pt>
                <c:pt idx="707">
                  <c:v>-2.7115892864415514E-11</c:v>
                </c:pt>
                <c:pt idx="708">
                  <c:v>-2.7115892864415514E-11</c:v>
                </c:pt>
                <c:pt idx="709">
                  <c:v>-2.7115892864415514E-11</c:v>
                </c:pt>
                <c:pt idx="710">
                  <c:v>-2.7115892864415514E-11</c:v>
                </c:pt>
                <c:pt idx="711">
                  <c:v>-2.7115892864415514E-11</c:v>
                </c:pt>
                <c:pt idx="712">
                  <c:v>-2.7115892864415514E-11</c:v>
                </c:pt>
                <c:pt idx="713">
                  <c:v>-2.7115892864415514E-11</c:v>
                </c:pt>
                <c:pt idx="714">
                  <c:v>-2.7115892864415514E-11</c:v>
                </c:pt>
                <c:pt idx="715">
                  <c:v>-2.7115892864415514E-11</c:v>
                </c:pt>
                <c:pt idx="716">
                  <c:v>-2.7115892864415514E-11</c:v>
                </c:pt>
                <c:pt idx="717">
                  <c:v>-2.7115892864415514E-11</c:v>
                </c:pt>
                <c:pt idx="718">
                  <c:v>-2.7115892864415514E-11</c:v>
                </c:pt>
                <c:pt idx="719">
                  <c:v>-2.7115892864415514E-11</c:v>
                </c:pt>
                <c:pt idx="720">
                  <c:v>-2.7115892864415514E-11</c:v>
                </c:pt>
                <c:pt idx="721">
                  <c:v>-2.7115892864415514E-11</c:v>
                </c:pt>
                <c:pt idx="722">
                  <c:v>-2.7115892864415514E-11</c:v>
                </c:pt>
                <c:pt idx="723">
                  <c:v>-2.7115892864415514E-11</c:v>
                </c:pt>
                <c:pt idx="724">
                  <c:v>-2.7115892864415514E-11</c:v>
                </c:pt>
                <c:pt idx="725">
                  <c:v>-2.7115892864415514E-11</c:v>
                </c:pt>
                <c:pt idx="726">
                  <c:v>-2.7115892864415514E-11</c:v>
                </c:pt>
                <c:pt idx="727">
                  <c:v>-2.7115892864415514E-11</c:v>
                </c:pt>
                <c:pt idx="728">
                  <c:v>-2.7115892864415514E-11</c:v>
                </c:pt>
                <c:pt idx="729">
                  <c:v>-2.7115892864415514E-11</c:v>
                </c:pt>
                <c:pt idx="730">
                  <c:v>-2.7115892864415514E-11</c:v>
                </c:pt>
                <c:pt idx="731">
                  <c:v>-2.7115892864415514E-11</c:v>
                </c:pt>
                <c:pt idx="732">
                  <c:v>-2.7115892864415514E-11</c:v>
                </c:pt>
                <c:pt idx="733">
                  <c:v>-2.7115892864415514E-11</c:v>
                </c:pt>
                <c:pt idx="734">
                  <c:v>-2.7115892864415514E-11</c:v>
                </c:pt>
                <c:pt idx="735">
                  <c:v>-2.7115892864415514E-11</c:v>
                </c:pt>
                <c:pt idx="736">
                  <c:v>-2.7115892864415514E-11</c:v>
                </c:pt>
                <c:pt idx="737">
                  <c:v>-2.7115892864415514E-11</c:v>
                </c:pt>
                <c:pt idx="738">
                  <c:v>-2.7115892864415514E-11</c:v>
                </c:pt>
                <c:pt idx="739">
                  <c:v>-2.7115892864415514E-11</c:v>
                </c:pt>
                <c:pt idx="740">
                  <c:v>-2.7115892864415514E-11</c:v>
                </c:pt>
                <c:pt idx="741">
                  <c:v>-2.7115892864415514E-11</c:v>
                </c:pt>
                <c:pt idx="742">
                  <c:v>-2.7115892864415514E-11</c:v>
                </c:pt>
                <c:pt idx="743">
                  <c:v>-2.7115892864415514E-11</c:v>
                </c:pt>
                <c:pt idx="744">
                  <c:v>-2.7115892864415514E-11</c:v>
                </c:pt>
                <c:pt idx="745">
                  <c:v>-2.7115892864415514E-11</c:v>
                </c:pt>
                <c:pt idx="746">
                  <c:v>-2.7115892864415514E-11</c:v>
                </c:pt>
                <c:pt idx="747">
                  <c:v>-2.7115892864415514E-11</c:v>
                </c:pt>
                <c:pt idx="748">
                  <c:v>-2.7115892864415514E-11</c:v>
                </c:pt>
                <c:pt idx="749">
                  <c:v>-2.7115892864415514E-11</c:v>
                </c:pt>
                <c:pt idx="750">
                  <c:v>-2.7115892864415514E-11</c:v>
                </c:pt>
                <c:pt idx="751">
                  <c:v>-2.7115892864415514E-11</c:v>
                </c:pt>
                <c:pt idx="752">
                  <c:v>-2.7115892864415514E-11</c:v>
                </c:pt>
                <c:pt idx="753">
                  <c:v>-2.7115892864415514E-11</c:v>
                </c:pt>
                <c:pt idx="754">
                  <c:v>-2.7115892864415514E-11</c:v>
                </c:pt>
                <c:pt idx="755">
                  <c:v>-2.7115892864415514E-11</c:v>
                </c:pt>
                <c:pt idx="756">
                  <c:v>-2.7115892864415514E-11</c:v>
                </c:pt>
                <c:pt idx="757">
                  <c:v>-2.7115892864415514E-11</c:v>
                </c:pt>
                <c:pt idx="758">
                  <c:v>-2.7115892864415514E-11</c:v>
                </c:pt>
                <c:pt idx="759">
                  <c:v>-2.7115892864415514E-11</c:v>
                </c:pt>
                <c:pt idx="760">
                  <c:v>-2.7115892864415514E-11</c:v>
                </c:pt>
                <c:pt idx="761">
                  <c:v>-2.7115892864415514E-11</c:v>
                </c:pt>
                <c:pt idx="762">
                  <c:v>-2.7115892864415514E-11</c:v>
                </c:pt>
                <c:pt idx="763">
                  <c:v>-2.7115892864415514E-11</c:v>
                </c:pt>
                <c:pt idx="764">
                  <c:v>-2.7115892864415514E-11</c:v>
                </c:pt>
                <c:pt idx="765">
                  <c:v>-2.7115892864415514E-11</c:v>
                </c:pt>
                <c:pt idx="766">
                  <c:v>-2.7115892864415514E-11</c:v>
                </c:pt>
                <c:pt idx="767">
                  <c:v>-2.7115892864415514E-11</c:v>
                </c:pt>
                <c:pt idx="768">
                  <c:v>-2.7115892864415514E-11</c:v>
                </c:pt>
                <c:pt idx="769">
                  <c:v>-2.7115892864415514E-11</c:v>
                </c:pt>
                <c:pt idx="770">
                  <c:v>-2.7115892864415514E-11</c:v>
                </c:pt>
                <c:pt idx="771">
                  <c:v>-2.7115892864415514E-11</c:v>
                </c:pt>
                <c:pt idx="772">
                  <c:v>-2.7115892864415514E-11</c:v>
                </c:pt>
                <c:pt idx="773">
                  <c:v>-2.7115892864415514E-11</c:v>
                </c:pt>
                <c:pt idx="774">
                  <c:v>-2.7115892864415514E-11</c:v>
                </c:pt>
                <c:pt idx="775">
                  <c:v>-2.7115892864415514E-11</c:v>
                </c:pt>
                <c:pt idx="776">
                  <c:v>-2.7115892864415514E-11</c:v>
                </c:pt>
                <c:pt idx="777">
                  <c:v>-2.7115892864415514E-11</c:v>
                </c:pt>
                <c:pt idx="778">
                  <c:v>-2.7115892864415514E-11</c:v>
                </c:pt>
                <c:pt idx="779">
                  <c:v>-2.7115892864415514E-11</c:v>
                </c:pt>
                <c:pt idx="780">
                  <c:v>-2.7115892864415514E-11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5224"/>
        <c:axId val="366555616"/>
      </c:lineChart>
      <c:catAx>
        <c:axId val="36655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000134598559798"/>
              <c:y val="0.85774058577405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5616"/>
        <c:crossesAt val="0"/>
        <c:auto val="1"/>
        <c:lblAlgn val="ctr"/>
        <c:lblOffset val="100"/>
        <c:tickLblSkip val="78"/>
        <c:tickMarkSkip val="1"/>
        <c:noMultiLvlLbl val="0"/>
      </c:catAx>
      <c:valAx>
        <c:axId val="36655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3.5897435897435895E-2"/>
              <c:y val="0.4184100418410048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41187159297465"/>
          <c:y val="0.13807531380753141"/>
          <c:w val="0.32564183323238238"/>
          <c:h val="0.42677824267782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Principle Paid vs. Interest Paid</a:t>
            </a:r>
          </a:p>
        </c:rich>
      </c:tx>
      <c:layout>
        <c:manualLayout>
          <c:xMode val="edge"/>
          <c:yMode val="edge"/>
          <c:x val="0.2454785787435481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78298304007"/>
          <c:y val="0.21641830475000215"/>
          <c:w val="0.68734023573824021"/>
          <c:h val="0.57835926269396964"/>
        </c:manualLayout>
      </c:layout>
      <c:lineChart>
        <c:grouping val="standard"/>
        <c:varyColors val="0"/>
        <c:ser>
          <c:idx val="8"/>
          <c:order val="0"/>
          <c:tx>
            <c:v>Interest Paid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'Amort. Biweekly'!$A$14:$A$793</c:f>
              <c:numCache>
                <c:formatCode>General</c:formatCode>
                <c:ptCount val="780"/>
                <c:pt idx="0">
                  <c:v>1</c:v>
                </c:pt>
                <c:pt idx="26">
                  <c:v>2</c:v>
                </c:pt>
                <c:pt idx="52">
                  <c:v>3</c:v>
                </c:pt>
                <c:pt idx="78">
                  <c:v>4</c:v>
                </c:pt>
                <c:pt idx="104">
                  <c:v>5</c:v>
                </c:pt>
                <c:pt idx="130">
                  <c:v>6</c:v>
                </c:pt>
                <c:pt idx="156">
                  <c:v>7</c:v>
                </c:pt>
                <c:pt idx="182">
                  <c:v>8</c:v>
                </c:pt>
                <c:pt idx="208">
                  <c:v>9</c:v>
                </c:pt>
                <c:pt idx="234">
                  <c:v>10</c:v>
                </c:pt>
                <c:pt idx="260">
                  <c:v>11</c:v>
                </c:pt>
                <c:pt idx="286">
                  <c:v>12</c:v>
                </c:pt>
                <c:pt idx="312">
                  <c:v>13</c:v>
                </c:pt>
                <c:pt idx="338">
                  <c:v>14</c:v>
                </c:pt>
                <c:pt idx="364">
                  <c:v>15</c:v>
                </c:pt>
                <c:pt idx="390">
                  <c:v>16</c:v>
                </c:pt>
                <c:pt idx="416">
                  <c:v>17</c:v>
                </c:pt>
                <c:pt idx="442">
                  <c:v>18</c:v>
                </c:pt>
                <c:pt idx="468">
                  <c:v>19</c:v>
                </c:pt>
                <c:pt idx="494">
                  <c:v>20</c:v>
                </c:pt>
                <c:pt idx="520">
                  <c:v>21</c:v>
                </c:pt>
                <c:pt idx="546">
                  <c:v>22</c:v>
                </c:pt>
                <c:pt idx="572">
                  <c:v>23</c:v>
                </c:pt>
                <c:pt idx="598">
                  <c:v>24</c:v>
                </c:pt>
                <c:pt idx="624">
                  <c:v>25</c:v>
                </c:pt>
                <c:pt idx="650">
                  <c:v>26</c:v>
                </c:pt>
                <c:pt idx="676">
                  <c:v>27</c:v>
                </c:pt>
                <c:pt idx="702">
                  <c:v>28</c:v>
                </c:pt>
                <c:pt idx="728">
                  <c:v>29</c:v>
                </c:pt>
                <c:pt idx="754">
                  <c:v>30</c:v>
                </c:pt>
              </c:numCache>
            </c:numRef>
          </c:cat>
          <c:val>
            <c:numRef>
              <c:f>'Amort. Biweekly'!$C$14:$C$793</c:f>
              <c:numCache>
                <c:formatCode>"$"#,##0.00</c:formatCode>
                <c:ptCount val="780"/>
                <c:pt idx="0">
                  <c:v>311.53846153846149</c:v>
                </c:pt>
                <c:pt idx="1">
                  <c:v>311.32348120860081</c:v>
                </c:pt>
                <c:pt idx="2">
                  <c:v>311.10800477028658</c:v>
                </c:pt>
                <c:pt idx="3">
                  <c:v>310.89203107865313</c:v>
                </c:pt>
                <c:pt idx="4">
                  <c:v>310.67555898619287</c:v>
                </c:pt>
                <c:pt idx="5">
                  <c:v>310.45858734274998</c:v>
                </c:pt>
                <c:pt idx="6">
                  <c:v>310.24111499551452</c:v>
                </c:pt>
                <c:pt idx="7">
                  <c:v>310.02314078901628</c:v>
                </c:pt>
                <c:pt idx="8">
                  <c:v>309.80466356511835</c:v>
                </c:pt>
                <c:pt idx="9">
                  <c:v>309.58568216301143</c:v>
                </c:pt>
                <c:pt idx="10">
                  <c:v>309.36619541920737</c:v>
                </c:pt>
                <c:pt idx="11">
                  <c:v>309.14620216753298</c:v>
                </c:pt>
                <c:pt idx="12">
                  <c:v>308.92570123912395</c:v>
                </c:pt>
                <c:pt idx="13">
                  <c:v>308.70469146241857</c:v>
                </c:pt>
                <c:pt idx="14">
                  <c:v>308.48317166315161</c:v>
                </c:pt>
                <c:pt idx="15">
                  <c:v>308.26114066434786</c:v>
                </c:pt>
                <c:pt idx="16">
                  <c:v>308.03859728631608</c:v>
                </c:pt>
                <c:pt idx="17">
                  <c:v>307.81554034664271</c:v>
                </c:pt>
                <c:pt idx="18">
                  <c:v>307.59196866018544</c:v>
                </c:pt>
                <c:pt idx="19">
                  <c:v>307.36788103906713</c:v>
                </c:pt>
                <c:pt idx="20">
                  <c:v>307.14327629266933</c:v>
                </c:pt>
                <c:pt idx="21">
                  <c:v>306.91815322762608</c:v>
                </c:pt>
                <c:pt idx="22">
                  <c:v>306.69251064781724</c:v>
                </c:pt>
                <c:pt idx="23">
                  <c:v>306.46634735436271</c:v>
                </c:pt>
                <c:pt idx="24">
                  <c:v>306.23966214561563</c:v>
                </c:pt>
                <c:pt idx="25">
                  <c:v>306.01245381715597</c:v>
                </c:pt>
                <c:pt idx="26">
                  <c:v>305.78472116178455</c:v>
                </c:pt>
                <c:pt idx="27">
                  <c:v>305.55646296951608</c:v>
                </c:pt>
                <c:pt idx="28">
                  <c:v>305.3276780275732</c:v>
                </c:pt>
                <c:pt idx="29">
                  <c:v>305.09836512037958</c:v>
                </c:pt>
                <c:pt idx="30">
                  <c:v>304.86852302955407</c:v>
                </c:pt>
                <c:pt idx="31">
                  <c:v>304.63815053390351</c:v>
                </c:pt>
                <c:pt idx="32">
                  <c:v>304.40724640941687</c:v>
                </c:pt>
                <c:pt idx="33">
                  <c:v>304.17580942925838</c:v>
                </c:pt>
                <c:pt idx="34">
                  <c:v>303.94383836376102</c:v>
                </c:pt>
                <c:pt idx="35">
                  <c:v>303.7113319804202</c:v>
                </c:pt>
                <c:pt idx="36">
                  <c:v>303.47828904388706</c:v>
                </c:pt>
                <c:pt idx="37">
                  <c:v>303.24470831596193</c:v>
                </c:pt>
                <c:pt idx="38">
                  <c:v>303.01058855558773</c:v>
                </c:pt>
                <c:pt idx="39">
                  <c:v>302.77592851884344</c:v>
                </c:pt>
                <c:pt idx="40">
                  <c:v>302.54072695893746</c:v>
                </c:pt>
                <c:pt idx="41">
                  <c:v>302.30498262620091</c:v>
                </c:pt>
                <c:pt idx="42">
                  <c:v>302.06869426808106</c:v>
                </c:pt>
                <c:pt idx="43">
                  <c:v>301.83186062913484</c:v>
                </c:pt>
                <c:pt idx="44">
                  <c:v>301.59448045102181</c:v>
                </c:pt>
                <c:pt idx="45">
                  <c:v>301.35655247249775</c:v>
                </c:pt>
                <c:pt idx="46">
                  <c:v>301.1180754294079</c:v>
                </c:pt>
                <c:pt idx="47">
                  <c:v>300.87904805468008</c:v>
                </c:pt>
                <c:pt idx="48">
                  <c:v>300.63946907831831</c:v>
                </c:pt>
                <c:pt idx="49">
                  <c:v>300.39933722739573</c:v>
                </c:pt>
                <c:pt idx="50">
                  <c:v>300.15865122604794</c:v>
                </c:pt>
                <c:pt idx="51">
                  <c:v>299.91740979546626</c:v>
                </c:pt>
                <c:pt idx="52">
                  <c:v>299.67561165389088</c:v>
                </c:pt>
                <c:pt idx="53">
                  <c:v>299.43325551660422</c:v>
                </c:pt>
                <c:pt idx="54">
                  <c:v>299.19034009592383</c:v>
                </c:pt>
                <c:pt idx="55">
                  <c:v>298.94686410119567</c:v>
                </c:pt>
                <c:pt idx="56">
                  <c:v>298.7028262387874</c:v>
                </c:pt>
                <c:pt idx="57">
                  <c:v>298.45822521208129</c:v>
                </c:pt>
                <c:pt idx="58">
                  <c:v>298.21305972146735</c:v>
                </c:pt>
                <c:pt idx="59">
                  <c:v>297.96732846433667</c:v>
                </c:pt>
                <c:pt idx="60">
                  <c:v>297.7210301350741</c:v>
                </c:pt>
                <c:pt idx="61">
                  <c:v>297.4741634250517</c:v>
                </c:pt>
                <c:pt idx="62">
                  <c:v>297.22672702262156</c:v>
                </c:pt>
                <c:pt idx="63">
                  <c:v>296.97871961310886</c:v>
                </c:pt>
                <c:pt idx="64">
                  <c:v>296.73013987880501</c:v>
                </c:pt>
                <c:pt idx="65">
                  <c:v>296.48098649896048</c:v>
                </c:pt>
                <c:pt idx="66">
                  <c:v>296.23125814977783</c:v>
                </c:pt>
                <c:pt idx="67">
                  <c:v>295.98095350440474</c:v>
                </c:pt>
                <c:pt idx="68">
                  <c:v>295.73007123292695</c:v>
                </c:pt>
                <c:pt idx="69">
                  <c:v>295.47861000236117</c:v>
                </c:pt>
                <c:pt idx="70">
                  <c:v>295.22656847664786</c:v>
                </c:pt>
                <c:pt idx="71">
                  <c:v>294.97394531664446</c:v>
                </c:pt>
                <c:pt idx="72">
                  <c:v>294.72073918011802</c:v>
                </c:pt>
                <c:pt idx="73">
                  <c:v>294.46694872173799</c:v>
                </c:pt>
                <c:pt idx="74">
                  <c:v>294.21257259306947</c:v>
                </c:pt>
                <c:pt idx="75">
                  <c:v>293.95760944256551</c:v>
                </c:pt>
                <c:pt idx="76">
                  <c:v>293.70205791556043</c:v>
                </c:pt>
                <c:pt idx="77">
                  <c:v>293.44591665426225</c:v>
                </c:pt>
                <c:pt idx="78">
                  <c:v>293.18918429774567</c:v>
                </c:pt>
                <c:pt idx="79">
                  <c:v>292.9318594819448</c:v>
                </c:pt>
                <c:pt idx="80">
                  <c:v>292.67394083964598</c:v>
                </c:pt>
                <c:pt idx="81">
                  <c:v>292.41542700048029</c:v>
                </c:pt>
                <c:pt idx="82">
                  <c:v>292.1563165909165</c:v>
                </c:pt>
                <c:pt idx="83">
                  <c:v>291.89660823425373</c:v>
                </c:pt>
                <c:pt idx="84">
                  <c:v>291.63630055061407</c:v>
                </c:pt>
                <c:pt idx="85">
                  <c:v>291.37539215693522</c:v>
                </c:pt>
                <c:pt idx="86">
                  <c:v>291.11388166696327</c:v>
                </c:pt>
                <c:pt idx="87">
                  <c:v>290.85176769124524</c:v>
                </c:pt>
                <c:pt idx="88">
                  <c:v>290.58904883712171</c:v>
                </c:pt>
                <c:pt idx="89">
                  <c:v>290.32572370871941</c:v>
                </c:pt>
                <c:pt idx="90">
                  <c:v>290.06179090694388</c:v>
                </c:pt>
                <c:pt idx="91">
                  <c:v>289.79724902947197</c:v>
                </c:pt>
                <c:pt idx="92">
                  <c:v>289.53209667074435</c:v>
                </c:pt>
                <c:pt idx="93">
                  <c:v>289.26633242195811</c:v>
                </c:pt>
                <c:pt idx="94">
                  <c:v>288.99995487105929</c:v>
                </c:pt>
                <c:pt idx="95">
                  <c:v>288.73296260273531</c:v>
                </c:pt>
                <c:pt idx="96">
                  <c:v>288.46535419840751</c:v>
                </c:pt>
                <c:pt idx="97">
                  <c:v>288.19712823622359</c:v>
                </c:pt>
                <c:pt idx="98">
                  <c:v>287.92828329105004</c:v>
                </c:pt>
                <c:pt idx="99">
                  <c:v>287.65881793446448</c:v>
                </c:pt>
                <c:pt idx="100">
                  <c:v>287.38873073474838</c:v>
                </c:pt>
                <c:pt idx="101">
                  <c:v>287.11802025687905</c:v>
                </c:pt>
                <c:pt idx="102">
                  <c:v>286.8466850625224</c:v>
                </c:pt>
                <c:pt idx="103">
                  <c:v>286.57472371002484</c:v>
                </c:pt>
                <c:pt idx="104">
                  <c:v>286.30213475440621</c:v>
                </c:pt>
                <c:pt idx="105">
                  <c:v>286.0289167473515</c:v>
                </c:pt>
                <c:pt idx="106">
                  <c:v>285.7550682372036</c:v>
                </c:pt>
                <c:pt idx="107">
                  <c:v>285.48058776895533</c:v>
                </c:pt>
                <c:pt idx="108">
                  <c:v>285.20547388424188</c:v>
                </c:pt>
                <c:pt idx="109">
                  <c:v>284.92972512133298</c:v>
                </c:pt>
                <c:pt idx="110">
                  <c:v>284.65334001512497</c:v>
                </c:pt>
                <c:pt idx="111">
                  <c:v>284.37631709713349</c:v>
                </c:pt>
                <c:pt idx="112">
                  <c:v>284.09865489548508</c:v>
                </c:pt>
                <c:pt idx="113">
                  <c:v>283.82035193490975</c:v>
                </c:pt>
                <c:pt idx="114">
                  <c:v>283.54140673673317</c:v>
                </c:pt>
                <c:pt idx="115">
                  <c:v>283.26181781886845</c:v>
                </c:pt>
                <c:pt idx="116">
                  <c:v>282.98158369580864</c:v>
                </c:pt>
                <c:pt idx="117">
                  <c:v>282.7007028786187</c:v>
                </c:pt>
                <c:pt idx="118">
                  <c:v>282.41917387492759</c:v>
                </c:pt>
                <c:pt idx="119">
                  <c:v>282.13699518892025</c:v>
                </c:pt>
                <c:pt idx="120">
                  <c:v>281.85416532132979</c:v>
                </c:pt>
                <c:pt idx="121">
                  <c:v>281.57068276942954</c:v>
                </c:pt>
                <c:pt idx="122">
                  <c:v>281.28654602702488</c:v>
                </c:pt>
                <c:pt idx="123">
                  <c:v>281.00175358444545</c:v>
                </c:pt>
                <c:pt idx="124">
                  <c:v>280.716303928537</c:v>
                </c:pt>
                <c:pt idx="125">
                  <c:v>280.43019554265334</c:v>
                </c:pt>
                <c:pt idx="126">
                  <c:v>280.14342690664841</c:v>
                </c:pt>
                <c:pt idx="127">
                  <c:v>279.85599649686816</c:v>
                </c:pt>
                <c:pt idx="128">
                  <c:v>279.56790278614221</c:v>
                </c:pt>
                <c:pt idx="129">
                  <c:v>279.2791442437761</c:v>
                </c:pt>
                <c:pt idx="130">
                  <c:v>278.98971933554304</c:v>
                </c:pt>
                <c:pt idx="131">
                  <c:v>278.69962652367553</c:v>
                </c:pt>
                <c:pt idx="132">
                  <c:v>278.40886426685762</c:v>
                </c:pt>
                <c:pt idx="133">
                  <c:v>278.11743102021626</c:v>
                </c:pt>
                <c:pt idx="134">
                  <c:v>277.82532523531347</c:v>
                </c:pt>
                <c:pt idx="135">
                  <c:v>277.53254536013776</c:v>
                </c:pt>
                <c:pt idx="136">
                  <c:v>277.23908983909627</c:v>
                </c:pt>
                <c:pt idx="137">
                  <c:v>276.94495711300624</c:v>
                </c:pt>
                <c:pt idx="138">
                  <c:v>276.6501456190868</c:v>
                </c:pt>
                <c:pt idx="139">
                  <c:v>276.35465379095058</c:v>
                </c:pt>
                <c:pt idx="140">
                  <c:v>276.05848005859559</c:v>
                </c:pt>
                <c:pt idx="141">
                  <c:v>275.76162284839671</c:v>
                </c:pt>
                <c:pt idx="142">
                  <c:v>275.46408058309731</c:v>
                </c:pt>
                <c:pt idx="143">
                  <c:v>275.16585168180114</c:v>
                </c:pt>
                <c:pt idx="144">
                  <c:v>274.86693455996351</c:v>
                </c:pt>
                <c:pt idx="145">
                  <c:v>274.56732762938316</c:v>
                </c:pt>
                <c:pt idx="146">
                  <c:v>274.26702929819379</c:v>
                </c:pt>
                <c:pt idx="147">
                  <c:v>273.9660379708555</c:v>
                </c:pt>
                <c:pt idx="148">
                  <c:v>273.66435204814638</c:v>
                </c:pt>
                <c:pt idx="149">
                  <c:v>273.36196992715418</c:v>
                </c:pt>
                <c:pt idx="150">
                  <c:v>273.05889000126734</c:v>
                </c:pt>
                <c:pt idx="151">
                  <c:v>272.75511066016691</c:v>
                </c:pt>
                <c:pt idx="152">
                  <c:v>272.45063028981781</c:v>
                </c:pt>
                <c:pt idx="153">
                  <c:v>272.14544727246022</c:v>
                </c:pt>
                <c:pt idx="154">
                  <c:v>271.83955998660105</c:v>
                </c:pt>
                <c:pt idx="155">
                  <c:v>271.53296680700521</c:v>
                </c:pt>
                <c:pt idx="156">
                  <c:v>271.22566610468726</c:v>
                </c:pt>
                <c:pt idx="157">
                  <c:v>270.91765624690242</c:v>
                </c:pt>
                <c:pt idx="158">
                  <c:v>270.6089355971381</c:v>
                </c:pt>
                <c:pt idx="159">
                  <c:v>270.29950251510508</c:v>
                </c:pt>
                <c:pt idx="160">
                  <c:v>269.98935535672888</c:v>
                </c:pt>
                <c:pt idx="161">
                  <c:v>269.67849247414114</c:v>
                </c:pt>
                <c:pt idx="162">
                  <c:v>269.36691221567037</c:v>
                </c:pt>
                <c:pt idx="163">
                  <c:v>269.05461292583396</c:v>
                </c:pt>
                <c:pt idx="164">
                  <c:v>268.7415929453287</c:v>
                </c:pt>
                <c:pt idx="165">
                  <c:v>268.42785061102228</c:v>
                </c:pt>
                <c:pt idx="166">
                  <c:v>268.11338425594437</c:v>
                </c:pt>
                <c:pt idx="167">
                  <c:v>267.79819220927783</c:v>
                </c:pt>
                <c:pt idx="168">
                  <c:v>267.48227279634978</c:v>
                </c:pt>
                <c:pt idx="169">
                  <c:v>267.16562433862259</c:v>
                </c:pt>
                <c:pt idx="170">
                  <c:v>266.8482451536853</c:v>
                </c:pt>
                <c:pt idx="171">
                  <c:v>266.53013355524433</c:v>
                </c:pt>
                <c:pt idx="172">
                  <c:v>266.21128785311464</c:v>
                </c:pt>
                <c:pt idx="173">
                  <c:v>265.89170635321079</c:v>
                </c:pt>
                <c:pt idx="174">
                  <c:v>265.57138735753796</c:v>
                </c:pt>
                <c:pt idx="175">
                  <c:v>265.2503291641828</c:v>
                </c:pt>
                <c:pt idx="176">
                  <c:v>264.92853006730451</c:v>
                </c:pt>
                <c:pt idx="177">
                  <c:v>264.60598835712574</c:v>
                </c:pt>
                <c:pt idx="178">
                  <c:v>264.28270231992343</c:v>
                </c:pt>
                <c:pt idx="179">
                  <c:v>263.95867023801992</c:v>
                </c:pt>
                <c:pt idx="180">
                  <c:v>263.63389038977351</c:v>
                </c:pt>
                <c:pt idx="181">
                  <c:v>263.30836104956967</c:v>
                </c:pt>
                <c:pt idx="182">
                  <c:v>262.98208048781146</c:v>
                </c:pt>
                <c:pt idx="183">
                  <c:v>262.6550469709108</c:v>
                </c:pt>
                <c:pt idx="184">
                  <c:v>262.32725876127881</c:v>
                </c:pt>
                <c:pt idx="185">
                  <c:v>261.99871411731687</c:v>
                </c:pt>
                <c:pt idx="186">
                  <c:v>261.66941129340734</c:v>
                </c:pt>
                <c:pt idx="187">
                  <c:v>261.33934853990417</c:v>
                </c:pt>
                <c:pt idx="188">
                  <c:v>261.0085241031237</c:v>
                </c:pt>
                <c:pt idx="189">
                  <c:v>260.67693622533528</c:v>
                </c:pt>
                <c:pt idx="190">
                  <c:v>260.34458314475194</c:v>
                </c:pt>
                <c:pt idx="191">
                  <c:v>260.01146309552109</c:v>
                </c:pt>
                <c:pt idx="192">
                  <c:v>259.67757430771513</c:v>
                </c:pt>
                <c:pt idx="193">
                  <c:v>259.34291500732189</c:v>
                </c:pt>
                <c:pt idx="194">
                  <c:v>259.00748341623546</c:v>
                </c:pt>
                <c:pt idx="195">
                  <c:v>258.67127775224651</c:v>
                </c:pt>
                <c:pt idx="196">
                  <c:v>258.33429622903299</c:v>
                </c:pt>
                <c:pt idx="197">
                  <c:v>257.99653705615049</c:v>
                </c:pt>
                <c:pt idx="198">
                  <c:v>257.65799843902289</c:v>
                </c:pt>
                <c:pt idx="199">
                  <c:v>257.31867857893269</c:v>
                </c:pt>
                <c:pt idx="200">
                  <c:v>256.97857567301145</c:v>
                </c:pt>
                <c:pt idx="201">
                  <c:v>256.63768791423047</c:v>
                </c:pt>
                <c:pt idx="202">
                  <c:v>256.29601349139074</c:v>
                </c:pt>
                <c:pt idx="203">
                  <c:v>255.95355058911369</c:v>
                </c:pt>
                <c:pt idx="204">
                  <c:v>255.61029738783137</c:v>
                </c:pt>
                <c:pt idx="205">
                  <c:v>255.26625206377688</c:v>
                </c:pt>
                <c:pt idx="206">
                  <c:v>254.92141278897455</c:v>
                </c:pt>
                <c:pt idx="207">
                  <c:v>254.57577773123037</c:v>
                </c:pt>
                <c:pt idx="208">
                  <c:v>254.22934505412221</c:v>
                </c:pt>
                <c:pt idx="209">
                  <c:v>253.88211291698991</c:v>
                </c:pt>
                <c:pt idx="210">
                  <c:v>253.53407947492579</c:v>
                </c:pt>
                <c:pt idx="211">
                  <c:v>253.1852428787646</c:v>
                </c:pt>
                <c:pt idx="212">
                  <c:v>252.8356012750738</c:v>
                </c:pt>
                <c:pt idx="213">
                  <c:v>252.4851528061437</c:v>
                </c:pt>
                <c:pt idx="214">
                  <c:v>252.1338956099776</c:v>
                </c:pt>
                <c:pt idx="215">
                  <c:v>251.7818278202819</c:v>
                </c:pt>
                <c:pt idx="216">
                  <c:v>251.42894756645617</c:v>
                </c:pt>
                <c:pt idx="217">
                  <c:v>251.0752529735831</c:v>
                </c:pt>
                <c:pt idx="218">
                  <c:v>250.72074216241882</c:v>
                </c:pt>
                <c:pt idx="219">
                  <c:v>250.36541324938261</c:v>
                </c:pt>
                <c:pt idx="220">
                  <c:v>250.00926434654707</c:v>
                </c:pt>
                <c:pt idx="221">
                  <c:v>249.65229356162806</c:v>
                </c:pt>
                <c:pt idx="222">
                  <c:v>249.29449899797464</c:v>
                </c:pt>
                <c:pt idx="223">
                  <c:v>248.93587875455896</c:v>
                </c:pt>
                <c:pt idx="224">
                  <c:v>248.57643092596612</c:v>
                </c:pt>
                <c:pt idx="225">
                  <c:v>248.21615360238425</c:v>
                </c:pt>
                <c:pt idx="226">
                  <c:v>247.85504486959414</c:v>
                </c:pt>
                <c:pt idx="227">
                  <c:v>247.49310280895907</c:v>
                </c:pt>
                <c:pt idx="228">
                  <c:v>247.13032549741487</c:v>
                </c:pt>
                <c:pt idx="229">
                  <c:v>246.76671100745943</c:v>
                </c:pt>
                <c:pt idx="230">
                  <c:v>246.40225740714254</c:v>
                </c:pt>
                <c:pt idx="231">
                  <c:v>246.0369627600557</c:v>
                </c:pt>
                <c:pt idx="232">
                  <c:v>245.67082512532173</c:v>
                </c:pt>
                <c:pt idx="233">
                  <c:v>245.30384255758452</c:v>
                </c:pt>
                <c:pt idx="234">
                  <c:v>244.9360131069987</c:v>
                </c:pt>
                <c:pt idx="235">
                  <c:v>244.56733481921921</c:v>
                </c:pt>
                <c:pt idx="236">
                  <c:v>244.197805735391</c:v>
                </c:pt>
                <c:pt idx="237">
                  <c:v>243.82742389213857</c:v>
                </c:pt>
                <c:pt idx="238">
                  <c:v>243.45618732155555</c:v>
                </c:pt>
                <c:pt idx="239">
                  <c:v>243.08409405119428</c:v>
                </c:pt>
                <c:pt idx="240">
                  <c:v>242.71114210405523</c:v>
                </c:pt>
                <c:pt idx="241">
                  <c:v>242.33732949857665</c:v>
                </c:pt>
                <c:pt idx="242">
                  <c:v>241.96265424862386</c:v>
                </c:pt>
                <c:pt idx="243">
                  <c:v>241.58711436347889</c:v>
                </c:pt>
                <c:pt idx="244">
                  <c:v>241.21070784782975</c:v>
                </c:pt>
                <c:pt idx="245">
                  <c:v>240.83343270175988</c:v>
                </c:pt>
                <c:pt idx="246">
                  <c:v>240.45528692073751</c:v>
                </c:pt>
                <c:pt idx="247">
                  <c:v>240.07626849560512</c:v>
                </c:pt>
                <c:pt idx="248">
                  <c:v>239.69637541256859</c:v>
                </c:pt>
                <c:pt idx="249">
                  <c:v>239.31560565318657</c:v>
                </c:pt>
                <c:pt idx="250">
                  <c:v>238.93395719435981</c:v>
                </c:pt>
                <c:pt idx="251">
                  <c:v>238.55142800832036</c:v>
                </c:pt>
                <c:pt idx="252">
                  <c:v>238.16801606262086</c:v>
                </c:pt>
                <c:pt idx="253">
                  <c:v>237.78371932012359</c:v>
                </c:pt>
                <c:pt idx="254">
                  <c:v>237.39853573898975</c:v>
                </c:pt>
                <c:pt idx="255">
                  <c:v>237.0124632726687</c:v>
                </c:pt>
                <c:pt idx="256">
                  <c:v>236.62549986988691</c:v>
                </c:pt>
                <c:pt idx="257">
                  <c:v>236.23764347463714</c:v>
                </c:pt>
                <c:pt idx="258">
                  <c:v>235.84889202616759</c:v>
                </c:pt>
                <c:pt idx="259">
                  <c:v>235.4592434589708</c:v>
                </c:pt>
                <c:pt idx="260">
                  <c:v>235.06869570277277</c:v>
                </c:pt>
                <c:pt idx="261">
                  <c:v>234.677246682522</c:v>
                </c:pt>
                <c:pt idx="262">
                  <c:v>234.28489431837832</c:v>
                </c:pt>
                <c:pt idx="263">
                  <c:v>233.89163652570201</c:v>
                </c:pt>
                <c:pt idx="264">
                  <c:v>233.49747121504259</c:v>
                </c:pt>
                <c:pt idx="265">
                  <c:v>233.10239629212782</c:v>
                </c:pt>
                <c:pt idx="266">
                  <c:v>232.70640965785248</c:v>
                </c:pt>
                <c:pt idx="267">
                  <c:v>232.30950920826726</c:v>
                </c:pt>
                <c:pt idx="268">
                  <c:v>231.91169283456759</c:v>
                </c:pt>
                <c:pt idx="269">
                  <c:v>231.51295842308252</c:v>
                </c:pt>
                <c:pt idx="270">
                  <c:v>231.11330385526321</c:v>
                </c:pt>
                <c:pt idx="271">
                  <c:v>230.71272700767204</c:v>
                </c:pt>
                <c:pt idx="272">
                  <c:v>230.31122575197102</c:v>
                </c:pt>
                <c:pt idx="273">
                  <c:v>229.90879795491068</c:v>
                </c:pt>
                <c:pt idx="274">
                  <c:v>229.50544147831866</c:v>
                </c:pt>
                <c:pt idx="275">
                  <c:v>229.10115417908838</c:v>
                </c:pt>
                <c:pt idx="276">
                  <c:v>228.69593390916756</c:v>
                </c:pt>
                <c:pt idx="277">
                  <c:v>228.28977851554691</c:v>
                </c:pt>
                <c:pt idx="278">
                  <c:v>227.88268584024868</c:v>
                </c:pt>
                <c:pt idx="279">
                  <c:v>227.47465372031513</c:v>
                </c:pt>
                <c:pt idx="280">
                  <c:v>227.06567998779715</c:v>
                </c:pt>
                <c:pt idx="281">
                  <c:v>226.6557624697426</c:v>
                </c:pt>
                <c:pt idx="282">
                  <c:v>226.24489898818481</c:v>
                </c:pt>
                <c:pt idx="283">
                  <c:v>225.83308736013112</c:v>
                </c:pt>
                <c:pt idx="284">
                  <c:v>225.42032539755118</c:v>
                </c:pt>
                <c:pt idx="285">
                  <c:v>225.00661090736529</c:v>
                </c:pt>
                <c:pt idx="286">
                  <c:v>224.59194169143277</c:v>
                </c:pt>
                <c:pt idx="287">
                  <c:v>224.17631554654045</c:v>
                </c:pt>
                <c:pt idx="288">
                  <c:v>223.75973026439067</c:v>
                </c:pt>
                <c:pt idx="289">
                  <c:v>223.34218363158979</c:v>
                </c:pt>
                <c:pt idx="290">
                  <c:v>222.9236734296363</c:v>
                </c:pt>
                <c:pt idx="291">
                  <c:v>222.50419743490906</c:v>
                </c:pt>
                <c:pt idx="292">
                  <c:v>222.0837534186555</c:v>
                </c:pt>
                <c:pt idx="293">
                  <c:v>221.66233914697983</c:v>
                </c:pt>
                <c:pt idx="294">
                  <c:v>221.23995238083106</c:v>
                </c:pt>
                <c:pt idx="295">
                  <c:v>220.81659087599115</c:v>
                </c:pt>
                <c:pt idx="296">
                  <c:v>220.39225238306321</c:v>
                </c:pt>
                <c:pt idx="297">
                  <c:v>219.96693464745925</c:v>
                </c:pt>
                <c:pt idx="298">
                  <c:v>219.5406354093885</c:v>
                </c:pt>
                <c:pt idx="299">
                  <c:v>219.11335240384528</c:v>
                </c:pt>
                <c:pt idx="300">
                  <c:v>218.68508336059696</c:v>
                </c:pt>
                <c:pt idx="301">
                  <c:v>218.25582600417192</c:v>
                </c:pt>
                <c:pt idx="302">
                  <c:v>217.82557805384744</c:v>
                </c:pt>
                <c:pt idx="303">
                  <c:v>217.39433722363759</c:v>
                </c:pt>
                <c:pt idx="304">
                  <c:v>216.96210122228112</c:v>
                </c:pt>
                <c:pt idx="305">
                  <c:v>216.52886775322918</c:v>
                </c:pt>
                <c:pt idx="306">
                  <c:v>216.0946345146333</c:v>
                </c:pt>
                <c:pt idx="307">
                  <c:v>215.65939919933297</c:v>
                </c:pt>
                <c:pt idx="308">
                  <c:v>215.22315949484346</c:v>
                </c:pt>
                <c:pt idx="309">
                  <c:v>214.78591308334359</c:v>
                </c:pt>
                <c:pt idx="310">
                  <c:v>214.34765764166337</c:v>
                </c:pt>
                <c:pt idx="311">
                  <c:v>213.9083908412716</c:v>
                </c:pt>
                <c:pt idx="312">
                  <c:v>213.46811034826348</c:v>
                </c:pt>
                <c:pt idx="313">
                  <c:v>213.02681382334848</c:v>
                </c:pt>
                <c:pt idx="314">
                  <c:v>212.58449892183748</c:v>
                </c:pt>
                <c:pt idx="315">
                  <c:v>212.14116329363071</c:v>
                </c:pt>
                <c:pt idx="316">
                  <c:v>211.69680458320499</c:v>
                </c:pt>
                <c:pt idx="317">
                  <c:v>211.25142042960135</c:v>
                </c:pt>
                <c:pt idx="318">
                  <c:v>210.80500846641246</c:v>
                </c:pt>
                <c:pt idx="319">
                  <c:v>210.35756632177009</c:v>
                </c:pt>
                <c:pt idx="320">
                  <c:v>209.90909161833238</c:v>
                </c:pt>
                <c:pt idx="321">
                  <c:v>209.45958197327136</c:v>
                </c:pt>
                <c:pt idx="322">
                  <c:v>209.00903499826018</c:v>
                </c:pt>
                <c:pt idx="323">
                  <c:v>208.55744829946053</c:v>
                </c:pt>
                <c:pt idx="324">
                  <c:v>208.10481947750978</c:v>
                </c:pt>
                <c:pt idx="325">
                  <c:v>207.65114612750838</c:v>
                </c:pt>
                <c:pt idx="326">
                  <c:v>207.19642583900699</c:v>
                </c:pt>
                <c:pt idx="327">
                  <c:v>206.74065619599367</c:v>
                </c:pt>
                <c:pt idx="328">
                  <c:v>206.28383477688106</c:v>
                </c:pt>
                <c:pt idx="329">
                  <c:v>205.8259591544936</c:v>
                </c:pt>
                <c:pt idx="330">
                  <c:v>205.36702689605448</c:v>
                </c:pt>
                <c:pt idx="331">
                  <c:v>204.9070355631728</c:v>
                </c:pt>
                <c:pt idx="332">
                  <c:v>204.44598271183062</c:v>
                </c:pt>
                <c:pt idx="333">
                  <c:v>203.98386589236998</c:v>
                </c:pt>
                <c:pt idx="334">
                  <c:v>203.5206826494798</c:v>
                </c:pt>
                <c:pt idx="335">
                  <c:v>203.05643052218295</c:v>
                </c:pt>
                <c:pt idx="336">
                  <c:v>202.59110704382311</c:v>
                </c:pt>
                <c:pt idx="337">
                  <c:v>202.12470974205169</c:v>
                </c:pt>
                <c:pt idx="338">
                  <c:v>201.65723613881462</c:v>
                </c:pt>
                <c:pt idx="339">
                  <c:v>201.18868375033932</c:v>
                </c:pt>
                <c:pt idx="340">
                  <c:v>200.71905008712139</c:v>
                </c:pt>
                <c:pt idx="341">
                  <c:v>200.2483326539114</c:v>
                </c:pt>
                <c:pt idx="342">
                  <c:v>199.77652894970169</c:v>
                </c:pt>
                <c:pt idx="343">
                  <c:v>199.30363646771303</c:v>
                </c:pt>
                <c:pt idx="344">
                  <c:v>198.82965269538136</c:v>
                </c:pt>
                <c:pt idx="345">
                  <c:v>198.35457511434427</c:v>
                </c:pt>
                <c:pt idx="346">
                  <c:v>197.8784012004279</c:v>
                </c:pt>
                <c:pt idx="347">
                  <c:v>197.40112842363322</c:v>
                </c:pt>
                <c:pt idx="348">
                  <c:v>196.92275424812289</c:v>
                </c:pt>
                <c:pt idx="349">
                  <c:v>196.44327613220753</c:v>
                </c:pt>
                <c:pt idx="350">
                  <c:v>195.96269152833236</c:v>
                </c:pt>
                <c:pt idx="351">
                  <c:v>195.48099788306362</c:v>
                </c:pt>
                <c:pt idx="352">
                  <c:v>194.99819263707505</c:v>
                </c:pt>
                <c:pt idx="353">
                  <c:v>194.51427322513419</c:v>
                </c:pt>
                <c:pt idx="354">
                  <c:v>194.02923707608886</c:v>
                </c:pt>
                <c:pt idx="355">
                  <c:v>193.54308161285343</c:v>
                </c:pt>
                <c:pt idx="356">
                  <c:v>193.05580425239512</c:v>
                </c:pt>
                <c:pt idx="357">
                  <c:v>192.56740240572037</c:v>
                </c:pt>
                <c:pt idx="358">
                  <c:v>192.077873477861</c:v>
                </c:pt>
                <c:pt idx="359">
                  <c:v>191.58721486786041</c:v>
                </c:pt>
                <c:pt idx="360">
                  <c:v>191.09542396875983</c:v>
                </c:pt>
                <c:pt idx="361">
                  <c:v>190.6024981675844</c:v>
                </c:pt>
                <c:pt idx="362">
                  <c:v>190.10843484532933</c:v>
                </c:pt>
                <c:pt idx="363">
                  <c:v>189.61323137694598</c:v>
                </c:pt>
                <c:pt idx="364">
                  <c:v>189.1168851313279</c:v>
                </c:pt>
                <c:pt idx="365">
                  <c:v>188.61939347129686</c:v>
                </c:pt>
                <c:pt idx="366">
                  <c:v>188.12075375358882</c:v>
                </c:pt>
                <c:pt idx="367">
                  <c:v>187.62096332883991</c:v>
                </c:pt>
                <c:pt idx="368">
                  <c:v>187.12001954157236</c:v>
                </c:pt>
                <c:pt idx="369">
                  <c:v>186.61791973018032</c:v>
                </c:pt>
                <c:pt idx="370">
                  <c:v>186.11466122691587</c:v>
                </c:pt>
                <c:pt idx="371">
                  <c:v>185.61024135787466</c:v>
                </c:pt>
                <c:pt idx="372">
                  <c:v>185.10465744298179</c:v>
                </c:pt>
                <c:pt idx="373">
                  <c:v>184.59790679597765</c:v>
                </c:pt>
                <c:pt idx="374">
                  <c:v>184.0899867244035</c:v>
                </c:pt>
                <c:pt idx="375">
                  <c:v>183.58089452958723</c:v>
                </c:pt>
                <c:pt idx="376">
                  <c:v>183.07062750662908</c:v>
                </c:pt>
                <c:pt idx="377">
                  <c:v>182.5591829443872</c:v>
                </c:pt>
                <c:pt idx="378">
                  <c:v>182.04655812546324</c:v>
                </c:pt>
                <c:pt idx="379">
                  <c:v>181.53275032618788</c:v>
                </c:pt>
                <c:pt idx="380">
                  <c:v>181.01775681660652</c:v>
                </c:pt>
                <c:pt idx="381">
                  <c:v>180.50157486046461</c:v>
                </c:pt>
                <c:pt idx="382">
                  <c:v>179.98420171519311</c:v>
                </c:pt>
                <c:pt idx="383">
                  <c:v>179.46563463189406</c:v>
                </c:pt>
                <c:pt idx="384">
                  <c:v>178.94587085532586</c:v>
                </c:pt>
                <c:pt idx="385">
                  <c:v>178.42490762388866</c:v>
                </c:pt>
                <c:pt idx="386">
                  <c:v>177.9027421696097</c:v>
                </c:pt>
                <c:pt idx="387">
                  <c:v>177.37937171812851</c:v>
                </c:pt>
                <c:pt idx="388">
                  <c:v>176.85479348868239</c:v>
                </c:pt>
                <c:pt idx="389">
                  <c:v>176.3290046940914</c:v>
                </c:pt>
                <c:pt idx="390">
                  <c:v>175.80200254074367</c:v>
                </c:pt>
                <c:pt idx="391">
                  <c:v>175.2737842285805</c:v>
                </c:pt>
                <c:pt idx="392">
                  <c:v>174.74434695108158</c:v>
                </c:pt>
                <c:pt idx="393">
                  <c:v>174.21368789524999</c:v>
                </c:pt>
                <c:pt idx="394">
                  <c:v>173.68180424159726</c:v>
                </c:pt>
                <c:pt idx="395">
                  <c:v>173.14869316412836</c:v>
                </c:pt>
                <c:pt idx="396">
                  <c:v>172.61435183032685</c:v>
                </c:pt>
                <c:pt idx="397">
                  <c:v>172.07877740113966</c:v>
                </c:pt>
                <c:pt idx="398">
                  <c:v>171.54196703096204</c:v>
                </c:pt>
                <c:pt idx="399">
                  <c:v>171.00391786762245</c:v>
                </c:pt>
                <c:pt idx="400">
                  <c:v>170.46462705236746</c:v>
                </c:pt>
                <c:pt idx="401">
                  <c:v>169.9240917198465</c:v>
                </c:pt>
                <c:pt idx="402">
                  <c:v>169.38230899809668</c:v>
                </c:pt>
                <c:pt idx="403">
                  <c:v>168.83927600852741</c:v>
                </c:pt>
                <c:pt idx="404">
                  <c:v>168.29498986590528</c:v>
                </c:pt>
                <c:pt idx="405">
                  <c:v>167.74944767833867</c:v>
                </c:pt>
                <c:pt idx="406">
                  <c:v>167.20264654726228</c:v>
                </c:pt>
                <c:pt idx="407">
                  <c:v>166.65458356742184</c:v>
                </c:pt>
                <c:pt idx="408">
                  <c:v>166.10525582685869</c:v>
                </c:pt>
                <c:pt idx="409">
                  <c:v>165.55466040689424</c:v>
                </c:pt>
                <c:pt idx="410">
                  <c:v>165.0027943821145</c:v>
                </c:pt>
                <c:pt idx="411">
                  <c:v>164.44965482035451</c:v>
                </c:pt>
                <c:pt idx="412">
                  <c:v>163.89523878268278</c:v>
                </c:pt>
                <c:pt idx="413">
                  <c:v>163.33954332338564</c:v>
                </c:pt>
                <c:pt idx="414">
                  <c:v>162.78256548995165</c:v>
                </c:pt>
                <c:pt idx="415">
                  <c:v>162.22430232305587</c:v>
                </c:pt>
                <c:pt idx="416">
                  <c:v>161.6647508565442</c:v>
                </c:pt>
                <c:pt idx="417">
                  <c:v>161.10390811741752</c:v>
                </c:pt>
                <c:pt idx="418">
                  <c:v>160.54177112581593</c:v>
                </c:pt>
                <c:pt idx="419">
                  <c:v>159.97833689500294</c:v>
                </c:pt>
                <c:pt idx="420">
                  <c:v>159.4136024313496</c:v>
                </c:pt>
                <c:pt idx="421">
                  <c:v>158.84756473431858</c:v>
                </c:pt>
                <c:pt idx="422">
                  <c:v>158.28022079644828</c:v>
                </c:pt>
                <c:pt idx="423">
                  <c:v>157.71156760333676</c:v>
                </c:pt>
                <c:pt idx="424">
                  <c:v>157.14160213362575</c:v>
                </c:pt>
                <c:pt idx="425">
                  <c:v>156.57032135898464</c:v>
                </c:pt>
                <c:pt idx="426">
                  <c:v>155.99772224409435</c:v>
                </c:pt>
                <c:pt idx="427">
                  <c:v>155.42380174663123</c:v>
                </c:pt>
                <c:pt idx="428">
                  <c:v>154.84855681725088</c:v>
                </c:pt>
                <c:pt idx="429">
                  <c:v>154.27198439957195</c:v>
                </c:pt>
                <c:pt idx="430">
                  <c:v>153.69408143015991</c:v>
                </c:pt>
                <c:pt idx="431">
                  <c:v>153.11484483851081</c:v>
                </c:pt>
                <c:pt idx="432">
                  <c:v>152.53427154703479</c:v>
                </c:pt>
                <c:pt idx="433">
                  <c:v>151.95235847103999</c:v>
                </c:pt>
                <c:pt idx="434">
                  <c:v>151.36910251871595</c:v>
                </c:pt>
                <c:pt idx="435">
                  <c:v>150.78450059111736</c:v>
                </c:pt>
                <c:pt idx="436">
                  <c:v>150.19854958214739</c:v>
                </c:pt>
                <c:pt idx="437">
                  <c:v>149.6112463785413</c:v>
                </c:pt>
                <c:pt idx="438">
                  <c:v>149.02258785985001</c:v>
                </c:pt>
                <c:pt idx="439">
                  <c:v>148.43257089842322</c:v>
                </c:pt>
                <c:pt idx="440">
                  <c:v>147.84119235939318</c:v>
                </c:pt>
                <c:pt idx="441">
                  <c:v>147.24844910065767</c:v>
                </c:pt>
                <c:pt idx="442">
                  <c:v>146.65433797286354</c:v>
                </c:pt>
                <c:pt idx="443">
                  <c:v>146.05885581938992</c:v>
                </c:pt>
                <c:pt idx="444">
                  <c:v>145.46199947633133</c:v>
                </c:pt>
                <c:pt idx="445">
                  <c:v>144.86376577248106</c:v>
                </c:pt>
                <c:pt idx="446">
                  <c:v>144.2641515293142</c:v>
                </c:pt>
                <c:pt idx="447">
                  <c:v>143.66315356097081</c:v>
                </c:pt>
                <c:pt idx="448">
                  <c:v>143.06076867423894</c:v>
                </c:pt>
                <c:pt idx="449">
                  <c:v>142.45699366853771</c:v>
                </c:pt>
                <c:pt idx="450">
                  <c:v>141.85182533590023</c:v>
                </c:pt>
                <c:pt idx="451">
                  <c:v>141.24526046095664</c:v>
                </c:pt>
                <c:pt idx="452">
                  <c:v>140.63729582091705</c:v>
                </c:pt>
                <c:pt idx="453">
                  <c:v>140.02792818555429</c:v>
                </c:pt>
                <c:pt idx="454">
                  <c:v>139.41715431718686</c:v>
                </c:pt>
                <c:pt idx="455">
                  <c:v>138.80497097066163</c:v>
                </c:pt>
                <c:pt idx="456">
                  <c:v>138.19137489333676</c:v>
                </c:pt>
                <c:pt idx="457">
                  <c:v>137.57636282506419</c:v>
                </c:pt>
                <c:pt idx="458">
                  <c:v>136.95993149817252</c:v>
                </c:pt>
                <c:pt idx="459">
                  <c:v>136.34207763744959</c:v>
                </c:pt>
                <c:pt idx="460">
                  <c:v>135.72279796012498</c:v>
                </c:pt>
                <c:pt idx="461">
                  <c:v>135.10208917585271</c:v>
                </c:pt>
                <c:pt idx="462">
                  <c:v>134.47994798669365</c:v>
                </c:pt>
                <c:pt idx="463">
                  <c:v>133.85637108709807</c:v>
                </c:pt>
                <c:pt idx="464">
                  <c:v>133.23135516388803</c:v>
                </c:pt>
                <c:pt idx="465">
                  <c:v>132.60489689623981</c:v>
                </c:pt>
                <c:pt idx="466">
                  <c:v>131.97699295566628</c:v>
                </c:pt>
                <c:pt idx="467">
                  <c:v>131.3476400059991</c:v>
                </c:pt>
                <c:pt idx="468">
                  <c:v>130.71683470337115</c:v>
                </c:pt>
                <c:pt idx="469">
                  <c:v>130.08457369619865</c:v>
                </c:pt>
                <c:pt idx="470">
                  <c:v>129.45085362516346</c:v>
                </c:pt>
                <c:pt idx="471">
                  <c:v>128.81567112319513</c:v>
                </c:pt>
                <c:pt idx="472">
                  <c:v>128.17902281545301</c:v>
                </c:pt>
                <c:pt idx="473">
                  <c:v>127.54090531930842</c:v>
                </c:pt>
                <c:pt idx="474">
                  <c:v>126.90131524432658</c:v>
                </c:pt>
                <c:pt idx="475">
                  <c:v>126.26024919224861</c:v>
                </c:pt>
                <c:pt idx="476">
                  <c:v>125.61770375697354</c:v>
                </c:pt>
                <c:pt idx="477">
                  <c:v>124.97367552454014</c:v>
                </c:pt>
                <c:pt idx="478">
                  <c:v>124.3281610731088</c:v>
                </c:pt>
                <c:pt idx="479">
                  <c:v>123.68115697294343</c:v>
                </c:pt>
                <c:pt idx="480">
                  <c:v>123.03265978639304</c:v>
                </c:pt>
                <c:pt idx="481">
                  <c:v>122.38266606787369</c:v>
                </c:pt>
                <c:pt idx="482">
                  <c:v>121.73117236385005</c:v>
                </c:pt>
                <c:pt idx="483">
                  <c:v>121.07817521281714</c:v>
                </c:pt>
                <c:pt idx="484">
                  <c:v>120.42367114528184</c:v>
                </c:pt>
                <c:pt idx="485">
                  <c:v>119.76765668374455</c:v>
                </c:pt>
                <c:pt idx="486">
                  <c:v>119.11012834268062</c:v>
                </c:pt>
                <c:pt idx="487">
                  <c:v>118.45108262852193</c:v>
                </c:pt>
                <c:pt idx="488">
                  <c:v>117.79051603963826</c:v>
                </c:pt>
                <c:pt idx="489">
                  <c:v>117.12842506631871</c:v>
                </c:pt>
                <c:pt idx="490">
                  <c:v>116.46480619075304</c:v>
                </c:pt>
                <c:pt idx="491">
                  <c:v>115.79965588701297</c:v>
                </c:pt>
                <c:pt idx="492">
                  <c:v>115.13297062103352</c:v>
                </c:pt>
                <c:pt idx="493">
                  <c:v>114.46474685059411</c:v>
                </c:pt>
                <c:pt idx="494">
                  <c:v>113.79498102529983</c:v>
                </c:pt>
                <c:pt idx="495">
                  <c:v>113.12366958656257</c:v>
                </c:pt>
                <c:pt idx="496">
                  <c:v>112.45080896758208</c:v>
                </c:pt>
                <c:pt idx="497">
                  <c:v>111.77639559332702</c:v>
                </c:pt>
                <c:pt idx="498">
                  <c:v>111.10042588051597</c:v>
                </c:pt>
                <c:pt idx="499">
                  <c:v>110.42289623759844</c:v>
                </c:pt>
                <c:pt idx="500">
                  <c:v>109.74380306473572</c:v>
                </c:pt>
                <c:pt idx="501">
                  <c:v>109.06314275378176</c:v>
                </c:pt>
                <c:pt idx="502">
                  <c:v>108.38091168826408</c:v>
                </c:pt>
                <c:pt idx="503">
                  <c:v>107.69710624336443</c:v>
                </c:pt>
                <c:pt idx="504">
                  <c:v>107.01172278589962</c:v>
                </c:pt>
                <c:pt idx="505">
                  <c:v>106.32475767430221</c:v>
                </c:pt>
                <c:pt idx="506">
                  <c:v>105.6362072586011</c:v>
                </c:pt>
                <c:pt idx="507">
                  <c:v>104.94606788040224</c:v>
                </c:pt>
                <c:pt idx="508">
                  <c:v>104.25433587286905</c:v>
                </c:pt>
                <c:pt idx="509">
                  <c:v>103.5610075607031</c:v>
                </c:pt>
                <c:pt idx="510">
                  <c:v>102.86607926012447</c:v>
                </c:pt>
                <c:pt idx="511">
                  <c:v>102.16954727885219</c:v>
                </c:pt>
                <c:pt idx="512">
                  <c:v>101.47140791608467</c:v>
                </c:pt>
                <c:pt idx="513">
                  <c:v>100.77165746247999</c:v>
                </c:pt>
                <c:pt idx="514">
                  <c:v>100.07029220013621</c:v>
                </c:pt>
                <c:pt idx="515">
                  <c:v>99.367308402571652</c:v>
                </c:pt>
                <c:pt idx="516">
                  <c:v>98.662702334705017</c:v>
                </c:pt>
                <c:pt idx="517">
                  <c:v>97.956470252835615</c:v>
                </c:pt>
                <c:pt idx="518">
                  <c:v>97.24860840462344</c:v>
                </c:pt>
                <c:pt idx="519">
                  <c:v>96.539113029069227</c:v>
                </c:pt>
                <c:pt idx="520">
                  <c:v>95.827980356494521</c:v>
                </c:pt>
                <c:pt idx="521">
                  <c:v>95.115206608521547</c:v>
                </c:pt>
                <c:pt idx="522">
                  <c:v>94.400787998053275</c:v>
                </c:pt>
                <c:pt idx="523">
                  <c:v>93.684720729253129</c:v>
                </c:pt>
                <c:pt idx="524">
                  <c:v>92.967000997524991</c:v>
                </c:pt>
                <c:pt idx="525">
                  <c:v>92.247624989492877</c:v>
                </c:pt>
                <c:pt idx="526">
                  <c:v>91.526588882980676</c:v>
                </c:pt>
                <c:pt idx="527">
                  <c:v>90.80388884699191</c:v>
                </c:pt>
                <c:pt idx="528">
                  <c:v>90.079521041689333</c:v>
                </c:pt>
                <c:pt idx="529">
                  <c:v>89.353481618374502</c:v>
                </c:pt>
                <c:pt idx="530">
                  <c:v>88.625766719467421</c:v>
                </c:pt>
                <c:pt idx="531">
                  <c:v>87.896372478485929</c:v>
                </c:pt>
                <c:pt idx="532">
                  <c:v>87.165295020025269</c:v>
                </c:pt>
                <c:pt idx="533">
                  <c:v>86.432530459737379</c:v>
                </c:pt>
                <c:pt idx="534">
                  <c:v>85.698074904310346</c:v>
                </c:pt>
                <c:pt idx="535">
                  <c:v>84.961924451447729</c:v>
                </c:pt>
                <c:pt idx="536">
                  <c:v>84.224075189847738</c:v>
                </c:pt>
                <c:pt idx="537">
                  <c:v>83.484523199182505</c:v>
                </c:pt>
                <c:pt idx="538">
                  <c:v>82.743264550077285</c:v>
                </c:pt>
                <c:pt idx="539">
                  <c:v>82.000295304089519</c:v>
                </c:pt>
                <c:pt idx="540">
                  <c:v>81.255611513687924</c:v>
                </c:pt>
                <c:pt idx="541">
                  <c:v>80.509209222231547</c:v>
                </c:pt>
                <c:pt idx="542">
                  <c:v>79.761084463948748</c:v>
                </c:pt>
                <c:pt idx="543">
                  <c:v>79.011233263916054</c:v>
                </c:pt>
                <c:pt idx="544">
                  <c:v>78.259651638037141</c:v>
                </c:pt>
                <c:pt idx="545">
                  <c:v>77.506335593021575</c:v>
                </c:pt>
                <c:pt idx="546">
                  <c:v>76.751281126363679</c:v>
                </c:pt>
                <c:pt idx="547">
                  <c:v>75.994484226321191</c:v>
                </c:pt>
                <c:pt idx="548">
                  <c:v>75.235940871893973</c:v>
                </c:pt>
                <c:pt idx="549">
                  <c:v>74.475647032802698</c:v>
                </c:pt>
                <c:pt idx="550">
                  <c:v>73.713598669467373</c:v>
                </c:pt>
                <c:pt idx="551">
                  <c:v>72.949791732985886</c:v>
                </c:pt>
                <c:pt idx="552">
                  <c:v>72.184222165112516</c:v>
                </c:pt>
                <c:pt idx="553">
                  <c:v>71.416885898236359</c:v>
                </c:pt>
                <c:pt idx="554">
                  <c:v>70.647778855359718</c:v>
                </c:pt>
                <c:pt idx="555">
                  <c:v>69.876896950076457</c:v>
                </c:pt>
                <c:pt idx="556">
                  <c:v>69.104236086550216</c:v>
                </c:pt>
                <c:pt idx="557">
                  <c:v>68.329792159492769</c:v>
                </c:pt>
                <c:pt idx="558">
                  <c:v>67.553561054142108</c:v>
                </c:pt>
                <c:pt idx="559">
                  <c:v>66.775538646240648</c:v>
                </c:pt>
                <c:pt idx="560">
                  <c:v>65.995720802013238</c:v>
                </c:pt>
                <c:pt idx="561">
                  <c:v>65.214103378145325</c:v>
                </c:pt>
                <c:pt idx="562">
                  <c:v>64.43068222176079</c:v>
                </c:pt>
                <c:pt idx="563">
                  <c:v>63.645453170399968</c:v>
                </c:pt>
                <c:pt idx="564">
                  <c:v>62.858412051997561</c:v>
                </c:pt>
                <c:pt idx="565">
                  <c:v>62.069554684860371</c:v>
                </c:pt>
                <c:pt idx="566">
                  <c:v>61.278876877645175</c:v>
                </c:pt>
                <c:pt idx="567">
                  <c:v>60.486374429336401</c:v>
                </c:pt>
                <c:pt idx="568">
                  <c:v>59.692043129223848</c:v>
                </c:pt>
                <c:pt idx="569">
                  <c:v>58.895878756880258</c:v>
                </c:pt>
                <c:pt idx="570">
                  <c:v>58.097877082138957</c:v>
                </c:pt>
                <c:pt idx="571">
                  <c:v>57.298033865071332</c:v>
                </c:pt>
                <c:pt idx="572">
                  <c:v>56.496344855964317</c:v>
                </c:pt>
                <c:pt idx="573">
                  <c:v>55.692805795297822</c:v>
                </c:pt>
                <c:pt idx="574">
                  <c:v>54.887412413722096</c:v>
                </c:pt>
                <c:pt idx="575">
                  <c:v>54.080160432035044</c:v>
                </c:pt>
                <c:pt idx="576">
                  <c:v>53.271045561159482</c:v>
                </c:pt>
                <c:pt idx="577">
                  <c:v>52.460063502120363</c:v>
                </c:pt>
                <c:pt idx="578">
                  <c:v>51.647209946021924</c:v>
                </c:pt>
                <c:pt idx="579">
                  <c:v>50.832480574024792</c:v>
                </c:pt>
                <c:pt idx="580">
                  <c:v>50.015871057323054</c:v>
                </c:pt>
                <c:pt idx="581">
                  <c:v>49.197377057121237</c:v>
                </c:pt>
                <c:pt idx="582">
                  <c:v>48.376994224611252</c:v>
                </c:pt>
                <c:pt idx="583">
                  <c:v>47.554718200949331</c:v>
                </c:pt>
                <c:pt idx="584">
                  <c:v>46.730544617232802</c:v>
                </c:pt>
                <c:pt idx="585">
                  <c:v>45.904469094476923</c:v>
                </c:pt>
                <c:pt idx="586">
                  <c:v>45.076487243591615</c:v>
                </c:pt>
                <c:pt idx="587">
                  <c:v>44.246594665358103</c:v>
                </c:pt>
                <c:pt idx="588">
                  <c:v>43.414786950405592</c:v>
                </c:pt>
                <c:pt idx="589">
                  <c:v>42.58105967918781</c:v>
                </c:pt>
                <c:pt idx="590">
                  <c:v>41.745408421959517</c:v>
                </c:pt>
                <c:pt idx="591">
                  <c:v>40.907828738753011</c:v>
                </c:pt>
                <c:pt idx="592">
                  <c:v>40.06831617935449</c:v>
                </c:pt>
                <c:pt idx="593">
                  <c:v>39.226866283280437</c:v>
                </c:pt>
                <c:pt idx="594">
                  <c:v>38.383474579753901</c:v>
                </c:pt>
                <c:pt idx="595">
                  <c:v>37.538136587680761</c:v>
                </c:pt>
                <c:pt idx="596">
                  <c:v>36.690847815625922</c:v>
                </c:pt>
                <c:pt idx="597">
                  <c:v>35.841603761789422</c:v>
                </c:pt>
                <c:pt idx="598">
                  <c:v>34.990399913982522</c:v>
                </c:pt>
                <c:pt idx="599">
                  <c:v>34.137231749603757</c:v>
                </c:pt>
                <c:pt idx="600">
                  <c:v>33.282094735614891</c:v>
                </c:pt>
                <c:pt idx="601">
                  <c:v>32.424984328516821</c:v>
                </c:pt>
                <c:pt idx="602">
                  <c:v>31.565895974325446</c:v>
                </c:pt>
                <c:pt idx="603">
                  <c:v>30.704825108547478</c:v>
                </c:pt>
                <c:pt idx="604">
                  <c:v>29.841767156156177</c:v>
                </c:pt>
                <c:pt idx="605">
                  <c:v>28.976717531567047</c:v>
                </c:pt>
                <c:pt idx="606">
                  <c:v>28.109671638613484</c:v>
                </c:pt>
                <c:pt idx="607">
                  <c:v>27.240624870522332</c:v>
                </c:pt>
                <c:pt idx="608">
                  <c:v>26.369572609889435</c:v>
                </c:pt>
                <c:pt idx="609">
                  <c:v>25.496510228655072</c:v>
                </c:pt>
                <c:pt idx="610">
                  <c:v>24.621433088079403</c:v>
                </c:pt>
                <c:pt idx="611">
                  <c:v>23.744336538717786</c:v>
                </c:pt>
                <c:pt idx="612">
                  <c:v>22.865215920396107</c:v>
                </c:pt>
                <c:pt idx="613">
                  <c:v>21.984066562185994</c:v>
                </c:pt>
                <c:pt idx="614">
                  <c:v>21.100883782380013</c:v>
                </c:pt>
                <c:pt idx="615">
                  <c:v>20.215662888466785</c:v>
                </c:pt>
                <c:pt idx="616">
                  <c:v>19.328399177106064</c:v>
                </c:pt>
                <c:pt idx="617">
                  <c:v>18.439087934103743</c:v>
                </c:pt>
                <c:pt idx="618">
                  <c:v>17.547724434386801</c:v>
                </c:pt>
                <c:pt idx="619">
                  <c:v>16.654303941978203</c:v>
                </c:pt>
                <c:pt idx="620">
                  <c:v>15.758821709971739</c:v>
                </c:pt>
                <c:pt idx="621">
                  <c:v>14.861272980506801</c:v>
                </c:pt>
                <c:pt idx="622">
                  <c:v>13.961652984743095</c:v>
                </c:pt>
                <c:pt idx="623">
                  <c:v>13.059956942835321</c:v>
                </c:pt>
                <c:pt idx="624">
                  <c:v>12.156180063907758</c:v>
                </c:pt>
                <c:pt idx="625">
                  <c:v>11.250317546028825</c:v>
                </c:pt>
                <c:pt idx="626">
                  <c:v>10.342364576185556</c:v>
                </c:pt>
                <c:pt idx="627">
                  <c:v>9.4323163302580326</c:v>
                </c:pt>
                <c:pt idx="628">
                  <c:v>8.5201679729937538</c:v>
                </c:pt>
                <c:pt idx="629">
                  <c:v>7.6059146579819421</c:v>
                </c:pt>
                <c:pt idx="630">
                  <c:v>6.6895515276277946</c:v>
                </c:pt>
                <c:pt idx="631">
                  <c:v>5.7710737131266763</c:v>
                </c:pt>
                <c:pt idx="632">
                  <c:v>4.8504763344382482</c:v>
                </c:pt>
                <c:pt idx="633">
                  <c:v>3.9277545002605394</c:v>
                </c:pt>
                <c:pt idx="634">
                  <c:v>3.0029033080039587</c:v>
                </c:pt>
                <c:pt idx="635">
                  <c:v>2.075917843765247</c:v>
                </c:pt>
                <c:pt idx="636">
                  <c:v>1.1467931823013693</c:v>
                </c:pt>
                <c:pt idx="637">
                  <c:v>0.21552438700334411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Principle Paid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'Amort. Biweekly'!$E$14:$E$793</c:f>
              <c:numCache>
                <c:formatCode>"$"#,##0.00</c:formatCode>
                <c:ptCount val="780"/>
                <c:pt idx="0">
                  <c:v>93.158142939650816</c:v>
                </c:pt>
                <c:pt idx="1">
                  <c:v>93.373123269511495</c:v>
                </c:pt>
                <c:pt idx="2">
                  <c:v>93.588599707825722</c:v>
                </c:pt>
                <c:pt idx="3">
                  <c:v>93.804573399459173</c:v>
                </c:pt>
                <c:pt idx="4">
                  <c:v>94.021045491919438</c:v>
                </c:pt>
                <c:pt idx="5">
                  <c:v>94.238017135362327</c:v>
                </c:pt>
                <c:pt idx="6">
                  <c:v>94.455489482597784</c:v>
                </c:pt>
                <c:pt idx="7">
                  <c:v>94.673463689096025</c:v>
                </c:pt>
                <c:pt idx="8">
                  <c:v>94.89194091299396</c:v>
                </c:pt>
                <c:pt idx="9">
                  <c:v>95.110922315100879</c:v>
                </c:pt>
                <c:pt idx="10">
                  <c:v>95.330409058904934</c:v>
                </c:pt>
                <c:pt idx="11">
                  <c:v>95.550402310579329</c:v>
                </c:pt>
                <c:pt idx="12">
                  <c:v>95.770903238988353</c:v>
                </c:pt>
                <c:pt idx="13">
                  <c:v>95.99191301569374</c:v>
                </c:pt>
                <c:pt idx="14">
                  <c:v>96.213432814960697</c:v>
                </c:pt>
                <c:pt idx="15">
                  <c:v>96.435463813764443</c:v>
                </c:pt>
                <c:pt idx="16">
                  <c:v>96.65800719179623</c:v>
                </c:pt>
                <c:pt idx="17">
                  <c:v>96.8810641314696</c:v>
                </c:pt>
                <c:pt idx="18">
                  <c:v>97.104635817926862</c:v>
                </c:pt>
                <c:pt idx="19">
                  <c:v>97.328723439045177</c:v>
                </c:pt>
                <c:pt idx="20">
                  <c:v>97.553328185442979</c:v>
                </c:pt>
                <c:pt idx="21">
                  <c:v>97.778451250486228</c:v>
                </c:pt>
                <c:pt idx="22">
                  <c:v>98.004093830295062</c:v>
                </c:pt>
                <c:pt idx="23">
                  <c:v>98.230257123749595</c:v>
                </c:pt>
                <c:pt idx="24">
                  <c:v>98.456942332496681</c:v>
                </c:pt>
                <c:pt idx="25">
                  <c:v>98.684150660956334</c:v>
                </c:pt>
                <c:pt idx="26">
                  <c:v>98.91188331632776</c:v>
                </c:pt>
                <c:pt idx="27">
                  <c:v>99.14014150859623</c:v>
                </c:pt>
                <c:pt idx="28">
                  <c:v>99.368926450539107</c:v>
                </c:pt>
                <c:pt idx="29">
                  <c:v>99.598239357732723</c:v>
                </c:pt>
                <c:pt idx="30">
                  <c:v>99.828081448558237</c:v>
                </c:pt>
                <c:pt idx="31">
                  <c:v>100.05845394420879</c:v>
                </c:pt>
                <c:pt idx="32">
                  <c:v>100.28935806869544</c:v>
                </c:pt>
                <c:pt idx="33">
                  <c:v>100.52079504885393</c:v>
                </c:pt>
                <c:pt idx="34">
                  <c:v>100.75276611435129</c:v>
                </c:pt>
                <c:pt idx="35">
                  <c:v>100.98527249769211</c:v>
                </c:pt>
                <c:pt idx="36">
                  <c:v>101.21831543422525</c:v>
                </c:pt>
                <c:pt idx="37">
                  <c:v>101.45189616215038</c:v>
                </c:pt>
                <c:pt idx="38">
                  <c:v>101.68601592252458</c:v>
                </c:pt>
                <c:pt idx="39">
                  <c:v>101.92067595926886</c:v>
                </c:pt>
                <c:pt idx="40">
                  <c:v>102.15587751917485</c:v>
                </c:pt>
                <c:pt idx="41">
                  <c:v>102.3916218519114</c:v>
                </c:pt>
                <c:pt idx="42">
                  <c:v>102.62791021003125</c:v>
                </c:pt>
                <c:pt idx="43">
                  <c:v>102.86474384897747</c:v>
                </c:pt>
                <c:pt idx="44">
                  <c:v>103.1021240270905</c:v>
                </c:pt>
                <c:pt idx="45">
                  <c:v>103.34005200561455</c:v>
                </c:pt>
                <c:pt idx="46">
                  <c:v>103.57852904870441</c:v>
                </c:pt>
                <c:pt idx="47">
                  <c:v>103.81755642343222</c:v>
                </c:pt>
                <c:pt idx="48">
                  <c:v>104.05713539979399</c:v>
                </c:pt>
                <c:pt idx="49">
                  <c:v>104.29726725071657</c:v>
                </c:pt>
                <c:pt idx="50">
                  <c:v>104.53795325206437</c:v>
                </c:pt>
                <c:pt idx="51">
                  <c:v>104.77919468264605</c:v>
                </c:pt>
                <c:pt idx="52">
                  <c:v>105.02099282422142</c:v>
                </c:pt>
                <c:pt idx="53">
                  <c:v>105.26334896150809</c:v>
                </c:pt>
                <c:pt idx="54">
                  <c:v>105.50626438218848</c:v>
                </c:pt>
                <c:pt idx="55">
                  <c:v>105.74974037691663</c:v>
                </c:pt>
                <c:pt idx="56">
                  <c:v>105.99377823932491</c:v>
                </c:pt>
                <c:pt idx="57">
                  <c:v>106.23837926603102</c:v>
                </c:pt>
                <c:pt idx="58">
                  <c:v>106.48354475664496</c:v>
                </c:pt>
                <c:pt idx="59">
                  <c:v>106.72927601377563</c:v>
                </c:pt>
                <c:pt idx="60">
                  <c:v>106.9755743430382</c:v>
                </c:pt>
                <c:pt idx="61">
                  <c:v>107.22244105306061</c:v>
                </c:pt>
                <c:pt idx="62">
                  <c:v>107.46987745549075</c:v>
                </c:pt>
                <c:pt idx="63">
                  <c:v>107.71788486500344</c:v>
                </c:pt>
                <c:pt idx="64">
                  <c:v>107.9664645993073</c:v>
                </c:pt>
                <c:pt idx="65">
                  <c:v>108.21561797915183</c:v>
                </c:pt>
                <c:pt idx="66">
                  <c:v>108.46534632833448</c:v>
                </c:pt>
                <c:pt idx="67">
                  <c:v>108.71565097370757</c:v>
                </c:pt>
                <c:pt idx="68">
                  <c:v>108.96653324518536</c:v>
                </c:pt>
                <c:pt idx="69">
                  <c:v>109.21799447575114</c:v>
                </c:pt>
                <c:pt idx="70">
                  <c:v>109.47003600146445</c:v>
                </c:pt>
                <c:pt idx="71">
                  <c:v>109.72265916146785</c:v>
                </c:pt>
                <c:pt idx="72">
                  <c:v>109.97586529799429</c:v>
                </c:pt>
                <c:pt idx="73">
                  <c:v>110.22965575637431</c:v>
                </c:pt>
                <c:pt idx="74">
                  <c:v>110.48403188504284</c:v>
                </c:pt>
                <c:pt idx="75">
                  <c:v>110.73899503554679</c:v>
                </c:pt>
                <c:pt idx="76">
                  <c:v>110.99454656255188</c:v>
                </c:pt>
                <c:pt idx="77">
                  <c:v>111.25068782385006</c:v>
                </c:pt>
                <c:pt idx="78">
                  <c:v>111.50742018036664</c:v>
                </c:pt>
                <c:pt idx="79">
                  <c:v>111.76474499616751</c:v>
                </c:pt>
                <c:pt idx="80">
                  <c:v>112.02266363846633</c:v>
                </c:pt>
                <c:pt idx="81">
                  <c:v>112.28117747763201</c:v>
                </c:pt>
                <c:pt idx="82">
                  <c:v>112.5402878871958</c:v>
                </c:pt>
                <c:pt idx="83">
                  <c:v>112.79999624385857</c:v>
                </c:pt>
                <c:pt idx="84">
                  <c:v>113.06030392749824</c:v>
                </c:pt>
                <c:pt idx="85">
                  <c:v>113.32121232117709</c:v>
                </c:pt>
                <c:pt idx="86">
                  <c:v>113.58272281114904</c:v>
                </c:pt>
                <c:pt idx="87">
                  <c:v>113.84483678686706</c:v>
                </c:pt>
                <c:pt idx="88">
                  <c:v>114.1075556409906</c:v>
                </c:pt>
                <c:pt idx="89">
                  <c:v>114.3708807693929</c:v>
                </c:pt>
                <c:pt idx="90">
                  <c:v>114.63481357116842</c:v>
                </c:pt>
                <c:pt idx="91">
                  <c:v>114.89935544864034</c:v>
                </c:pt>
                <c:pt idx="92">
                  <c:v>115.16450780736795</c:v>
                </c:pt>
                <c:pt idx="93">
                  <c:v>115.43027205615419</c:v>
                </c:pt>
                <c:pt idx="94">
                  <c:v>115.69664960705302</c:v>
                </c:pt>
                <c:pt idx="95">
                  <c:v>115.96364187537699</c:v>
                </c:pt>
                <c:pt idx="96">
                  <c:v>116.2312502797048</c:v>
                </c:pt>
                <c:pt idx="97">
                  <c:v>116.49947624188871</c:v>
                </c:pt>
                <c:pt idx="98">
                  <c:v>116.76832118706227</c:v>
                </c:pt>
                <c:pt idx="99">
                  <c:v>117.03778654364783</c:v>
                </c:pt>
                <c:pt idx="100">
                  <c:v>117.30787374336393</c:v>
                </c:pt>
                <c:pt idx="101">
                  <c:v>117.57858422123326</c:v>
                </c:pt>
                <c:pt idx="102">
                  <c:v>117.84991941558991</c:v>
                </c:pt>
                <c:pt idx="103">
                  <c:v>118.12188076808746</c:v>
                </c:pt>
                <c:pt idx="104">
                  <c:v>118.3944697237061</c:v>
                </c:pt>
                <c:pt idx="105">
                  <c:v>118.6676877307608</c:v>
                </c:pt>
                <c:pt idx="106">
                  <c:v>118.9415362409087</c:v>
                </c:pt>
                <c:pt idx="107">
                  <c:v>119.21601670915697</c:v>
                </c:pt>
                <c:pt idx="108">
                  <c:v>119.49113059387042</c:v>
                </c:pt>
                <c:pt idx="109">
                  <c:v>119.76687935677933</c:v>
                </c:pt>
                <c:pt idx="110">
                  <c:v>120.04326446298734</c:v>
                </c:pt>
                <c:pt idx="111">
                  <c:v>120.32028738097881</c:v>
                </c:pt>
                <c:pt idx="112">
                  <c:v>120.59794958262722</c:v>
                </c:pt>
                <c:pt idx="113">
                  <c:v>120.87625254320255</c:v>
                </c:pt>
                <c:pt idx="114">
                  <c:v>121.15519774137914</c:v>
                </c:pt>
                <c:pt idx="115">
                  <c:v>121.43478665924385</c:v>
                </c:pt>
                <c:pt idx="116">
                  <c:v>121.71502078230367</c:v>
                </c:pt>
                <c:pt idx="117">
                  <c:v>121.99590159949361</c:v>
                </c:pt>
                <c:pt idx="118">
                  <c:v>122.27743060318471</c:v>
                </c:pt>
                <c:pt idx="119">
                  <c:v>122.55960928919205</c:v>
                </c:pt>
                <c:pt idx="120">
                  <c:v>122.84243915678252</c:v>
                </c:pt>
                <c:pt idx="121">
                  <c:v>123.12592170868277</c:v>
                </c:pt>
                <c:pt idx="122">
                  <c:v>123.41005845108742</c:v>
                </c:pt>
                <c:pt idx="123">
                  <c:v>123.69485089366685</c:v>
                </c:pt>
                <c:pt idx="124">
                  <c:v>123.9803005495753</c:v>
                </c:pt>
                <c:pt idx="125">
                  <c:v>124.26640893545897</c:v>
                </c:pt>
                <c:pt idx="126">
                  <c:v>124.55317757146389</c:v>
                </c:pt>
                <c:pt idx="127">
                  <c:v>124.84060798124415</c:v>
                </c:pt>
                <c:pt idx="128">
                  <c:v>125.12870169197009</c:v>
                </c:pt>
                <c:pt idx="129">
                  <c:v>125.4174602343362</c:v>
                </c:pt>
                <c:pt idx="130">
                  <c:v>125.70688514256926</c:v>
                </c:pt>
                <c:pt idx="131">
                  <c:v>125.99697795443677</c:v>
                </c:pt>
                <c:pt idx="132">
                  <c:v>126.28774021125469</c:v>
                </c:pt>
                <c:pt idx="133">
                  <c:v>126.57917345789605</c:v>
                </c:pt>
                <c:pt idx="134">
                  <c:v>126.87127924279883</c:v>
                </c:pt>
                <c:pt idx="135">
                  <c:v>127.16405911797455</c:v>
                </c:pt>
                <c:pt idx="136">
                  <c:v>127.45751463901604</c:v>
                </c:pt>
                <c:pt idx="137">
                  <c:v>127.75164736510607</c:v>
                </c:pt>
                <c:pt idx="138">
                  <c:v>128.04645885902551</c:v>
                </c:pt>
                <c:pt idx="139">
                  <c:v>128.34195068716173</c:v>
                </c:pt>
                <c:pt idx="140">
                  <c:v>128.63812441951671</c:v>
                </c:pt>
                <c:pt idx="141">
                  <c:v>128.93498162971559</c:v>
                </c:pt>
                <c:pt idx="142">
                  <c:v>129.23252389501499</c:v>
                </c:pt>
                <c:pt idx="143">
                  <c:v>129.53075279631116</c:v>
                </c:pt>
                <c:pt idx="144">
                  <c:v>129.8296699181488</c:v>
                </c:pt>
                <c:pt idx="145">
                  <c:v>130.12927684872915</c:v>
                </c:pt>
                <c:pt idx="146">
                  <c:v>130.42957517991852</c:v>
                </c:pt>
                <c:pt idx="147">
                  <c:v>130.73056650725681</c:v>
                </c:pt>
                <c:pt idx="148">
                  <c:v>131.03225242996592</c:v>
                </c:pt>
                <c:pt idx="149">
                  <c:v>131.33463455095813</c:v>
                </c:pt>
                <c:pt idx="150">
                  <c:v>131.63771447684496</c:v>
                </c:pt>
                <c:pt idx="151">
                  <c:v>131.9414938179454</c:v>
                </c:pt>
                <c:pt idx="152">
                  <c:v>132.2459741882945</c:v>
                </c:pt>
                <c:pt idx="153">
                  <c:v>132.55115720565209</c:v>
                </c:pt>
                <c:pt idx="154">
                  <c:v>132.85704449151126</c:v>
                </c:pt>
                <c:pt idx="155">
                  <c:v>133.1636376711071</c:v>
                </c:pt>
                <c:pt idx="156">
                  <c:v>133.47093837342504</c:v>
                </c:pt>
                <c:pt idx="157">
                  <c:v>133.77894823120988</c:v>
                </c:pt>
                <c:pt idx="158">
                  <c:v>134.08766888097421</c:v>
                </c:pt>
                <c:pt idx="159">
                  <c:v>134.39710196300723</c:v>
                </c:pt>
                <c:pt idx="160">
                  <c:v>134.70724912138343</c:v>
                </c:pt>
                <c:pt idx="161">
                  <c:v>135.01811200397117</c:v>
                </c:pt>
                <c:pt idx="162">
                  <c:v>135.32969226244194</c:v>
                </c:pt>
                <c:pt idx="163">
                  <c:v>135.64199155227834</c:v>
                </c:pt>
                <c:pt idx="164">
                  <c:v>135.9550115327836</c:v>
                </c:pt>
                <c:pt idx="165">
                  <c:v>136.26875386709003</c:v>
                </c:pt>
                <c:pt idx="166">
                  <c:v>136.58322022216794</c:v>
                </c:pt>
                <c:pt idx="167">
                  <c:v>136.89841226883448</c:v>
                </c:pt>
                <c:pt idx="168">
                  <c:v>137.21433168176253</c:v>
                </c:pt>
                <c:pt idx="169">
                  <c:v>137.53098013948971</c:v>
                </c:pt>
                <c:pt idx="170">
                  <c:v>137.84835932442701</c:v>
                </c:pt>
                <c:pt idx="171">
                  <c:v>138.16647092286797</c:v>
                </c:pt>
                <c:pt idx="172">
                  <c:v>138.48531662499767</c:v>
                </c:pt>
                <c:pt idx="173">
                  <c:v>138.80489812490151</c:v>
                </c:pt>
                <c:pt idx="174">
                  <c:v>139.12521712057435</c:v>
                </c:pt>
                <c:pt idx="175">
                  <c:v>139.4462753139295</c:v>
                </c:pt>
                <c:pt idx="176">
                  <c:v>139.7680744108078</c:v>
                </c:pt>
                <c:pt idx="177">
                  <c:v>140.09061612098657</c:v>
                </c:pt>
                <c:pt idx="178">
                  <c:v>140.41390215818888</c:v>
                </c:pt>
                <c:pt idx="179">
                  <c:v>140.73793424009239</c:v>
                </c:pt>
                <c:pt idx="180">
                  <c:v>141.06271408833879</c:v>
                </c:pt>
                <c:pt idx="181">
                  <c:v>141.38824342854264</c:v>
                </c:pt>
                <c:pt idx="182">
                  <c:v>141.71452399030085</c:v>
                </c:pt>
                <c:pt idx="183">
                  <c:v>142.0415575072015</c:v>
                </c:pt>
                <c:pt idx="184">
                  <c:v>142.36934571683349</c:v>
                </c:pt>
                <c:pt idx="185">
                  <c:v>142.69789036079544</c:v>
                </c:pt>
                <c:pt idx="186">
                  <c:v>143.02719318470497</c:v>
                </c:pt>
                <c:pt idx="187">
                  <c:v>143.35725593820814</c:v>
                </c:pt>
                <c:pt idx="188">
                  <c:v>143.6880803749886</c:v>
                </c:pt>
                <c:pt idx="189">
                  <c:v>144.01966825277702</c:v>
                </c:pt>
                <c:pt idx="190">
                  <c:v>144.35202133336037</c:v>
                </c:pt>
                <c:pt idx="191">
                  <c:v>144.68514138259121</c:v>
                </c:pt>
                <c:pt idx="192">
                  <c:v>145.01903017039717</c:v>
                </c:pt>
                <c:pt idx="193">
                  <c:v>145.35368947079041</c:v>
                </c:pt>
                <c:pt idx="194">
                  <c:v>145.68912106187685</c:v>
                </c:pt>
                <c:pt idx="195">
                  <c:v>146.0253267258658</c:v>
                </c:pt>
                <c:pt idx="196">
                  <c:v>146.36230824907932</c:v>
                </c:pt>
                <c:pt idx="197">
                  <c:v>146.70006742196182</c:v>
                </c:pt>
                <c:pt idx="198">
                  <c:v>147.03860603908942</c:v>
                </c:pt>
                <c:pt idx="199">
                  <c:v>147.37792589917962</c:v>
                </c:pt>
                <c:pt idx="200">
                  <c:v>147.71802880510086</c:v>
                </c:pt>
                <c:pt idx="201">
                  <c:v>148.05891656388184</c:v>
                </c:pt>
                <c:pt idx="202">
                  <c:v>148.40059098672157</c:v>
                </c:pt>
                <c:pt idx="203">
                  <c:v>148.74305388899862</c:v>
                </c:pt>
                <c:pt idx="204">
                  <c:v>149.08630709028094</c:v>
                </c:pt>
                <c:pt idx="205">
                  <c:v>149.43035241433543</c:v>
                </c:pt>
                <c:pt idx="206">
                  <c:v>149.77519168913776</c:v>
                </c:pt>
                <c:pt idx="207">
                  <c:v>150.12082674688193</c:v>
                </c:pt>
                <c:pt idx="208">
                  <c:v>150.4672594239901</c:v>
                </c:pt>
                <c:pt idx="209">
                  <c:v>150.8144915611224</c:v>
                </c:pt>
                <c:pt idx="210">
                  <c:v>151.16252500318652</c:v>
                </c:pt>
                <c:pt idx="211">
                  <c:v>151.51136159934771</c:v>
                </c:pt>
                <c:pt idx="212">
                  <c:v>151.86100320303851</c:v>
                </c:pt>
                <c:pt idx="213">
                  <c:v>152.2114516719686</c:v>
                </c:pt>
                <c:pt idx="214">
                  <c:v>152.56270886813471</c:v>
                </c:pt>
                <c:pt idx="215">
                  <c:v>152.9147766578304</c:v>
                </c:pt>
                <c:pt idx="216">
                  <c:v>153.26765691165613</c:v>
                </c:pt>
                <c:pt idx="217">
                  <c:v>153.6213515045292</c:v>
                </c:pt>
                <c:pt idx="218">
                  <c:v>153.97586231569349</c:v>
                </c:pt>
                <c:pt idx="219">
                  <c:v>154.33119122872969</c:v>
                </c:pt>
                <c:pt idx="220">
                  <c:v>154.68734013156524</c:v>
                </c:pt>
                <c:pt idx="221">
                  <c:v>155.04431091648425</c:v>
                </c:pt>
                <c:pt idx="222">
                  <c:v>155.40210548013766</c:v>
                </c:pt>
                <c:pt idx="223">
                  <c:v>155.76072572355335</c:v>
                </c:pt>
                <c:pt idx="224">
                  <c:v>156.12017355214618</c:v>
                </c:pt>
                <c:pt idx="225">
                  <c:v>156.48045087572805</c:v>
                </c:pt>
                <c:pt idx="226">
                  <c:v>156.84155960851817</c:v>
                </c:pt>
                <c:pt idx="227">
                  <c:v>157.20350166915324</c:v>
                </c:pt>
                <c:pt idx="228">
                  <c:v>157.56627898069743</c:v>
                </c:pt>
                <c:pt idx="229">
                  <c:v>157.92989347065287</c:v>
                </c:pt>
                <c:pt idx="230">
                  <c:v>158.29434707096976</c:v>
                </c:pt>
                <c:pt idx="231">
                  <c:v>158.6596417180566</c:v>
                </c:pt>
                <c:pt idx="232">
                  <c:v>159.02577935279058</c:v>
                </c:pt>
                <c:pt idx="233">
                  <c:v>159.39276192052779</c:v>
                </c:pt>
                <c:pt idx="234">
                  <c:v>159.76059137111361</c:v>
                </c:pt>
                <c:pt idx="235">
                  <c:v>160.12926965889309</c:v>
                </c:pt>
                <c:pt idx="236">
                  <c:v>160.49879874272131</c:v>
                </c:pt>
                <c:pt idx="237">
                  <c:v>160.86918058597374</c:v>
                </c:pt>
                <c:pt idx="238">
                  <c:v>161.24041715655676</c:v>
                </c:pt>
                <c:pt idx="239">
                  <c:v>161.61251042691802</c:v>
                </c:pt>
                <c:pt idx="240">
                  <c:v>161.98546237405708</c:v>
                </c:pt>
                <c:pt idx="241">
                  <c:v>162.35927497953566</c:v>
                </c:pt>
                <c:pt idx="242">
                  <c:v>162.73395022948844</c:v>
                </c:pt>
                <c:pt idx="243">
                  <c:v>163.10949011463342</c:v>
                </c:pt>
                <c:pt idx="244">
                  <c:v>163.48589663028255</c:v>
                </c:pt>
                <c:pt idx="245">
                  <c:v>163.86317177635243</c:v>
                </c:pt>
                <c:pt idx="246">
                  <c:v>164.2413175573748</c:v>
                </c:pt>
                <c:pt idx="247">
                  <c:v>164.62033598250719</c:v>
                </c:pt>
                <c:pt idx="248">
                  <c:v>165.00022906554372</c:v>
                </c:pt>
                <c:pt idx="249">
                  <c:v>165.38099882492574</c:v>
                </c:pt>
                <c:pt idx="250">
                  <c:v>165.7626472837525</c:v>
                </c:pt>
                <c:pt idx="251">
                  <c:v>166.14517646979195</c:v>
                </c:pt>
                <c:pt idx="252">
                  <c:v>166.52858841549144</c:v>
                </c:pt>
                <c:pt idx="253">
                  <c:v>166.91288515798871</c:v>
                </c:pt>
                <c:pt idx="254">
                  <c:v>167.29806873912256</c:v>
                </c:pt>
                <c:pt idx="255">
                  <c:v>167.68414120544361</c:v>
                </c:pt>
                <c:pt idx="256">
                  <c:v>168.0711046082254</c:v>
                </c:pt>
                <c:pt idx="257">
                  <c:v>168.45896100347517</c:v>
                </c:pt>
                <c:pt idx="258">
                  <c:v>168.84771245194472</c:v>
                </c:pt>
                <c:pt idx="259">
                  <c:v>169.2373610191415</c:v>
                </c:pt>
                <c:pt idx="260">
                  <c:v>169.62790877533953</c:v>
                </c:pt>
                <c:pt idx="261">
                  <c:v>170.01935779559031</c:v>
                </c:pt>
                <c:pt idx="262">
                  <c:v>170.41171015973399</c:v>
                </c:pt>
                <c:pt idx="263">
                  <c:v>170.80496795241029</c:v>
                </c:pt>
                <c:pt idx="264">
                  <c:v>171.19913326306971</c:v>
                </c:pt>
                <c:pt idx="265">
                  <c:v>171.59420818598448</c:v>
                </c:pt>
                <c:pt idx="266">
                  <c:v>171.99019482025983</c:v>
                </c:pt>
                <c:pt idx="267">
                  <c:v>172.38709526984505</c:v>
                </c:pt>
                <c:pt idx="268">
                  <c:v>172.78491164354472</c:v>
                </c:pt>
                <c:pt idx="269">
                  <c:v>173.18364605502978</c:v>
                </c:pt>
                <c:pt idx="270">
                  <c:v>173.58330062284909</c:v>
                </c:pt>
                <c:pt idx="271">
                  <c:v>173.98387747044026</c:v>
                </c:pt>
                <c:pt idx="272">
                  <c:v>174.38537872614128</c:v>
                </c:pt>
                <c:pt idx="273">
                  <c:v>174.78780652320162</c:v>
                </c:pt>
                <c:pt idx="274">
                  <c:v>175.19116299979365</c:v>
                </c:pt>
                <c:pt idx="275">
                  <c:v>175.59545029902392</c:v>
                </c:pt>
                <c:pt idx="276">
                  <c:v>176.00067056894474</c:v>
                </c:pt>
                <c:pt idx="277">
                  <c:v>176.40682596256539</c:v>
                </c:pt>
                <c:pt idx="278">
                  <c:v>176.81391863786362</c:v>
                </c:pt>
                <c:pt idx="279">
                  <c:v>177.22195075779717</c:v>
                </c:pt>
                <c:pt idx="280">
                  <c:v>177.63092449031515</c:v>
                </c:pt>
                <c:pt idx="281">
                  <c:v>178.04084200836971</c:v>
                </c:pt>
                <c:pt idx="282">
                  <c:v>178.45170548992749</c:v>
                </c:pt>
                <c:pt idx="283">
                  <c:v>178.86351711798119</c:v>
                </c:pt>
                <c:pt idx="284">
                  <c:v>179.27627908056112</c:v>
                </c:pt>
                <c:pt idx="285">
                  <c:v>179.68999357074702</c:v>
                </c:pt>
                <c:pt idx="286">
                  <c:v>180.10466278667954</c:v>
                </c:pt>
                <c:pt idx="287">
                  <c:v>180.52028893157186</c:v>
                </c:pt>
                <c:pt idx="288">
                  <c:v>180.93687421372164</c:v>
                </c:pt>
                <c:pt idx="289">
                  <c:v>181.35442084652252</c:v>
                </c:pt>
                <c:pt idx="290">
                  <c:v>181.77293104847601</c:v>
                </c:pt>
                <c:pt idx="291">
                  <c:v>182.19240704320325</c:v>
                </c:pt>
                <c:pt idx="292">
                  <c:v>182.6128510594568</c:v>
                </c:pt>
                <c:pt idx="293">
                  <c:v>183.03426533113247</c:v>
                </c:pt>
                <c:pt idx="294">
                  <c:v>183.45665209728125</c:v>
                </c:pt>
                <c:pt idx="295">
                  <c:v>183.88001360212115</c:v>
                </c:pt>
                <c:pt idx="296">
                  <c:v>184.3043520950491</c:v>
                </c:pt>
                <c:pt idx="297">
                  <c:v>184.72966983065305</c:v>
                </c:pt>
                <c:pt idx="298">
                  <c:v>185.15596906872381</c:v>
                </c:pt>
                <c:pt idx="299">
                  <c:v>185.58325207426702</c:v>
                </c:pt>
                <c:pt idx="300">
                  <c:v>186.01152111751534</c:v>
                </c:pt>
                <c:pt idx="301">
                  <c:v>186.44077847394038</c:v>
                </c:pt>
                <c:pt idx="302">
                  <c:v>186.87102642426487</c:v>
                </c:pt>
                <c:pt idx="303">
                  <c:v>187.30226725447471</c:v>
                </c:pt>
                <c:pt idx="304">
                  <c:v>187.73450325583119</c:v>
                </c:pt>
                <c:pt idx="305">
                  <c:v>188.16773672488313</c:v>
                </c:pt>
                <c:pt idx="306">
                  <c:v>188.60196996347901</c:v>
                </c:pt>
                <c:pt idx="307">
                  <c:v>189.03720527877934</c:v>
                </c:pt>
                <c:pt idx="308">
                  <c:v>189.47344498326885</c:v>
                </c:pt>
                <c:pt idx="309">
                  <c:v>189.91069139476872</c:v>
                </c:pt>
                <c:pt idx="310">
                  <c:v>190.34894683644893</c:v>
                </c:pt>
                <c:pt idx="311">
                  <c:v>190.78821363684071</c:v>
                </c:pt>
                <c:pt idx="312">
                  <c:v>191.22849412984883</c:v>
                </c:pt>
                <c:pt idx="313">
                  <c:v>191.66979065476383</c:v>
                </c:pt>
                <c:pt idx="314">
                  <c:v>192.11210555627483</c:v>
                </c:pt>
                <c:pt idx="315">
                  <c:v>192.55544118448159</c:v>
                </c:pt>
                <c:pt idx="316">
                  <c:v>192.99979989490731</c:v>
                </c:pt>
                <c:pt idx="317">
                  <c:v>193.44518404851095</c:v>
                </c:pt>
                <c:pt idx="318">
                  <c:v>193.89159601169985</c:v>
                </c:pt>
                <c:pt idx="319">
                  <c:v>194.33903815634221</c:v>
                </c:pt>
                <c:pt idx="320">
                  <c:v>194.78751285977992</c:v>
                </c:pt>
                <c:pt idx="321">
                  <c:v>195.23702250484095</c:v>
                </c:pt>
                <c:pt idx="322">
                  <c:v>195.68756947985213</c:v>
                </c:pt>
                <c:pt idx="323">
                  <c:v>196.13915617865177</c:v>
                </c:pt>
                <c:pt idx="324">
                  <c:v>196.59178500060253</c:v>
                </c:pt>
                <c:pt idx="325">
                  <c:v>197.04545835060392</c:v>
                </c:pt>
                <c:pt idx="326">
                  <c:v>197.50017863910531</c:v>
                </c:pt>
                <c:pt idx="327">
                  <c:v>197.95594828211864</c:v>
                </c:pt>
                <c:pt idx="328">
                  <c:v>198.41276970123124</c:v>
                </c:pt>
                <c:pt idx="329">
                  <c:v>198.8706453236187</c:v>
                </c:pt>
                <c:pt idx="330">
                  <c:v>199.32957758205782</c:v>
                </c:pt>
                <c:pt idx="331">
                  <c:v>199.78956891493951</c:v>
                </c:pt>
                <c:pt idx="332">
                  <c:v>200.25062176628168</c:v>
                </c:pt>
                <c:pt idx="333">
                  <c:v>200.71273858574233</c:v>
                </c:pt>
                <c:pt idx="334">
                  <c:v>201.17592182863251</c:v>
                </c:pt>
                <c:pt idx="335">
                  <c:v>201.64017395592936</c:v>
                </c:pt>
                <c:pt idx="336">
                  <c:v>202.10549743428919</c:v>
                </c:pt>
                <c:pt idx="337">
                  <c:v>202.57189473606061</c:v>
                </c:pt>
                <c:pt idx="338">
                  <c:v>203.03936833929768</c:v>
                </c:pt>
                <c:pt idx="339">
                  <c:v>203.50792072777298</c:v>
                </c:pt>
                <c:pt idx="340">
                  <c:v>203.97755439099092</c:v>
                </c:pt>
                <c:pt idx="341">
                  <c:v>204.4482718242009</c:v>
                </c:pt>
                <c:pt idx="342">
                  <c:v>204.92007552841062</c:v>
                </c:pt>
                <c:pt idx="343">
                  <c:v>205.39296801039927</c:v>
                </c:pt>
                <c:pt idx="344">
                  <c:v>205.86695178273095</c:v>
                </c:pt>
                <c:pt idx="345">
                  <c:v>206.34202936376803</c:v>
                </c:pt>
                <c:pt idx="346">
                  <c:v>206.8182032776844</c:v>
                </c:pt>
                <c:pt idx="347">
                  <c:v>207.29547605447908</c:v>
                </c:pt>
                <c:pt idx="348">
                  <c:v>207.77385022998942</c:v>
                </c:pt>
                <c:pt idx="349">
                  <c:v>208.25332834590478</c:v>
                </c:pt>
                <c:pt idx="350">
                  <c:v>208.73391294977995</c:v>
                </c:pt>
                <c:pt idx="351">
                  <c:v>209.21560659504868</c:v>
                </c:pt>
                <c:pt idx="352">
                  <c:v>209.69841184103726</c:v>
                </c:pt>
                <c:pt idx="353">
                  <c:v>210.18233125297812</c:v>
                </c:pt>
                <c:pt idx="354">
                  <c:v>210.66736740202344</c:v>
                </c:pt>
                <c:pt idx="355">
                  <c:v>211.15352286525888</c:v>
                </c:pt>
                <c:pt idx="356">
                  <c:v>211.64080022571719</c:v>
                </c:pt>
                <c:pt idx="357">
                  <c:v>212.12920207239193</c:v>
                </c:pt>
                <c:pt idx="358">
                  <c:v>212.6187310002513</c:v>
                </c:pt>
                <c:pt idx="359">
                  <c:v>213.1093896102519</c:v>
                </c:pt>
                <c:pt idx="360">
                  <c:v>213.60118050935247</c:v>
                </c:pt>
                <c:pt idx="361">
                  <c:v>214.09410631052791</c:v>
                </c:pt>
                <c:pt idx="362">
                  <c:v>214.58816963278298</c:v>
                </c:pt>
                <c:pt idx="363">
                  <c:v>215.08337310116633</c:v>
                </c:pt>
                <c:pt idx="364">
                  <c:v>215.5797193467844</c:v>
                </c:pt>
                <c:pt idx="365">
                  <c:v>216.07721100681545</c:v>
                </c:pt>
                <c:pt idx="366">
                  <c:v>216.57585072452349</c:v>
                </c:pt>
                <c:pt idx="367">
                  <c:v>217.0756411492724</c:v>
                </c:pt>
                <c:pt idx="368">
                  <c:v>217.57658493653994</c:v>
                </c:pt>
                <c:pt idx="369">
                  <c:v>218.07868474793199</c:v>
                </c:pt>
                <c:pt idx="370">
                  <c:v>218.58194325119644</c:v>
                </c:pt>
                <c:pt idx="371">
                  <c:v>219.08636312023765</c:v>
                </c:pt>
                <c:pt idx="372">
                  <c:v>219.59194703513052</c:v>
                </c:pt>
                <c:pt idx="373">
                  <c:v>220.09869768213466</c:v>
                </c:pt>
                <c:pt idx="374">
                  <c:v>220.6066177537088</c:v>
                </c:pt>
                <c:pt idx="375">
                  <c:v>221.11570994852508</c:v>
                </c:pt>
                <c:pt idx="376">
                  <c:v>221.62597697148323</c:v>
                </c:pt>
                <c:pt idx="377">
                  <c:v>222.1374215337251</c:v>
                </c:pt>
                <c:pt idx="378">
                  <c:v>222.65004635264907</c:v>
                </c:pt>
                <c:pt idx="379">
                  <c:v>223.16385415192443</c:v>
                </c:pt>
                <c:pt idx="380">
                  <c:v>223.67884766150578</c:v>
                </c:pt>
                <c:pt idx="381">
                  <c:v>224.19502961764769</c:v>
                </c:pt>
                <c:pt idx="382">
                  <c:v>224.7124027629192</c:v>
                </c:pt>
                <c:pt idx="383">
                  <c:v>225.23096984621824</c:v>
                </c:pt>
                <c:pt idx="384">
                  <c:v>225.75073362278644</c:v>
                </c:pt>
                <c:pt idx="385">
                  <c:v>226.27169685422365</c:v>
                </c:pt>
                <c:pt idx="386">
                  <c:v>226.79386230850261</c:v>
                </c:pt>
                <c:pt idx="387">
                  <c:v>227.3172327599838</c:v>
                </c:pt>
                <c:pt idx="388">
                  <c:v>227.84181098942992</c:v>
                </c:pt>
                <c:pt idx="389">
                  <c:v>228.36759978402091</c:v>
                </c:pt>
                <c:pt idx="390">
                  <c:v>228.89460193736863</c:v>
                </c:pt>
                <c:pt idx="391">
                  <c:v>229.42282024953181</c:v>
                </c:pt>
                <c:pt idx="392">
                  <c:v>229.95225752703072</c:v>
                </c:pt>
                <c:pt idx="393">
                  <c:v>230.48291658286232</c:v>
                </c:pt>
                <c:pt idx="394">
                  <c:v>231.01480023651504</c:v>
                </c:pt>
                <c:pt idx="395">
                  <c:v>231.54791131398395</c:v>
                </c:pt>
                <c:pt idx="396">
                  <c:v>232.08225264778545</c:v>
                </c:pt>
                <c:pt idx="397">
                  <c:v>232.61782707697265</c:v>
                </c:pt>
                <c:pt idx="398">
                  <c:v>233.15463744715026</c:v>
                </c:pt>
                <c:pt idx="399">
                  <c:v>233.69268661048986</c:v>
                </c:pt>
                <c:pt idx="400">
                  <c:v>234.23197742574484</c:v>
                </c:pt>
                <c:pt idx="401">
                  <c:v>234.7725127582658</c:v>
                </c:pt>
                <c:pt idx="402">
                  <c:v>235.31429548001563</c:v>
                </c:pt>
                <c:pt idx="403">
                  <c:v>235.8573284695849</c:v>
                </c:pt>
                <c:pt idx="404">
                  <c:v>236.40161461220703</c:v>
                </c:pt>
                <c:pt idx="405">
                  <c:v>236.94715679977364</c:v>
                </c:pt>
                <c:pt idx="406">
                  <c:v>237.49395793085003</c:v>
                </c:pt>
                <c:pt idx="407">
                  <c:v>238.04202091069047</c:v>
                </c:pt>
                <c:pt idx="408">
                  <c:v>238.59134865125361</c:v>
                </c:pt>
                <c:pt idx="409">
                  <c:v>239.14194407121806</c:v>
                </c:pt>
                <c:pt idx="410">
                  <c:v>239.6938100959978</c:v>
                </c:pt>
                <c:pt idx="411">
                  <c:v>240.2469496577578</c:v>
                </c:pt>
                <c:pt idx="412">
                  <c:v>240.80136569542952</c:v>
                </c:pt>
                <c:pt idx="413">
                  <c:v>241.35706115472667</c:v>
                </c:pt>
                <c:pt idx="414">
                  <c:v>241.91403898816066</c:v>
                </c:pt>
                <c:pt idx="415">
                  <c:v>242.47230215505644</c:v>
                </c:pt>
                <c:pt idx="416">
                  <c:v>243.0318536215681</c:v>
                </c:pt>
                <c:pt idx="417">
                  <c:v>243.59269636069479</c:v>
                </c:pt>
                <c:pt idx="418">
                  <c:v>244.15483335229638</c:v>
                </c:pt>
                <c:pt idx="419">
                  <c:v>244.71826758310937</c:v>
                </c:pt>
                <c:pt idx="420">
                  <c:v>245.2830020467627</c:v>
                </c:pt>
                <c:pt idx="421">
                  <c:v>245.84903974379372</c:v>
                </c:pt>
                <c:pt idx="422">
                  <c:v>246.41638368166403</c:v>
                </c:pt>
                <c:pt idx="423">
                  <c:v>246.98503687477555</c:v>
                </c:pt>
                <c:pt idx="424">
                  <c:v>247.55500234448655</c:v>
                </c:pt>
                <c:pt idx="425">
                  <c:v>248.12628311912766</c:v>
                </c:pt>
                <c:pt idx="426">
                  <c:v>248.69888223401796</c:v>
                </c:pt>
                <c:pt idx="427">
                  <c:v>249.27280273148108</c:v>
                </c:pt>
                <c:pt idx="428">
                  <c:v>249.84804766086143</c:v>
                </c:pt>
                <c:pt idx="429">
                  <c:v>250.42462007854036</c:v>
                </c:pt>
                <c:pt idx="430">
                  <c:v>251.00252304795239</c:v>
                </c:pt>
                <c:pt idx="431">
                  <c:v>251.5817596396015</c:v>
                </c:pt>
                <c:pt idx="432">
                  <c:v>252.16233293107751</c:v>
                </c:pt>
                <c:pt idx="433">
                  <c:v>252.74424600707232</c:v>
                </c:pt>
                <c:pt idx="434">
                  <c:v>253.32750195939636</c:v>
                </c:pt>
                <c:pt idx="435">
                  <c:v>253.91210388699494</c:v>
                </c:pt>
                <c:pt idx="436">
                  <c:v>254.49805489596491</c:v>
                </c:pt>
                <c:pt idx="437">
                  <c:v>255.08535809957101</c:v>
                </c:pt>
                <c:pt idx="438">
                  <c:v>255.6740166182623</c:v>
                </c:pt>
                <c:pt idx="439">
                  <c:v>256.26403357968911</c:v>
                </c:pt>
                <c:pt idx="440">
                  <c:v>256.85541211871913</c:v>
                </c:pt>
                <c:pt idx="441">
                  <c:v>257.44815537745467</c:v>
                </c:pt>
                <c:pt idx="442">
                  <c:v>258.04226650524879</c:v>
                </c:pt>
                <c:pt idx="443">
                  <c:v>258.63774865872239</c:v>
                </c:pt>
                <c:pt idx="444">
                  <c:v>259.23460500178101</c:v>
                </c:pt>
                <c:pt idx="445">
                  <c:v>259.83283870563127</c:v>
                </c:pt>
                <c:pt idx="446">
                  <c:v>260.43245294879807</c:v>
                </c:pt>
                <c:pt idx="447">
                  <c:v>261.03345091714152</c:v>
                </c:pt>
                <c:pt idx="448">
                  <c:v>261.63583580387336</c:v>
                </c:pt>
                <c:pt idx="449">
                  <c:v>262.23961080957463</c:v>
                </c:pt>
                <c:pt idx="450">
                  <c:v>262.84477914221208</c:v>
                </c:pt>
                <c:pt idx="451">
                  <c:v>263.45134401715563</c:v>
                </c:pt>
                <c:pt idx="452">
                  <c:v>264.05930865719529</c:v>
                </c:pt>
                <c:pt idx="453">
                  <c:v>264.66867629255802</c:v>
                </c:pt>
                <c:pt idx="454">
                  <c:v>265.27945016092542</c:v>
                </c:pt>
                <c:pt idx="455">
                  <c:v>265.89163350745071</c:v>
                </c:pt>
                <c:pt idx="456">
                  <c:v>266.50522958477552</c:v>
                </c:pt>
                <c:pt idx="457">
                  <c:v>267.12024165304808</c:v>
                </c:pt>
                <c:pt idx="458">
                  <c:v>267.73667297993978</c:v>
                </c:pt>
                <c:pt idx="459">
                  <c:v>268.35452684066274</c:v>
                </c:pt>
                <c:pt idx="460">
                  <c:v>268.97380651798733</c:v>
                </c:pt>
                <c:pt idx="461">
                  <c:v>269.59451530225959</c:v>
                </c:pt>
                <c:pt idx="462">
                  <c:v>270.21665649141869</c:v>
                </c:pt>
                <c:pt idx="463">
                  <c:v>270.84023339101424</c:v>
                </c:pt>
                <c:pt idx="464">
                  <c:v>271.46524931422425</c:v>
                </c:pt>
                <c:pt idx="465">
                  <c:v>272.09170758187247</c:v>
                </c:pt>
                <c:pt idx="466">
                  <c:v>272.71961152244603</c:v>
                </c:pt>
                <c:pt idx="467">
                  <c:v>273.34896447211321</c:v>
                </c:pt>
                <c:pt idx="468">
                  <c:v>273.97976977474116</c:v>
                </c:pt>
                <c:pt idx="469">
                  <c:v>274.61203078191363</c:v>
                </c:pt>
                <c:pt idx="470">
                  <c:v>275.24575085294885</c:v>
                </c:pt>
                <c:pt idx="471">
                  <c:v>275.88093335491715</c:v>
                </c:pt>
                <c:pt idx="472">
                  <c:v>276.51758166265927</c:v>
                </c:pt>
                <c:pt idx="473">
                  <c:v>277.15569915880388</c:v>
                </c:pt>
                <c:pt idx="474">
                  <c:v>277.79528923378575</c:v>
                </c:pt>
                <c:pt idx="475">
                  <c:v>278.43635528586367</c:v>
                </c:pt>
                <c:pt idx="476">
                  <c:v>279.07890072113878</c:v>
                </c:pt>
                <c:pt idx="477">
                  <c:v>279.72292895357214</c:v>
                </c:pt>
                <c:pt idx="478">
                  <c:v>280.36844340500352</c:v>
                </c:pt>
                <c:pt idx="479">
                  <c:v>281.01544750516888</c:v>
                </c:pt>
                <c:pt idx="480">
                  <c:v>281.66394469171928</c:v>
                </c:pt>
                <c:pt idx="481">
                  <c:v>282.31393841023862</c:v>
                </c:pt>
                <c:pt idx="482">
                  <c:v>282.96543211426228</c:v>
                </c:pt>
                <c:pt idx="483">
                  <c:v>283.61842926529516</c:v>
                </c:pt>
                <c:pt idx="484">
                  <c:v>284.27293333283046</c:v>
                </c:pt>
                <c:pt idx="485">
                  <c:v>284.92894779436779</c:v>
                </c:pt>
                <c:pt idx="486">
                  <c:v>285.58647613543167</c:v>
                </c:pt>
                <c:pt idx="487">
                  <c:v>286.24552184959038</c:v>
                </c:pt>
                <c:pt idx="488">
                  <c:v>286.90608843847406</c:v>
                </c:pt>
                <c:pt idx="489">
                  <c:v>287.56817941179361</c:v>
                </c:pt>
                <c:pt idx="490">
                  <c:v>288.23179828735925</c:v>
                </c:pt>
                <c:pt idx="491">
                  <c:v>288.89694859109932</c:v>
                </c:pt>
                <c:pt idx="492">
                  <c:v>289.5636338570788</c:v>
                </c:pt>
                <c:pt idx="493">
                  <c:v>290.2318576275182</c:v>
                </c:pt>
                <c:pt idx="494">
                  <c:v>290.90162345281249</c:v>
                </c:pt>
                <c:pt idx="495">
                  <c:v>291.57293489154972</c:v>
                </c:pt>
                <c:pt idx="496">
                  <c:v>292.24579551053023</c:v>
                </c:pt>
                <c:pt idx="497">
                  <c:v>292.92020888478527</c:v>
                </c:pt>
                <c:pt idx="498">
                  <c:v>293.59617859759635</c:v>
                </c:pt>
                <c:pt idx="499">
                  <c:v>294.27370824051388</c:v>
                </c:pt>
                <c:pt idx="500">
                  <c:v>294.95280141337662</c:v>
                </c:pt>
                <c:pt idx="501">
                  <c:v>295.63346172433057</c:v>
                </c:pt>
                <c:pt idx="502">
                  <c:v>296.31569278984824</c:v>
                </c:pt>
                <c:pt idx="503">
                  <c:v>296.99949823474788</c:v>
                </c:pt>
                <c:pt idx="504">
                  <c:v>297.68488169221268</c:v>
                </c:pt>
                <c:pt idx="505">
                  <c:v>298.37184680381012</c:v>
                </c:pt>
                <c:pt idx="506">
                  <c:v>299.06039721951117</c:v>
                </c:pt>
                <c:pt idx="507">
                  <c:v>299.75053659771004</c:v>
                </c:pt>
                <c:pt idx="508">
                  <c:v>300.44226860524327</c:v>
                </c:pt>
                <c:pt idx="509">
                  <c:v>301.1355969174092</c:v>
                </c:pt>
                <c:pt idx="510">
                  <c:v>301.83052521798783</c:v>
                </c:pt>
                <c:pt idx="511">
                  <c:v>302.52705719926013</c:v>
                </c:pt>
                <c:pt idx="512">
                  <c:v>303.22519656202763</c:v>
                </c:pt>
                <c:pt idx="513">
                  <c:v>303.92494701563231</c:v>
                </c:pt>
                <c:pt idx="514">
                  <c:v>304.62631227797613</c:v>
                </c:pt>
                <c:pt idx="515">
                  <c:v>305.32929607554064</c:v>
                </c:pt>
                <c:pt idx="516">
                  <c:v>306.03390214340732</c:v>
                </c:pt>
                <c:pt idx="517">
                  <c:v>306.74013422527668</c:v>
                </c:pt>
                <c:pt idx="518">
                  <c:v>307.44799607348887</c:v>
                </c:pt>
                <c:pt idx="519">
                  <c:v>308.15749144904305</c:v>
                </c:pt>
                <c:pt idx="520">
                  <c:v>308.86862412161781</c:v>
                </c:pt>
                <c:pt idx="521">
                  <c:v>309.58139786959077</c:v>
                </c:pt>
                <c:pt idx="522">
                  <c:v>310.29581648005905</c:v>
                </c:pt>
                <c:pt idx="523">
                  <c:v>311.01188374885919</c:v>
                </c:pt>
                <c:pt idx="524">
                  <c:v>311.72960348058734</c:v>
                </c:pt>
                <c:pt idx="525">
                  <c:v>312.44897948861944</c:v>
                </c:pt>
                <c:pt idx="526">
                  <c:v>313.17001559513164</c:v>
                </c:pt>
                <c:pt idx="527">
                  <c:v>313.89271563112038</c:v>
                </c:pt>
                <c:pt idx="528">
                  <c:v>314.61708343642294</c:v>
                </c:pt>
                <c:pt idx="529">
                  <c:v>315.34312285973783</c:v>
                </c:pt>
                <c:pt idx="530">
                  <c:v>316.07083775864487</c:v>
                </c:pt>
                <c:pt idx="531">
                  <c:v>316.80023199962636</c:v>
                </c:pt>
                <c:pt idx="532">
                  <c:v>317.53130945808704</c:v>
                </c:pt>
                <c:pt idx="533">
                  <c:v>318.26407401837491</c:v>
                </c:pt>
                <c:pt idx="534">
                  <c:v>318.99852957380199</c:v>
                </c:pt>
                <c:pt idx="535">
                  <c:v>319.73468002666459</c:v>
                </c:pt>
                <c:pt idx="536">
                  <c:v>320.47252928826458</c:v>
                </c:pt>
                <c:pt idx="537">
                  <c:v>321.21208127892982</c:v>
                </c:pt>
                <c:pt idx="538">
                  <c:v>321.95333992803501</c:v>
                </c:pt>
                <c:pt idx="539">
                  <c:v>322.69630917402276</c:v>
                </c:pt>
                <c:pt idx="540">
                  <c:v>323.44099296442437</c:v>
                </c:pt>
                <c:pt idx="541">
                  <c:v>324.18739525588074</c:v>
                </c:pt>
                <c:pt idx="542">
                  <c:v>324.93552001416356</c:v>
                </c:pt>
                <c:pt idx="543">
                  <c:v>325.68537121419627</c:v>
                </c:pt>
                <c:pt idx="544">
                  <c:v>326.43695284007515</c:v>
                </c:pt>
                <c:pt idx="545">
                  <c:v>327.19026888509075</c:v>
                </c:pt>
                <c:pt idx="546">
                  <c:v>327.94532335174864</c:v>
                </c:pt>
                <c:pt idx="547">
                  <c:v>328.70212025179114</c:v>
                </c:pt>
                <c:pt idx="548">
                  <c:v>329.4606636062183</c:v>
                </c:pt>
                <c:pt idx="549">
                  <c:v>330.22095744530964</c:v>
                </c:pt>
                <c:pt idx="550">
                  <c:v>330.98300580864492</c:v>
                </c:pt>
                <c:pt idx="551">
                  <c:v>331.74681274512642</c:v>
                </c:pt>
                <c:pt idx="552">
                  <c:v>332.51238231299976</c:v>
                </c:pt>
                <c:pt idx="553">
                  <c:v>333.27971857987598</c:v>
                </c:pt>
                <c:pt idx="554">
                  <c:v>334.04882562275259</c:v>
                </c:pt>
                <c:pt idx="555">
                  <c:v>334.81970752803585</c:v>
                </c:pt>
                <c:pt idx="556">
                  <c:v>335.5923683915621</c:v>
                </c:pt>
                <c:pt idx="557">
                  <c:v>336.36681231861951</c:v>
                </c:pt>
                <c:pt idx="558">
                  <c:v>337.1430434239702</c:v>
                </c:pt>
                <c:pt idx="559">
                  <c:v>337.92106583187166</c:v>
                </c:pt>
                <c:pt idx="560">
                  <c:v>338.70088367609907</c:v>
                </c:pt>
                <c:pt idx="561">
                  <c:v>339.48250109996695</c:v>
                </c:pt>
                <c:pt idx="562">
                  <c:v>340.26592225635153</c:v>
                </c:pt>
                <c:pt idx="563">
                  <c:v>341.05115130771236</c:v>
                </c:pt>
                <c:pt idx="564">
                  <c:v>341.83819242611474</c:v>
                </c:pt>
                <c:pt idx="565">
                  <c:v>342.62704979325196</c:v>
                </c:pt>
                <c:pt idx="566">
                  <c:v>343.41772760046712</c:v>
                </c:pt>
                <c:pt idx="567">
                  <c:v>344.21023004877588</c:v>
                </c:pt>
                <c:pt idx="568">
                  <c:v>345.00456134888844</c:v>
                </c:pt>
                <c:pt idx="569">
                  <c:v>345.80072572123203</c:v>
                </c:pt>
                <c:pt idx="570">
                  <c:v>346.59872739597336</c:v>
                </c:pt>
                <c:pt idx="571">
                  <c:v>347.39857061304099</c:v>
                </c:pt>
                <c:pt idx="572">
                  <c:v>348.200259622148</c:v>
                </c:pt>
                <c:pt idx="573">
                  <c:v>349.00379868281448</c:v>
                </c:pt>
                <c:pt idx="574">
                  <c:v>349.80919206439023</c:v>
                </c:pt>
                <c:pt idx="575">
                  <c:v>350.61644404607728</c:v>
                </c:pt>
                <c:pt idx="576">
                  <c:v>351.42555891695281</c:v>
                </c:pt>
                <c:pt idx="577">
                  <c:v>352.23654097599194</c:v>
                </c:pt>
                <c:pt idx="578">
                  <c:v>353.04939453209039</c:v>
                </c:pt>
                <c:pt idx="579">
                  <c:v>353.86412390408753</c:v>
                </c:pt>
                <c:pt idx="580">
                  <c:v>354.68073342078924</c:v>
                </c:pt>
                <c:pt idx="581">
                  <c:v>355.49922742099108</c:v>
                </c:pt>
                <c:pt idx="582">
                  <c:v>356.31961025350108</c:v>
                </c:pt>
                <c:pt idx="583">
                  <c:v>357.141886277163</c:v>
                </c:pt>
                <c:pt idx="584">
                  <c:v>357.96605986087951</c:v>
                </c:pt>
                <c:pt idx="585">
                  <c:v>358.79213538363535</c:v>
                </c:pt>
                <c:pt idx="586">
                  <c:v>359.62011723452071</c:v>
                </c:pt>
                <c:pt idx="587">
                  <c:v>360.45000981275422</c:v>
                </c:pt>
                <c:pt idx="588">
                  <c:v>361.28181752770672</c:v>
                </c:pt>
                <c:pt idx="589">
                  <c:v>362.11554479892447</c:v>
                </c:pt>
                <c:pt idx="590">
                  <c:v>362.95119605615281</c:v>
                </c:pt>
                <c:pt idx="591">
                  <c:v>363.78877573935927</c:v>
                </c:pt>
                <c:pt idx="592">
                  <c:v>364.62828829875781</c:v>
                </c:pt>
                <c:pt idx="593">
                  <c:v>365.46973819483185</c:v>
                </c:pt>
                <c:pt idx="594">
                  <c:v>366.3131298983584</c:v>
                </c:pt>
                <c:pt idx="595">
                  <c:v>367.15846789043155</c:v>
                </c:pt>
                <c:pt idx="596">
                  <c:v>368.00575666248636</c:v>
                </c:pt>
                <c:pt idx="597">
                  <c:v>368.85500071632288</c:v>
                </c:pt>
                <c:pt idx="598">
                  <c:v>369.70620456412979</c:v>
                </c:pt>
                <c:pt idx="599">
                  <c:v>370.55937272850855</c:v>
                </c:pt>
                <c:pt idx="600">
                  <c:v>371.41450974249744</c:v>
                </c:pt>
                <c:pt idx="601">
                  <c:v>372.27162014959549</c:v>
                </c:pt>
                <c:pt idx="602">
                  <c:v>373.13070850378688</c:v>
                </c:pt>
                <c:pt idx="603">
                  <c:v>373.99177936956482</c:v>
                </c:pt>
                <c:pt idx="604">
                  <c:v>374.85483732195615</c:v>
                </c:pt>
                <c:pt idx="605">
                  <c:v>375.71988694654527</c:v>
                </c:pt>
                <c:pt idx="606">
                  <c:v>376.58693283949884</c:v>
                </c:pt>
                <c:pt idx="607">
                  <c:v>377.45597960759</c:v>
                </c:pt>
                <c:pt idx="608">
                  <c:v>378.32703186822289</c:v>
                </c:pt>
                <c:pt idx="609">
                  <c:v>379.20009424945721</c:v>
                </c:pt>
                <c:pt idx="610">
                  <c:v>380.07517139003289</c:v>
                </c:pt>
                <c:pt idx="611">
                  <c:v>380.95226793939452</c:v>
                </c:pt>
                <c:pt idx="612">
                  <c:v>381.8313885577162</c:v>
                </c:pt>
                <c:pt idx="613">
                  <c:v>382.7125379159263</c:v>
                </c:pt>
                <c:pt idx="614">
                  <c:v>383.59572069573227</c:v>
                </c:pt>
                <c:pt idx="615">
                  <c:v>384.48094158964551</c:v>
                </c:pt>
                <c:pt idx="616">
                  <c:v>385.36820530100624</c:v>
                </c:pt>
                <c:pt idx="617">
                  <c:v>386.25751654400858</c:v>
                </c:pt>
                <c:pt idx="618">
                  <c:v>387.14888004372551</c:v>
                </c:pt>
                <c:pt idx="619">
                  <c:v>388.04230053613412</c:v>
                </c:pt>
                <c:pt idx="620">
                  <c:v>388.93778276814055</c:v>
                </c:pt>
                <c:pt idx="621">
                  <c:v>389.83533149760552</c:v>
                </c:pt>
                <c:pt idx="622">
                  <c:v>390.73495149336924</c:v>
                </c:pt>
                <c:pt idx="623">
                  <c:v>391.63664753527701</c:v>
                </c:pt>
                <c:pt idx="624">
                  <c:v>392.54042441420455</c:v>
                </c:pt>
                <c:pt idx="625">
                  <c:v>393.44628693208347</c:v>
                </c:pt>
                <c:pt idx="626">
                  <c:v>394.35423990192675</c:v>
                </c:pt>
                <c:pt idx="627">
                  <c:v>395.26428814785424</c:v>
                </c:pt>
                <c:pt idx="628">
                  <c:v>396.17643650511855</c:v>
                </c:pt>
                <c:pt idx="629">
                  <c:v>397.09068982013036</c:v>
                </c:pt>
                <c:pt idx="630">
                  <c:v>398.00705295048454</c:v>
                </c:pt>
                <c:pt idx="631">
                  <c:v>398.92553076498564</c:v>
                </c:pt>
                <c:pt idx="632">
                  <c:v>399.84612814367404</c:v>
                </c:pt>
                <c:pt idx="633">
                  <c:v>400.76884997785174</c:v>
                </c:pt>
                <c:pt idx="634">
                  <c:v>401.69370117010834</c:v>
                </c:pt>
                <c:pt idx="635">
                  <c:v>402.62068663434707</c:v>
                </c:pt>
                <c:pt idx="636">
                  <c:v>403.54981129581091</c:v>
                </c:pt>
                <c:pt idx="637">
                  <c:v>404.48108009110894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6400"/>
        <c:axId val="366556792"/>
      </c:lineChart>
      <c:catAx>
        <c:axId val="36655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1938120138083521"/>
              <c:y val="0.86567320875935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6792"/>
        <c:crosses val="autoZero"/>
        <c:auto val="1"/>
        <c:lblAlgn val="ctr"/>
        <c:lblOffset val="100"/>
        <c:tickLblSkip val="78"/>
        <c:tickMarkSkip val="1"/>
        <c:noMultiLvlLbl val="0"/>
      </c:catAx>
      <c:valAx>
        <c:axId val="366556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4.1343669250646135E-2"/>
              <c:y val="0.425373917812513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34815221740833"/>
          <c:y val="0.1082093469659578"/>
          <c:w val="0.25323051672804364"/>
          <c:h val="0.145522779801777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Principle Paid vs. Interest Paid</a:t>
            </a:r>
          </a:p>
        </c:rich>
      </c:tx>
      <c:layout>
        <c:manualLayout>
          <c:xMode val="edge"/>
          <c:yMode val="edge"/>
          <c:x val="0.26086956521739207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15217391304435"/>
          <c:y val="0.20494735007755632"/>
          <c:w val="0.48641304347826086"/>
          <c:h val="0.6007077502273187"/>
        </c:manualLayout>
      </c:layout>
      <c:lineChart>
        <c:grouping val="standard"/>
        <c:varyColors val="0"/>
        <c:ser>
          <c:idx val="0"/>
          <c:order val="0"/>
          <c:tx>
            <c:v>Interest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'Amort. Extra Pymts'!$C$13:$C$372</c:f>
              <c:numCache>
                <c:formatCode>"$"#,##0.00</c:formatCode>
                <c:ptCount val="360"/>
                <c:pt idx="0">
                  <c:v>675</c:v>
                </c:pt>
                <c:pt idx="1">
                  <c:v>672.32803395521887</c:v>
                </c:pt>
                <c:pt idx="2">
                  <c:v>669.64270808021377</c:v>
                </c:pt>
                <c:pt idx="3">
                  <c:v>666.94395557583368</c:v>
                </c:pt>
                <c:pt idx="4">
                  <c:v>664.23170930893173</c:v>
                </c:pt>
                <c:pt idx="5">
                  <c:v>661.50590181069526</c:v>
                </c:pt>
                <c:pt idx="6">
                  <c:v>658.76646527496769</c:v>
                </c:pt>
                <c:pt idx="7">
                  <c:v>656.0133315565613</c:v>
                </c:pt>
                <c:pt idx="8">
                  <c:v>653.24643216956304</c:v>
                </c:pt>
                <c:pt idx="9">
                  <c:v>650.46569828562974</c:v>
                </c:pt>
                <c:pt idx="10">
                  <c:v>647.67106073227671</c:v>
                </c:pt>
                <c:pt idx="11">
                  <c:v>644.86244999115695</c:v>
                </c:pt>
                <c:pt idx="12">
                  <c:v>642.03979619633162</c:v>
                </c:pt>
                <c:pt idx="13">
                  <c:v>639.20302913253215</c:v>
                </c:pt>
                <c:pt idx="14">
                  <c:v>636.35207823341375</c:v>
                </c:pt>
                <c:pt idx="15">
                  <c:v>633.48687257979964</c:v>
                </c:pt>
                <c:pt idx="16">
                  <c:v>630.60734089791754</c:v>
                </c:pt>
                <c:pt idx="17">
                  <c:v>627.71341155762605</c:v>
                </c:pt>
                <c:pt idx="18">
                  <c:v>624.80501257063304</c:v>
                </c:pt>
                <c:pt idx="19">
                  <c:v>621.88207158870512</c:v>
                </c:pt>
                <c:pt idx="20">
                  <c:v>618.94451590186748</c:v>
                </c:pt>
                <c:pt idx="21">
                  <c:v>615.99227243659573</c:v>
                </c:pt>
                <c:pt idx="22">
                  <c:v>613.02526775399758</c:v>
                </c:pt>
                <c:pt idx="23">
                  <c:v>610.04342804798648</c:v>
                </c:pt>
                <c:pt idx="24">
                  <c:v>607.04667914344532</c:v>
                </c:pt>
                <c:pt idx="25">
                  <c:v>604.03494649438142</c:v>
                </c:pt>
                <c:pt idx="26">
                  <c:v>601.00815518207219</c:v>
                </c:pt>
                <c:pt idx="27">
                  <c:v>597.96622991320135</c:v>
                </c:pt>
                <c:pt idx="28">
                  <c:v>594.90909501798626</c:v>
                </c:pt>
                <c:pt idx="29">
                  <c:v>591.83667444829507</c:v>
                </c:pt>
                <c:pt idx="30">
                  <c:v>588.74889177575551</c:v>
                </c:pt>
                <c:pt idx="31">
                  <c:v>585.64567018985315</c:v>
                </c:pt>
                <c:pt idx="32">
                  <c:v>582.52693249602123</c:v>
                </c:pt>
                <c:pt idx="33">
                  <c:v>579.39260111372027</c:v>
                </c:pt>
                <c:pt idx="34">
                  <c:v>576.24259807450767</c:v>
                </c:pt>
                <c:pt idx="35">
                  <c:v>573.0768450200992</c:v>
                </c:pt>
                <c:pt idx="36">
                  <c:v>569.89526320041853</c:v>
                </c:pt>
                <c:pt idx="37">
                  <c:v>566.69777347163949</c:v>
                </c:pt>
                <c:pt idx="38">
                  <c:v>563.48429629421651</c:v>
                </c:pt>
                <c:pt idx="39">
                  <c:v>560.25475173090649</c:v>
                </c:pt>
                <c:pt idx="40">
                  <c:v>557.00905944477995</c:v>
                </c:pt>
                <c:pt idx="41">
                  <c:v>553.74713869722268</c:v>
                </c:pt>
                <c:pt idx="42">
                  <c:v>550.46890834592773</c:v>
                </c:pt>
                <c:pt idx="43">
                  <c:v>547.1742868428762</c:v>
                </c:pt>
                <c:pt idx="44">
                  <c:v>543.86319223230953</c:v>
                </c:pt>
                <c:pt idx="45">
                  <c:v>540.53554214868996</c:v>
                </c:pt>
                <c:pt idx="46">
                  <c:v>537.19125381465221</c:v>
                </c:pt>
                <c:pt idx="47">
                  <c:v>533.83024403894433</c:v>
                </c:pt>
                <c:pt idx="48">
                  <c:v>530.45242921435795</c:v>
                </c:pt>
                <c:pt idx="49">
                  <c:v>527.05772531564867</c:v>
                </c:pt>
                <c:pt idx="50">
                  <c:v>523.64604789744578</c:v>
                </c:pt>
                <c:pt idx="51">
                  <c:v>520.21731209215181</c:v>
                </c:pt>
                <c:pt idx="52">
                  <c:v>516.77143260783146</c:v>
                </c:pt>
                <c:pt idx="53">
                  <c:v>513.3083237260895</c:v>
                </c:pt>
                <c:pt idx="54">
                  <c:v>509.82789929993891</c:v>
                </c:pt>
                <c:pt idx="55">
                  <c:v>506.33007275165744</c:v>
                </c:pt>
                <c:pt idx="56">
                  <c:v>502.81475707063458</c:v>
                </c:pt>
                <c:pt idx="57">
                  <c:v>499.28186481120662</c:v>
                </c:pt>
                <c:pt idx="58">
                  <c:v>495.73130809048155</c:v>
                </c:pt>
                <c:pt idx="59">
                  <c:v>492.16299858615281</c:v>
                </c:pt>
                <c:pt idx="60">
                  <c:v>488.57684753430243</c:v>
                </c:pt>
                <c:pt idx="61">
                  <c:v>484.97276572719284</c:v>
                </c:pt>
                <c:pt idx="62">
                  <c:v>481.35066351104769</c:v>
                </c:pt>
                <c:pt idx="63">
                  <c:v>477.71045078382178</c:v>
                </c:pt>
                <c:pt idx="64">
                  <c:v>474.05203699295976</c:v>
                </c:pt>
                <c:pt idx="65">
                  <c:v>470.37533113314339</c:v>
                </c:pt>
                <c:pt idx="66">
                  <c:v>466.68024174402802</c:v>
                </c:pt>
                <c:pt idx="67">
                  <c:v>462.96667690796704</c:v>
                </c:pt>
                <c:pt idx="68">
                  <c:v>459.23454424772581</c:v>
                </c:pt>
                <c:pt idx="69">
                  <c:v>455.48375092418325</c:v>
                </c:pt>
                <c:pt idx="70">
                  <c:v>451.71420363402308</c:v>
                </c:pt>
                <c:pt idx="71">
                  <c:v>447.92580860741202</c:v>
                </c:pt>
                <c:pt idx="72">
                  <c:v>444.11847160566793</c:v>
                </c:pt>
                <c:pt idx="73">
                  <c:v>440.2920979189152</c:v>
                </c:pt>
                <c:pt idx="74">
                  <c:v>436.44659236372866</c:v>
                </c:pt>
                <c:pt idx="75">
                  <c:v>432.58185928076614</c:v>
                </c:pt>
                <c:pt idx="76">
                  <c:v>428.69780253238889</c:v>
                </c:pt>
                <c:pt idx="77">
                  <c:v>424.79432550026968</c:v>
                </c:pt>
                <c:pt idx="78">
                  <c:v>420.87133108298991</c:v>
                </c:pt>
                <c:pt idx="79">
                  <c:v>416.92872169362374</c:v>
                </c:pt>
                <c:pt idx="80">
                  <c:v>412.9663992573108</c:v>
                </c:pt>
                <c:pt idx="81">
                  <c:v>408.98426520881623</c:v>
                </c:pt>
                <c:pt idx="82">
                  <c:v>404.98222049007921</c:v>
                </c:pt>
                <c:pt idx="83">
                  <c:v>400.96016554774849</c:v>
                </c:pt>
                <c:pt idx="84">
                  <c:v>396.91800033070615</c:v>
                </c:pt>
                <c:pt idx="85">
                  <c:v>392.85562428757856</c:v>
                </c:pt>
                <c:pt idx="86">
                  <c:v>388.77293636423531</c:v>
                </c:pt>
                <c:pt idx="87">
                  <c:v>384.66983500127537</c:v>
                </c:pt>
                <c:pt idx="88">
                  <c:v>380.54621813150055</c:v>
                </c:pt>
                <c:pt idx="89">
                  <c:v>376.40198317737696</c:v>
                </c:pt>
                <c:pt idx="90">
                  <c:v>372.23702704848273</c:v>
                </c:pt>
                <c:pt idx="91">
                  <c:v>368.05124613894395</c:v>
                </c:pt>
                <c:pt idx="92">
                  <c:v>363.84453632485753</c:v>
                </c:pt>
                <c:pt idx="93">
                  <c:v>359.6167929617007</c:v>
                </c:pt>
                <c:pt idx="94">
                  <c:v>355.36791088172811</c:v>
                </c:pt>
                <c:pt idx="95">
                  <c:v>351.09778439135562</c:v>
                </c:pt>
                <c:pt idx="96">
                  <c:v>346.80630726853127</c:v>
                </c:pt>
                <c:pt idx="97">
                  <c:v>342.49337276009277</c:v>
                </c:pt>
                <c:pt idx="98">
                  <c:v>338.15887357911214</c:v>
                </c:pt>
                <c:pt idx="99">
                  <c:v>333.80270190222654</c:v>
                </c:pt>
                <c:pt idx="100">
                  <c:v>329.42474936695652</c:v>
                </c:pt>
                <c:pt idx="101">
                  <c:v>325.02490706901017</c:v>
                </c:pt>
                <c:pt idx="102">
                  <c:v>320.60306555957408</c:v>
                </c:pt>
                <c:pt idx="103">
                  <c:v>316.1591148425909</c:v>
                </c:pt>
                <c:pt idx="104">
                  <c:v>311.69294437202268</c:v>
                </c:pt>
                <c:pt idx="105">
                  <c:v>307.20444304910171</c:v>
                </c:pt>
                <c:pt idx="106">
                  <c:v>302.69349921956609</c:v>
                </c:pt>
                <c:pt idx="107">
                  <c:v>298.16000067088282</c:v>
                </c:pt>
                <c:pt idx="108">
                  <c:v>293.60383462945612</c:v>
                </c:pt>
                <c:pt idx="109">
                  <c:v>289.02488775782228</c:v>
                </c:pt>
                <c:pt idx="110">
                  <c:v>284.42304615183025</c:v>
                </c:pt>
                <c:pt idx="111">
                  <c:v>279.79819533780829</c:v>
                </c:pt>
                <c:pt idx="112">
                  <c:v>275.15022026971621</c:v>
                </c:pt>
                <c:pt idx="113">
                  <c:v>270.47900532628364</c:v>
                </c:pt>
                <c:pt idx="114">
                  <c:v>265.784434308134</c:v>
                </c:pt>
                <c:pt idx="115">
                  <c:v>261.06639043489349</c:v>
                </c:pt>
                <c:pt idx="116">
                  <c:v>256.32475634228683</c:v>
                </c:pt>
                <c:pt idx="117">
                  <c:v>251.55941407921716</c:v>
                </c:pt>
                <c:pt idx="118">
                  <c:v>246.77024510483216</c:v>
                </c:pt>
                <c:pt idx="119">
                  <c:v>241.9571302855752</c:v>
                </c:pt>
                <c:pt idx="120">
                  <c:v>237.11994989222194</c:v>
                </c:pt>
                <c:pt idx="121">
                  <c:v>232.25858359690193</c:v>
                </c:pt>
                <c:pt idx="122">
                  <c:v>227.37291047010532</c:v>
                </c:pt>
                <c:pt idx="123">
                  <c:v>222.46280897767474</c:v>
                </c:pt>
                <c:pt idx="124">
                  <c:v>217.52815697778198</c:v>
                </c:pt>
                <c:pt idx="125">
                  <c:v>212.56883171788976</c:v>
                </c:pt>
                <c:pt idx="126">
                  <c:v>207.58470983169809</c:v>
                </c:pt>
                <c:pt idx="127">
                  <c:v>202.57566733607547</c:v>
                </c:pt>
                <c:pt idx="128">
                  <c:v>197.54157962797473</c:v>
                </c:pt>
                <c:pt idx="129">
                  <c:v>192.48232148133346</c:v>
                </c:pt>
                <c:pt idx="130">
                  <c:v>187.39776704395899</c:v>
                </c:pt>
                <c:pt idx="131">
                  <c:v>182.28778983439767</c:v>
                </c:pt>
                <c:pt idx="132">
                  <c:v>177.15226273878852</c:v>
                </c:pt>
                <c:pt idx="133">
                  <c:v>171.99105800770135</c:v>
                </c:pt>
                <c:pt idx="134">
                  <c:v>166.80404725295872</c:v>
                </c:pt>
                <c:pt idx="135">
                  <c:v>161.59110144444242</c:v>
                </c:pt>
                <c:pt idx="136">
                  <c:v>156.35209090688349</c:v>
                </c:pt>
                <c:pt idx="137">
                  <c:v>151.0868853166368</c:v>
                </c:pt>
                <c:pt idx="138">
                  <c:v>145.79535369843887</c:v>
                </c:pt>
                <c:pt idx="139">
                  <c:v>140.47736442214995</c:v>
                </c:pt>
                <c:pt idx="140">
                  <c:v>135.13278519947954</c:v>
                </c:pt>
                <c:pt idx="141">
                  <c:v>129.76148308069583</c:v>
                </c:pt>
                <c:pt idx="142">
                  <c:v>124.36332445131816</c:v>
                </c:pt>
                <c:pt idx="143">
                  <c:v>118.93817502879364</c:v>
                </c:pt>
                <c:pt idx="144">
                  <c:v>113.48589985915648</c:v>
                </c:pt>
                <c:pt idx="145">
                  <c:v>108.00636331367114</c:v>
                </c:pt>
                <c:pt idx="146">
                  <c:v>102.49942908545836</c:v>
                </c:pt>
                <c:pt idx="147">
                  <c:v>96.964960186104534</c:v>
                </c:pt>
                <c:pt idx="148">
                  <c:v>91.40281894225393</c:v>
                </c:pt>
                <c:pt idx="149">
                  <c:v>85.81286699218407</c:v>
                </c:pt>
                <c:pt idx="150">
                  <c:v>80.194965282363867</c:v>
                </c:pt>
                <c:pt idx="151">
                  <c:v>74.548974063994564</c:v>
                </c:pt>
                <c:pt idx="152">
                  <c:v>68.874752889533411</c:v>
                </c:pt>
                <c:pt idx="153">
                  <c:v>63.172160609199956</c:v>
                </c:pt>
                <c:pt idx="154">
                  <c:v>57.441055367464834</c:v>
                </c:pt>
                <c:pt idx="155">
                  <c:v>51.681294599521038</c:v>
                </c:pt>
                <c:pt idx="156">
                  <c:v>45.892735027737515</c:v>
                </c:pt>
                <c:pt idx="157">
                  <c:v>40.075232658095082</c:v>
                </c:pt>
                <c:pt idx="158">
                  <c:v>34.228642776604438</c:v>
                </c:pt>
                <c:pt idx="159">
                  <c:v>28.352819945706337</c:v>
                </c:pt>
                <c:pt idx="160">
                  <c:v>22.447618000653748</c:v>
                </c:pt>
                <c:pt idx="161">
                  <c:v>16.512890045875892</c:v>
                </c:pt>
                <c:pt idx="162">
                  <c:v>10.548488451324149</c:v>
                </c:pt>
                <c:pt idx="163">
                  <c:v>4.5542648487996473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Principle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'Amort. Extra Pymts'!$E$13:$E$372</c:f>
              <c:numCache>
                <c:formatCode>"$"#,##0.00</c:formatCode>
                <c:ptCount val="360"/>
                <c:pt idx="0">
                  <c:v>534.3932089562245</c:v>
                </c:pt>
                <c:pt idx="1">
                  <c:v>537.06517500100563</c:v>
                </c:pt>
                <c:pt idx="2">
                  <c:v>539.75050087601073</c:v>
                </c:pt>
                <c:pt idx="3">
                  <c:v>542.44925338039081</c:v>
                </c:pt>
                <c:pt idx="4">
                  <c:v>545.16149964729277</c:v>
                </c:pt>
                <c:pt idx="5">
                  <c:v>547.88730714552923</c:v>
                </c:pt>
                <c:pt idx="6">
                  <c:v>550.62674368125681</c:v>
                </c:pt>
                <c:pt idx="7">
                  <c:v>553.3798773996632</c:v>
                </c:pt>
                <c:pt idx="8">
                  <c:v>556.14677678666146</c:v>
                </c:pt>
                <c:pt idx="9">
                  <c:v>558.92751067059476</c:v>
                </c:pt>
                <c:pt idx="10">
                  <c:v>561.72214822394778</c:v>
                </c:pt>
                <c:pt idx="11">
                  <c:v>564.53075896506755</c:v>
                </c:pt>
                <c:pt idx="12">
                  <c:v>567.35341275989288</c:v>
                </c:pt>
                <c:pt idx="13">
                  <c:v>570.19017982369235</c:v>
                </c:pt>
                <c:pt idx="14">
                  <c:v>573.04113072281075</c:v>
                </c:pt>
                <c:pt idx="15">
                  <c:v>575.90633637642486</c:v>
                </c:pt>
                <c:pt idx="16">
                  <c:v>578.78586805830696</c:v>
                </c:pt>
                <c:pt idx="17">
                  <c:v>581.67979739859845</c:v>
                </c:pt>
                <c:pt idx="18">
                  <c:v>584.58819638559146</c:v>
                </c:pt>
                <c:pt idx="19">
                  <c:v>587.51113736751938</c:v>
                </c:pt>
                <c:pt idx="20">
                  <c:v>590.44869305435702</c:v>
                </c:pt>
                <c:pt idx="21">
                  <c:v>593.40093651962877</c:v>
                </c:pt>
                <c:pt idx="22">
                  <c:v>596.36794120222692</c:v>
                </c:pt>
                <c:pt idx="23">
                  <c:v>599.34978090823802</c:v>
                </c:pt>
                <c:pt idx="24">
                  <c:v>602.34652981277918</c:v>
                </c:pt>
                <c:pt idx="25">
                  <c:v>605.35826246184308</c:v>
                </c:pt>
                <c:pt idx="26">
                  <c:v>608.38505377415231</c:v>
                </c:pt>
                <c:pt idx="27">
                  <c:v>611.42697904302315</c:v>
                </c:pt>
                <c:pt idx="28">
                  <c:v>614.48411393823824</c:v>
                </c:pt>
                <c:pt idx="29">
                  <c:v>617.55653450792943</c:v>
                </c:pt>
                <c:pt idx="30">
                  <c:v>620.64431718046899</c:v>
                </c:pt>
                <c:pt idx="31">
                  <c:v>623.74753876637135</c:v>
                </c:pt>
                <c:pt idx="32">
                  <c:v>626.86627646020327</c:v>
                </c:pt>
                <c:pt idx="33">
                  <c:v>630.00060784250422</c:v>
                </c:pt>
                <c:pt idx="34">
                  <c:v>633.15061088171683</c:v>
                </c:pt>
                <c:pt idx="35">
                  <c:v>636.3163639361253</c:v>
                </c:pt>
                <c:pt idx="36">
                  <c:v>639.49794575580597</c:v>
                </c:pt>
                <c:pt idx="37">
                  <c:v>642.695435484585</c:v>
                </c:pt>
                <c:pt idx="38">
                  <c:v>645.90891266200799</c:v>
                </c:pt>
                <c:pt idx="39">
                  <c:v>649.13845722531801</c:v>
                </c:pt>
                <c:pt idx="40">
                  <c:v>652.38414951144455</c:v>
                </c:pt>
                <c:pt idx="41">
                  <c:v>655.64607025900182</c:v>
                </c:pt>
                <c:pt idx="42">
                  <c:v>658.92430061029677</c:v>
                </c:pt>
                <c:pt idx="43">
                  <c:v>662.2189221133483</c:v>
                </c:pt>
                <c:pt idx="44">
                  <c:v>665.53001672391497</c:v>
                </c:pt>
                <c:pt idx="45">
                  <c:v>668.85766680753454</c:v>
                </c:pt>
                <c:pt idx="46">
                  <c:v>672.20195514157228</c:v>
                </c:pt>
                <c:pt idx="47">
                  <c:v>675.56296491728017</c:v>
                </c:pt>
                <c:pt idx="48">
                  <c:v>678.94077974186655</c:v>
                </c:pt>
                <c:pt idx="49">
                  <c:v>682.33548364057583</c:v>
                </c:pt>
                <c:pt idx="50">
                  <c:v>685.74716105877872</c:v>
                </c:pt>
                <c:pt idx="51">
                  <c:v>689.17589686407268</c:v>
                </c:pt>
                <c:pt idx="52">
                  <c:v>692.62177634839304</c:v>
                </c:pt>
                <c:pt idx="53">
                  <c:v>696.084885230135</c:v>
                </c:pt>
                <c:pt idx="54">
                  <c:v>699.56530965628554</c:v>
                </c:pt>
                <c:pt idx="55">
                  <c:v>703.06313620456706</c:v>
                </c:pt>
                <c:pt idx="56">
                  <c:v>706.57845188558986</c:v>
                </c:pt>
                <c:pt idx="57">
                  <c:v>710.11134414501794</c:v>
                </c:pt>
                <c:pt idx="58">
                  <c:v>713.66190086574295</c:v>
                </c:pt>
                <c:pt idx="59">
                  <c:v>717.23021037007175</c:v>
                </c:pt>
                <c:pt idx="60">
                  <c:v>720.81636142192201</c:v>
                </c:pt>
                <c:pt idx="61">
                  <c:v>724.42044322903166</c:v>
                </c:pt>
                <c:pt idx="62">
                  <c:v>728.04254544517676</c:v>
                </c:pt>
                <c:pt idx="63">
                  <c:v>731.68275817240271</c:v>
                </c:pt>
                <c:pt idx="64">
                  <c:v>735.34117196326474</c:v>
                </c:pt>
                <c:pt idx="65">
                  <c:v>739.01787782308111</c:v>
                </c:pt>
                <c:pt idx="66">
                  <c:v>742.71296721219642</c:v>
                </c:pt>
                <c:pt idx="67">
                  <c:v>746.42653204825751</c:v>
                </c:pt>
                <c:pt idx="68">
                  <c:v>750.15866470849869</c:v>
                </c:pt>
                <c:pt idx="69">
                  <c:v>753.90945803204124</c:v>
                </c:pt>
                <c:pt idx="70">
                  <c:v>757.67900532220142</c:v>
                </c:pt>
                <c:pt idx="71">
                  <c:v>761.46740034881248</c:v>
                </c:pt>
                <c:pt idx="72">
                  <c:v>765.27473735055651</c:v>
                </c:pt>
                <c:pt idx="73">
                  <c:v>769.10111103730924</c:v>
                </c:pt>
                <c:pt idx="74">
                  <c:v>772.94661659249584</c:v>
                </c:pt>
                <c:pt idx="75">
                  <c:v>776.81134967545836</c:v>
                </c:pt>
                <c:pt idx="76">
                  <c:v>780.69540642383561</c:v>
                </c:pt>
                <c:pt idx="77">
                  <c:v>784.59888345595482</c:v>
                </c:pt>
                <c:pt idx="78">
                  <c:v>788.52187787323464</c:v>
                </c:pt>
                <c:pt idx="79">
                  <c:v>792.46448726260076</c:v>
                </c:pt>
                <c:pt idx="80">
                  <c:v>796.42680969891376</c:v>
                </c:pt>
                <c:pt idx="81">
                  <c:v>800.40894374740833</c:v>
                </c:pt>
                <c:pt idx="82">
                  <c:v>804.41098846614523</c:v>
                </c:pt>
                <c:pt idx="83">
                  <c:v>808.43304340847601</c:v>
                </c:pt>
                <c:pt idx="84">
                  <c:v>812.47520862551835</c:v>
                </c:pt>
                <c:pt idx="85">
                  <c:v>816.53758466864588</c:v>
                </c:pt>
                <c:pt idx="86">
                  <c:v>820.62027259198919</c:v>
                </c:pt>
                <c:pt idx="87">
                  <c:v>824.72337395494912</c:v>
                </c:pt>
                <c:pt idx="88">
                  <c:v>828.84699082472389</c:v>
                </c:pt>
                <c:pt idx="89">
                  <c:v>832.99122577884759</c:v>
                </c:pt>
                <c:pt idx="90">
                  <c:v>837.15618190774171</c:v>
                </c:pt>
                <c:pt idx="91">
                  <c:v>841.34196281728055</c:v>
                </c:pt>
                <c:pt idx="92">
                  <c:v>845.54867263136703</c:v>
                </c:pt>
                <c:pt idx="93">
                  <c:v>849.77641599452386</c:v>
                </c:pt>
                <c:pt idx="94">
                  <c:v>854.02529807449639</c:v>
                </c:pt>
                <c:pt idx="95">
                  <c:v>858.29542456486888</c:v>
                </c:pt>
                <c:pt idx="96">
                  <c:v>862.58690168769317</c:v>
                </c:pt>
                <c:pt idx="97">
                  <c:v>866.89983619613167</c:v>
                </c:pt>
                <c:pt idx="98">
                  <c:v>871.2343353771123</c:v>
                </c:pt>
                <c:pt idx="99">
                  <c:v>875.59050705399795</c:v>
                </c:pt>
                <c:pt idx="100">
                  <c:v>879.96845958926792</c:v>
                </c:pt>
                <c:pt idx="101">
                  <c:v>884.36830188721433</c:v>
                </c:pt>
                <c:pt idx="102">
                  <c:v>888.79014339665036</c:v>
                </c:pt>
                <c:pt idx="103">
                  <c:v>893.23409411363355</c:v>
                </c:pt>
                <c:pt idx="104">
                  <c:v>897.70026458420182</c:v>
                </c:pt>
                <c:pt idx="105">
                  <c:v>902.18876590712284</c:v>
                </c:pt>
                <c:pt idx="106">
                  <c:v>906.69970973665841</c:v>
                </c:pt>
                <c:pt idx="107">
                  <c:v>911.23320828534168</c:v>
                </c:pt>
                <c:pt idx="108">
                  <c:v>915.78937432676844</c:v>
                </c:pt>
                <c:pt idx="109">
                  <c:v>920.36832119840221</c:v>
                </c:pt>
                <c:pt idx="110">
                  <c:v>924.97016280439425</c:v>
                </c:pt>
                <c:pt idx="111">
                  <c:v>929.59501361841626</c:v>
                </c:pt>
                <c:pt idx="112">
                  <c:v>934.24298868650828</c:v>
                </c:pt>
                <c:pt idx="113">
                  <c:v>938.91420362994086</c:v>
                </c:pt>
                <c:pt idx="114">
                  <c:v>943.6087746480905</c:v>
                </c:pt>
                <c:pt idx="115">
                  <c:v>948.32681852133101</c:v>
                </c:pt>
                <c:pt idx="116">
                  <c:v>953.06845261393767</c:v>
                </c:pt>
                <c:pt idx="117">
                  <c:v>957.83379487700734</c:v>
                </c:pt>
                <c:pt idx="118">
                  <c:v>962.62296385139234</c:v>
                </c:pt>
                <c:pt idx="119">
                  <c:v>967.43607867064929</c:v>
                </c:pt>
                <c:pt idx="120">
                  <c:v>972.27325906400256</c:v>
                </c:pt>
                <c:pt idx="121">
                  <c:v>977.13462535932263</c:v>
                </c:pt>
                <c:pt idx="122">
                  <c:v>982.02029848611915</c:v>
                </c:pt>
                <c:pt idx="123">
                  <c:v>986.93039997854976</c:v>
                </c:pt>
                <c:pt idx="124">
                  <c:v>991.86505197844258</c:v>
                </c:pt>
                <c:pt idx="125">
                  <c:v>996.8243772383347</c:v>
                </c:pt>
                <c:pt idx="126">
                  <c:v>1001.8084991245264</c:v>
                </c:pt>
                <c:pt idx="127">
                  <c:v>1006.8175416201491</c:v>
                </c:pt>
                <c:pt idx="128">
                  <c:v>1011.8516293282498</c:v>
                </c:pt>
                <c:pt idx="129">
                  <c:v>1016.9108874748911</c:v>
                </c:pt>
                <c:pt idx="130">
                  <c:v>1021.9954419122655</c:v>
                </c:pt>
                <c:pt idx="131">
                  <c:v>1027.1054191218268</c:v>
                </c:pt>
                <c:pt idx="132">
                  <c:v>1032.240946217436</c:v>
                </c:pt>
                <c:pt idx="133">
                  <c:v>1037.4021509485231</c:v>
                </c:pt>
                <c:pt idx="134">
                  <c:v>1042.5891617032657</c:v>
                </c:pt>
                <c:pt idx="135">
                  <c:v>1047.8021075117822</c:v>
                </c:pt>
                <c:pt idx="136">
                  <c:v>1053.0411180493411</c:v>
                </c:pt>
                <c:pt idx="137">
                  <c:v>1058.3063236395876</c:v>
                </c:pt>
                <c:pt idx="138">
                  <c:v>1063.5978552577856</c:v>
                </c:pt>
                <c:pt idx="139">
                  <c:v>1068.9158445340745</c:v>
                </c:pt>
                <c:pt idx="140">
                  <c:v>1074.260423756745</c:v>
                </c:pt>
                <c:pt idx="141">
                  <c:v>1079.6317258755287</c:v>
                </c:pt>
                <c:pt idx="142">
                  <c:v>1085.0298845049062</c:v>
                </c:pt>
                <c:pt idx="143">
                  <c:v>1090.4550339274308</c:v>
                </c:pt>
                <c:pt idx="144">
                  <c:v>1095.907309097068</c:v>
                </c:pt>
                <c:pt idx="145">
                  <c:v>1101.3868456425535</c:v>
                </c:pt>
                <c:pt idx="146">
                  <c:v>1106.8937798707661</c:v>
                </c:pt>
                <c:pt idx="147">
                  <c:v>1112.42824877012</c:v>
                </c:pt>
                <c:pt idx="148">
                  <c:v>1117.9903900139707</c:v>
                </c:pt>
                <c:pt idx="149">
                  <c:v>1123.5803419640404</c:v>
                </c:pt>
                <c:pt idx="150">
                  <c:v>1129.1982436738606</c:v>
                </c:pt>
                <c:pt idx="151">
                  <c:v>1134.8442348922299</c:v>
                </c:pt>
                <c:pt idx="152">
                  <c:v>1140.518456066691</c:v>
                </c:pt>
                <c:pt idx="153">
                  <c:v>1146.2210483470246</c:v>
                </c:pt>
                <c:pt idx="154">
                  <c:v>1151.9521535887598</c:v>
                </c:pt>
                <c:pt idx="155">
                  <c:v>1157.7119143567033</c:v>
                </c:pt>
                <c:pt idx="156">
                  <c:v>1163.5004739284871</c:v>
                </c:pt>
                <c:pt idx="157">
                  <c:v>1169.3179762981295</c:v>
                </c:pt>
                <c:pt idx="158">
                  <c:v>1175.1645661796201</c:v>
                </c:pt>
                <c:pt idx="159">
                  <c:v>1181.0403890105181</c:v>
                </c:pt>
                <c:pt idx="160">
                  <c:v>1186.9455909555707</c:v>
                </c:pt>
                <c:pt idx="161">
                  <c:v>1192.8803189103487</c:v>
                </c:pt>
                <c:pt idx="162">
                  <c:v>1198.8447205049004</c:v>
                </c:pt>
                <c:pt idx="163">
                  <c:v>1204.8389441074248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7968"/>
        <c:axId val="366558360"/>
      </c:lineChart>
      <c:catAx>
        <c:axId val="36655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5108695652173914"/>
              <c:y val="0.87279300334808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8360"/>
        <c:crossesAt val="0"/>
        <c:auto val="1"/>
        <c:lblAlgn val="ctr"/>
        <c:lblOffset val="100"/>
        <c:tickLblSkip val="5"/>
        <c:tickMarkSkip val="2"/>
        <c:noMultiLvlLbl val="0"/>
      </c:catAx>
      <c:valAx>
        <c:axId val="366558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4.3478260869565223E-2"/>
              <c:y val="0.4310961483171493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7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45652173913049"/>
          <c:y val="0.43816328612633665"/>
          <c:w val="0.20380434782608703"/>
          <c:h val="0.1378095582575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Left To Pay</a:t>
            </a:r>
          </a:p>
        </c:rich>
      </c:tx>
      <c:layout>
        <c:manualLayout>
          <c:xMode val="edge"/>
          <c:yMode val="edge"/>
          <c:x val="0.36684782608695682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32608695652251"/>
          <c:y val="0.19141975885596829"/>
          <c:w val="0.53804347826086962"/>
          <c:h val="0.63366540862665355"/>
        </c:manualLayout>
      </c:layout>
      <c:lineChart>
        <c:grouping val="standard"/>
        <c:varyColors val="0"/>
        <c:ser>
          <c:idx val="0"/>
          <c:order val="0"/>
          <c:tx>
            <c:v>Principle Left to Pay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'Amort. Extra Pymts'!$J$12:$J$372</c:f>
              <c:numCache>
                <c:formatCode>"$"#,##0.00</c:formatCode>
                <c:ptCount val="361"/>
                <c:pt idx="0">
                  <c:v>135000</c:v>
                </c:pt>
                <c:pt idx="1">
                  <c:v>134465.60679104377</c:v>
                </c:pt>
                <c:pt idx="2">
                  <c:v>133928.54161604276</c:v>
                </c:pt>
                <c:pt idx="3">
                  <c:v>133388.79111516674</c:v>
                </c:pt>
                <c:pt idx="4">
                  <c:v>132846.34186178635</c:v>
                </c:pt>
                <c:pt idx="5">
                  <c:v>132301.18036213904</c:v>
                </c:pt>
                <c:pt idx="6">
                  <c:v>131753.29305499353</c:v>
                </c:pt>
                <c:pt idx="7">
                  <c:v>131202.66631131226</c:v>
                </c:pt>
                <c:pt idx="8">
                  <c:v>130649.2864339126</c:v>
                </c:pt>
                <c:pt idx="9">
                  <c:v>130093.13965712594</c:v>
                </c:pt>
                <c:pt idx="10">
                  <c:v>129534.21214645535</c:v>
                </c:pt>
                <c:pt idx="11">
                  <c:v>128972.48999823139</c:v>
                </c:pt>
                <c:pt idx="12">
                  <c:v>128407.95923926633</c:v>
                </c:pt>
                <c:pt idx="13">
                  <c:v>127840.60582650643</c:v>
                </c:pt>
                <c:pt idx="14">
                  <c:v>127270.41564668274</c:v>
                </c:pt>
                <c:pt idx="15">
                  <c:v>126697.37451595993</c:v>
                </c:pt>
                <c:pt idx="16">
                  <c:v>126121.46817958351</c:v>
                </c:pt>
                <c:pt idx="17">
                  <c:v>125542.6823115252</c:v>
                </c:pt>
                <c:pt idx="18">
                  <c:v>124961.00251412661</c:v>
                </c:pt>
                <c:pt idx="19">
                  <c:v>124376.41431774102</c:v>
                </c:pt>
                <c:pt idx="20">
                  <c:v>123788.9031803735</c:v>
                </c:pt>
                <c:pt idx="21">
                  <c:v>123198.45448731915</c:v>
                </c:pt>
                <c:pt idx="22">
                  <c:v>122605.05355079952</c:v>
                </c:pt>
                <c:pt idx="23">
                  <c:v>122008.68560959729</c:v>
                </c:pt>
                <c:pt idx="24">
                  <c:v>121409.33582868906</c:v>
                </c:pt>
                <c:pt idx="25">
                  <c:v>120806.98929887627</c:v>
                </c:pt>
                <c:pt idx="26">
                  <c:v>120201.63103641443</c:v>
                </c:pt>
                <c:pt idx="27">
                  <c:v>119593.24598264028</c:v>
                </c:pt>
                <c:pt idx="28">
                  <c:v>118981.81900359725</c:v>
                </c:pt>
                <c:pt idx="29">
                  <c:v>118367.33488965902</c:v>
                </c:pt>
                <c:pt idx="30">
                  <c:v>117749.77835515109</c:v>
                </c:pt>
                <c:pt idx="31">
                  <c:v>117129.13403797062</c:v>
                </c:pt>
                <c:pt idx="32">
                  <c:v>116505.38649920425</c:v>
                </c:pt>
                <c:pt idx="33">
                  <c:v>115878.52022274405</c:v>
                </c:pt>
                <c:pt idx="34">
                  <c:v>115248.51961490154</c:v>
                </c:pt>
                <c:pt idx="35">
                  <c:v>114615.36900401983</c:v>
                </c:pt>
                <c:pt idx="36">
                  <c:v>113979.0526400837</c:v>
                </c:pt>
                <c:pt idx="37">
                  <c:v>113339.55469432789</c:v>
                </c:pt>
                <c:pt idx="38">
                  <c:v>112696.85925884331</c:v>
                </c:pt>
                <c:pt idx="39">
                  <c:v>112050.9503461813</c:v>
                </c:pt>
                <c:pt idx="40">
                  <c:v>111401.81188895598</c:v>
                </c:pt>
                <c:pt idx="41">
                  <c:v>110749.42773944454</c:v>
                </c:pt>
                <c:pt idx="42">
                  <c:v>110093.78166918554</c:v>
                </c:pt>
                <c:pt idx="43">
                  <c:v>109434.85736857525</c:v>
                </c:pt>
                <c:pt idx="44">
                  <c:v>108772.6384464619</c:v>
                </c:pt>
                <c:pt idx="45">
                  <c:v>108107.10842973799</c:v>
                </c:pt>
                <c:pt idx="46">
                  <c:v>107438.25076293045</c:v>
                </c:pt>
                <c:pt idx="47">
                  <c:v>106766.04880778887</c:v>
                </c:pt>
                <c:pt idx="48">
                  <c:v>106090.4858428716</c:v>
                </c:pt>
                <c:pt idx="49">
                  <c:v>105411.54506312973</c:v>
                </c:pt>
                <c:pt idx="50">
                  <c:v>104729.20957948915</c:v>
                </c:pt>
                <c:pt idx="51">
                  <c:v>104043.46241843037</c:v>
                </c:pt>
                <c:pt idx="52">
                  <c:v>103354.28652156629</c:v>
                </c:pt>
                <c:pt idx="53">
                  <c:v>102661.6647452179</c:v>
                </c:pt>
                <c:pt idx="54">
                  <c:v>101965.57985998777</c:v>
                </c:pt>
                <c:pt idx="55">
                  <c:v>101266.01455033149</c:v>
                </c:pt>
                <c:pt idx="56">
                  <c:v>100562.95141412692</c:v>
                </c:pt>
                <c:pt idx="57">
                  <c:v>99856.372962241323</c:v>
                </c:pt>
                <c:pt idx="58">
                  <c:v>99146.261618096309</c:v>
                </c:pt>
                <c:pt idx="59">
                  <c:v>98432.599717230565</c:v>
                </c:pt>
                <c:pt idx="60">
                  <c:v>97715.369506860487</c:v>
                </c:pt>
                <c:pt idx="61">
                  <c:v>96994.553145438564</c:v>
                </c:pt>
                <c:pt idx="62">
                  <c:v>96270.132702209536</c:v>
                </c:pt>
                <c:pt idx="63">
                  <c:v>95542.09015676436</c:v>
                </c:pt>
                <c:pt idx="64">
                  <c:v>94810.407398591953</c:v>
                </c:pt>
                <c:pt idx="65">
                  <c:v>94075.066226628682</c:v>
                </c:pt>
                <c:pt idx="66">
                  <c:v>93336.048348805605</c:v>
                </c:pt>
                <c:pt idx="67">
                  <c:v>92593.33538159341</c:v>
                </c:pt>
                <c:pt idx="68">
                  <c:v>91846.908849545158</c:v>
                </c:pt>
                <c:pt idx="69">
                  <c:v>91096.750184836652</c:v>
                </c:pt>
                <c:pt idx="70">
                  <c:v>90342.840726804614</c:v>
                </c:pt>
                <c:pt idx="71">
                  <c:v>89585.161721482407</c:v>
                </c:pt>
                <c:pt idx="72">
                  <c:v>88823.694321133589</c:v>
                </c:pt>
                <c:pt idx="73">
                  <c:v>88058.419583783034</c:v>
                </c:pt>
                <c:pt idx="74">
                  <c:v>87289.318472745726</c:v>
                </c:pt>
                <c:pt idx="75">
                  <c:v>86516.37185615323</c:v>
                </c:pt>
                <c:pt idx="76">
                  <c:v>85739.560506477777</c:v>
                </c:pt>
                <c:pt idx="77">
                  <c:v>84958.865100053939</c:v>
                </c:pt>
                <c:pt idx="78">
                  <c:v>84174.266216597985</c:v>
                </c:pt>
                <c:pt idx="79">
                  <c:v>83385.744338724748</c:v>
                </c:pt>
                <c:pt idx="80">
                  <c:v>82593.279851462154</c:v>
                </c:pt>
                <c:pt idx="81">
                  <c:v>81796.853041763243</c:v>
                </c:pt>
                <c:pt idx="82">
                  <c:v>80996.44409801584</c:v>
                </c:pt>
                <c:pt idx="83">
                  <c:v>80192.033109549695</c:v>
                </c:pt>
                <c:pt idx="84">
                  <c:v>79383.600066141225</c:v>
                </c:pt>
                <c:pt idx="85">
                  <c:v>78571.124857515708</c:v>
                </c:pt>
                <c:pt idx="86">
                  <c:v>77754.587272847057</c:v>
                </c:pt>
                <c:pt idx="87">
                  <c:v>76933.96700025507</c:v>
                </c:pt>
                <c:pt idx="88">
                  <c:v>76109.243626300115</c:v>
                </c:pt>
                <c:pt idx="89">
                  <c:v>75280.396635475394</c:v>
                </c:pt>
                <c:pt idx="90">
                  <c:v>74447.405409696541</c:v>
                </c:pt>
                <c:pt idx="91">
                  <c:v>73610.249227788794</c:v>
                </c:pt>
                <c:pt idx="92">
                  <c:v>72768.907264971509</c:v>
                </c:pt>
                <c:pt idx="93">
                  <c:v>71923.358592340141</c:v>
                </c:pt>
                <c:pt idx="94">
                  <c:v>71073.582176345619</c:v>
                </c:pt>
                <c:pt idx="95">
                  <c:v>70219.55687827112</c:v>
                </c:pt>
                <c:pt idx="96">
                  <c:v>69361.261453706247</c:v>
                </c:pt>
                <c:pt idx="97">
                  <c:v>68498.67455201855</c:v>
                </c:pt>
                <c:pt idx="98">
                  <c:v>67631.774715822423</c:v>
                </c:pt>
                <c:pt idx="99">
                  <c:v>66760.540380445309</c:v>
                </c:pt>
                <c:pt idx="100">
                  <c:v>65884.949873391306</c:v>
                </c:pt>
                <c:pt idx="101">
                  <c:v>65004.981413802037</c:v>
                </c:pt>
                <c:pt idx="102">
                  <c:v>64120.613111914819</c:v>
                </c:pt>
                <c:pt idx="103">
                  <c:v>63231.822968518172</c:v>
                </c:pt>
                <c:pt idx="104">
                  <c:v>62338.588874404537</c:v>
                </c:pt>
                <c:pt idx="105">
                  <c:v>61440.888609820337</c:v>
                </c:pt>
                <c:pt idx="106">
                  <c:v>60538.699843913215</c:v>
                </c:pt>
                <c:pt idx="107">
                  <c:v>59632.00013417656</c:v>
                </c:pt>
                <c:pt idx="108">
                  <c:v>58720.766925891221</c:v>
                </c:pt>
                <c:pt idx="109">
                  <c:v>57804.977551564451</c:v>
                </c:pt>
                <c:pt idx="110">
                  <c:v>56884.609230366048</c:v>
                </c:pt>
                <c:pt idx="111">
                  <c:v>55959.639067561657</c:v>
                </c:pt>
                <c:pt idx="112">
                  <c:v>55030.044053943238</c:v>
                </c:pt>
                <c:pt idx="113">
                  <c:v>54095.801065256732</c:v>
                </c:pt>
                <c:pt idx="114">
                  <c:v>53156.886861626794</c:v>
                </c:pt>
                <c:pt idx="115">
                  <c:v>52213.278086978702</c:v>
                </c:pt>
                <c:pt idx="116">
                  <c:v>51264.951268457371</c:v>
                </c:pt>
                <c:pt idx="117">
                  <c:v>50311.882815843433</c:v>
                </c:pt>
                <c:pt idx="118">
                  <c:v>49354.049020966428</c:v>
                </c:pt>
                <c:pt idx="119">
                  <c:v>48391.426057115037</c:v>
                </c:pt>
                <c:pt idx="120">
                  <c:v>47423.989978444384</c:v>
                </c:pt>
                <c:pt idx="121">
                  <c:v>46451.716719380383</c:v>
                </c:pt>
                <c:pt idx="122">
                  <c:v>45474.582094021061</c:v>
                </c:pt>
                <c:pt idx="123">
                  <c:v>44492.561795534944</c:v>
                </c:pt>
                <c:pt idx="124">
                  <c:v>43505.631395556396</c:v>
                </c:pt>
                <c:pt idx="125">
                  <c:v>42513.766343577954</c:v>
                </c:pt>
                <c:pt idx="126">
                  <c:v>41516.941966339618</c:v>
                </c:pt>
                <c:pt idx="127">
                  <c:v>40515.133467215092</c:v>
                </c:pt>
                <c:pt idx="128">
                  <c:v>39508.315925594943</c:v>
                </c:pt>
                <c:pt idx="129">
                  <c:v>38496.464296266691</c:v>
                </c:pt>
                <c:pt idx="130">
                  <c:v>37479.553408791799</c:v>
                </c:pt>
                <c:pt idx="131">
                  <c:v>36457.557966879533</c:v>
                </c:pt>
                <c:pt idx="132">
                  <c:v>35430.452547757704</c:v>
                </c:pt>
                <c:pt idx="133">
                  <c:v>34398.211601540272</c:v>
                </c:pt>
                <c:pt idx="134">
                  <c:v>33360.809450591747</c:v>
                </c:pt>
                <c:pt idx="135">
                  <c:v>32318.220288888482</c:v>
                </c:pt>
                <c:pt idx="136">
                  <c:v>31270.418181376699</c:v>
                </c:pt>
                <c:pt idx="137">
                  <c:v>30217.37706332736</c:v>
                </c:pt>
                <c:pt idx="138">
                  <c:v>29159.070739687773</c:v>
                </c:pt>
                <c:pt idx="139">
                  <c:v>28095.472884429986</c:v>
                </c:pt>
                <c:pt idx="140">
                  <c:v>27026.55703989591</c:v>
                </c:pt>
                <c:pt idx="141">
                  <c:v>25952.296616139163</c:v>
                </c:pt>
                <c:pt idx="142">
                  <c:v>24872.664890263633</c:v>
                </c:pt>
                <c:pt idx="143">
                  <c:v>23787.635005758726</c:v>
                </c:pt>
                <c:pt idx="144">
                  <c:v>22697.179971831294</c:v>
                </c:pt>
                <c:pt idx="145">
                  <c:v>21601.272662734227</c:v>
                </c:pt>
                <c:pt idx="146">
                  <c:v>20499.885817091672</c:v>
                </c:pt>
                <c:pt idx="147">
                  <c:v>19392.992037220905</c:v>
                </c:pt>
                <c:pt idx="148">
                  <c:v>18280.563788450785</c:v>
                </c:pt>
                <c:pt idx="149">
                  <c:v>17162.573398436813</c:v>
                </c:pt>
                <c:pt idx="150">
                  <c:v>16038.993056472773</c:v>
                </c:pt>
                <c:pt idx="151">
                  <c:v>14909.794812798913</c:v>
                </c:pt>
                <c:pt idx="152">
                  <c:v>13774.950577906682</c:v>
                </c:pt>
                <c:pt idx="153">
                  <c:v>12634.432121839991</c:v>
                </c:pt>
                <c:pt idx="154">
                  <c:v>11488.211073492967</c:v>
                </c:pt>
                <c:pt idx="155">
                  <c:v>10336.258919904207</c:v>
                </c:pt>
                <c:pt idx="156">
                  <c:v>9178.5470055475034</c:v>
                </c:pt>
                <c:pt idx="157">
                  <c:v>8015.0465316190166</c:v>
                </c:pt>
                <c:pt idx="158">
                  <c:v>6845.7285553208876</c:v>
                </c:pt>
                <c:pt idx="159">
                  <c:v>5670.5639891412675</c:v>
                </c:pt>
                <c:pt idx="160">
                  <c:v>4489.5236001307494</c:v>
                </c:pt>
                <c:pt idx="161">
                  <c:v>3302.5780091751785</c:v>
                </c:pt>
                <c:pt idx="162">
                  <c:v>2109.6976902648298</c:v>
                </c:pt>
                <c:pt idx="163">
                  <c:v>910.85296975992946</c:v>
                </c:pt>
                <c:pt idx="164">
                  <c:v>-293.98597434749536</c:v>
                </c:pt>
                <c:pt idx="165">
                  <c:v>-293.98597434749536</c:v>
                </c:pt>
                <c:pt idx="166">
                  <c:v>-293.98597434749536</c:v>
                </c:pt>
                <c:pt idx="167">
                  <c:v>-293.98597434749536</c:v>
                </c:pt>
                <c:pt idx="168">
                  <c:v>-293.98597434749536</c:v>
                </c:pt>
                <c:pt idx="169">
                  <c:v>-293.98597434749536</c:v>
                </c:pt>
                <c:pt idx="170">
                  <c:v>-293.98597434749536</c:v>
                </c:pt>
                <c:pt idx="171">
                  <c:v>-293.98597434749536</c:v>
                </c:pt>
                <c:pt idx="172">
                  <c:v>-293.98597434749536</c:v>
                </c:pt>
                <c:pt idx="173">
                  <c:v>-293.98597434749536</c:v>
                </c:pt>
                <c:pt idx="174">
                  <c:v>-293.98597434749536</c:v>
                </c:pt>
                <c:pt idx="175">
                  <c:v>-293.98597434749536</c:v>
                </c:pt>
                <c:pt idx="176">
                  <c:v>-293.98597434749536</c:v>
                </c:pt>
                <c:pt idx="177">
                  <c:v>-293.98597434749536</c:v>
                </c:pt>
                <c:pt idx="178">
                  <c:v>-293.98597434749536</c:v>
                </c:pt>
                <c:pt idx="179">
                  <c:v>-293.98597434749536</c:v>
                </c:pt>
                <c:pt idx="180">
                  <c:v>-293.98597434749536</c:v>
                </c:pt>
                <c:pt idx="181">
                  <c:v>-293.98597434749536</c:v>
                </c:pt>
                <c:pt idx="182">
                  <c:v>-293.98597434749536</c:v>
                </c:pt>
                <c:pt idx="183">
                  <c:v>-293.98597434749536</c:v>
                </c:pt>
                <c:pt idx="184">
                  <c:v>-293.98597434749536</c:v>
                </c:pt>
                <c:pt idx="185">
                  <c:v>-293.98597434749536</c:v>
                </c:pt>
                <c:pt idx="186">
                  <c:v>-293.98597434749536</c:v>
                </c:pt>
                <c:pt idx="187">
                  <c:v>-293.98597434749536</c:v>
                </c:pt>
                <c:pt idx="188">
                  <c:v>-293.98597434749536</c:v>
                </c:pt>
                <c:pt idx="189">
                  <c:v>-293.98597434749536</c:v>
                </c:pt>
                <c:pt idx="190">
                  <c:v>-293.98597434749536</c:v>
                </c:pt>
                <c:pt idx="191">
                  <c:v>-293.98597434749536</c:v>
                </c:pt>
                <c:pt idx="192">
                  <c:v>-293.98597434749536</c:v>
                </c:pt>
                <c:pt idx="193">
                  <c:v>-293.98597434749536</c:v>
                </c:pt>
                <c:pt idx="194">
                  <c:v>-293.98597434749536</c:v>
                </c:pt>
                <c:pt idx="195">
                  <c:v>-293.98597434749536</c:v>
                </c:pt>
                <c:pt idx="196">
                  <c:v>-293.98597434749536</c:v>
                </c:pt>
                <c:pt idx="197">
                  <c:v>-293.98597434749536</c:v>
                </c:pt>
                <c:pt idx="198">
                  <c:v>-293.98597434749536</c:v>
                </c:pt>
                <c:pt idx="199">
                  <c:v>-293.98597434749536</c:v>
                </c:pt>
                <c:pt idx="200">
                  <c:v>-293.98597434749536</c:v>
                </c:pt>
                <c:pt idx="201">
                  <c:v>-293.98597434749536</c:v>
                </c:pt>
                <c:pt idx="202">
                  <c:v>-293.98597434749536</c:v>
                </c:pt>
                <c:pt idx="203">
                  <c:v>-293.98597434749536</c:v>
                </c:pt>
                <c:pt idx="204">
                  <c:v>-293.98597434749536</c:v>
                </c:pt>
                <c:pt idx="205">
                  <c:v>-293.98597434749536</c:v>
                </c:pt>
                <c:pt idx="206">
                  <c:v>-293.98597434749536</c:v>
                </c:pt>
                <c:pt idx="207">
                  <c:v>-293.98597434749536</c:v>
                </c:pt>
                <c:pt idx="208">
                  <c:v>-293.98597434749536</c:v>
                </c:pt>
                <c:pt idx="209">
                  <c:v>-293.98597434749536</c:v>
                </c:pt>
                <c:pt idx="210">
                  <c:v>-293.98597434749536</c:v>
                </c:pt>
                <c:pt idx="211">
                  <c:v>-293.98597434749536</c:v>
                </c:pt>
                <c:pt idx="212">
                  <c:v>-293.98597434749536</c:v>
                </c:pt>
                <c:pt idx="213">
                  <c:v>-293.98597434749536</c:v>
                </c:pt>
                <c:pt idx="214">
                  <c:v>-293.98597434749536</c:v>
                </c:pt>
                <c:pt idx="215">
                  <c:v>-293.98597434749536</c:v>
                </c:pt>
                <c:pt idx="216">
                  <c:v>-293.98597434749536</c:v>
                </c:pt>
                <c:pt idx="217">
                  <c:v>-293.98597434749536</c:v>
                </c:pt>
                <c:pt idx="218">
                  <c:v>-293.98597434749536</c:v>
                </c:pt>
                <c:pt idx="219">
                  <c:v>-293.98597434749536</c:v>
                </c:pt>
                <c:pt idx="220">
                  <c:v>-293.98597434749536</c:v>
                </c:pt>
                <c:pt idx="221">
                  <c:v>-293.98597434749536</c:v>
                </c:pt>
                <c:pt idx="222">
                  <c:v>-293.98597434749536</c:v>
                </c:pt>
                <c:pt idx="223">
                  <c:v>-293.98597434749536</c:v>
                </c:pt>
                <c:pt idx="224">
                  <c:v>-293.98597434749536</c:v>
                </c:pt>
                <c:pt idx="225">
                  <c:v>-293.98597434749536</c:v>
                </c:pt>
                <c:pt idx="226">
                  <c:v>-293.98597434749536</c:v>
                </c:pt>
                <c:pt idx="227">
                  <c:v>-293.98597434749536</c:v>
                </c:pt>
                <c:pt idx="228">
                  <c:v>-293.98597434749536</c:v>
                </c:pt>
                <c:pt idx="229">
                  <c:v>-293.98597434749536</c:v>
                </c:pt>
                <c:pt idx="230">
                  <c:v>-293.98597434749536</c:v>
                </c:pt>
                <c:pt idx="231">
                  <c:v>-293.98597434749536</c:v>
                </c:pt>
                <c:pt idx="232">
                  <c:v>-293.98597434749536</c:v>
                </c:pt>
                <c:pt idx="233">
                  <c:v>-293.98597434749536</c:v>
                </c:pt>
                <c:pt idx="234">
                  <c:v>-293.98597434749536</c:v>
                </c:pt>
                <c:pt idx="235">
                  <c:v>-293.98597434749536</c:v>
                </c:pt>
                <c:pt idx="236">
                  <c:v>-293.98597434749536</c:v>
                </c:pt>
                <c:pt idx="237">
                  <c:v>-293.98597434749536</c:v>
                </c:pt>
                <c:pt idx="238">
                  <c:v>-293.98597434749536</c:v>
                </c:pt>
                <c:pt idx="239">
                  <c:v>-293.98597434749536</c:v>
                </c:pt>
                <c:pt idx="240">
                  <c:v>-293.98597434749536</c:v>
                </c:pt>
                <c:pt idx="241">
                  <c:v>-293.98597434749536</c:v>
                </c:pt>
                <c:pt idx="242">
                  <c:v>-293.98597434749536</c:v>
                </c:pt>
                <c:pt idx="243">
                  <c:v>-293.98597434749536</c:v>
                </c:pt>
                <c:pt idx="244">
                  <c:v>-293.98597434749536</c:v>
                </c:pt>
                <c:pt idx="245">
                  <c:v>-293.98597434749536</c:v>
                </c:pt>
                <c:pt idx="246">
                  <c:v>-293.98597434749536</c:v>
                </c:pt>
                <c:pt idx="247">
                  <c:v>-293.98597434749536</c:v>
                </c:pt>
                <c:pt idx="248">
                  <c:v>-293.98597434749536</c:v>
                </c:pt>
                <c:pt idx="249">
                  <c:v>-293.98597434749536</c:v>
                </c:pt>
                <c:pt idx="250">
                  <c:v>-293.98597434749536</c:v>
                </c:pt>
                <c:pt idx="251">
                  <c:v>-293.98597434749536</c:v>
                </c:pt>
                <c:pt idx="252">
                  <c:v>-293.98597434749536</c:v>
                </c:pt>
                <c:pt idx="253">
                  <c:v>-293.98597434749536</c:v>
                </c:pt>
                <c:pt idx="254">
                  <c:v>-293.98597434749536</c:v>
                </c:pt>
                <c:pt idx="255">
                  <c:v>-293.98597434749536</c:v>
                </c:pt>
                <c:pt idx="256">
                  <c:v>-293.98597434749536</c:v>
                </c:pt>
                <c:pt idx="257">
                  <c:v>-293.98597434749536</c:v>
                </c:pt>
                <c:pt idx="258">
                  <c:v>-293.98597434749536</c:v>
                </c:pt>
                <c:pt idx="259">
                  <c:v>-293.98597434749536</c:v>
                </c:pt>
                <c:pt idx="260">
                  <c:v>-293.98597434749536</c:v>
                </c:pt>
                <c:pt idx="261">
                  <c:v>-293.98597434749536</c:v>
                </c:pt>
                <c:pt idx="262">
                  <c:v>-293.98597434749536</c:v>
                </c:pt>
                <c:pt idx="263">
                  <c:v>-293.98597434749536</c:v>
                </c:pt>
                <c:pt idx="264">
                  <c:v>-293.98597434749536</c:v>
                </c:pt>
                <c:pt idx="265">
                  <c:v>-293.98597434749536</c:v>
                </c:pt>
                <c:pt idx="266">
                  <c:v>-293.98597434749536</c:v>
                </c:pt>
                <c:pt idx="267">
                  <c:v>-293.98597434749536</c:v>
                </c:pt>
                <c:pt idx="268">
                  <c:v>-293.98597434749536</c:v>
                </c:pt>
                <c:pt idx="269">
                  <c:v>-293.98597434749536</c:v>
                </c:pt>
                <c:pt idx="270">
                  <c:v>-293.98597434749536</c:v>
                </c:pt>
                <c:pt idx="271">
                  <c:v>-293.98597434749536</c:v>
                </c:pt>
                <c:pt idx="272">
                  <c:v>-293.98597434749536</c:v>
                </c:pt>
                <c:pt idx="273">
                  <c:v>-293.98597434749536</c:v>
                </c:pt>
                <c:pt idx="274">
                  <c:v>-293.98597434749536</c:v>
                </c:pt>
                <c:pt idx="275">
                  <c:v>-293.98597434749536</c:v>
                </c:pt>
                <c:pt idx="276">
                  <c:v>-293.98597434749536</c:v>
                </c:pt>
                <c:pt idx="277">
                  <c:v>-293.98597434749536</c:v>
                </c:pt>
                <c:pt idx="278">
                  <c:v>-293.98597434749536</c:v>
                </c:pt>
                <c:pt idx="279">
                  <c:v>-293.98597434749536</c:v>
                </c:pt>
                <c:pt idx="280">
                  <c:v>-293.98597434749536</c:v>
                </c:pt>
                <c:pt idx="281">
                  <c:v>-293.98597434749536</c:v>
                </c:pt>
                <c:pt idx="282">
                  <c:v>-293.98597434749536</c:v>
                </c:pt>
                <c:pt idx="283">
                  <c:v>-293.98597434749536</c:v>
                </c:pt>
                <c:pt idx="284">
                  <c:v>-293.98597434749536</c:v>
                </c:pt>
                <c:pt idx="285">
                  <c:v>-293.98597434749536</c:v>
                </c:pt>
                <c:pt idx="286">
                  <c:v>-293.98597434749536</c:v>
                </c:pt>
                <c:pt idx="287">
                  <c:v>-293.98597434749536</c:v>
                </c:pt>
                <c:pt idx="288">
                  <c:v>-293.98597434749536</c:v>
                </c:pt>
                <c:pt idx="289">
                  <c:v>-293.98597434749536</c:v>
                </c:pt>
                <c:pt idx="290">
                  <c:v>-293.98597434749536</c:v>
                </c:pt>
                <c:pt idx="291">
                  <c:v>-293.98597434749536</c:v>
                </c:pt>
                <c:pt idx="292">
                  <c:v>-293.98597434749536</c:v>
                </c:pt>
                <c:pt idx="293">
                  <c:v>-293.98597434749536</c:v>
                </c:pt>
                <c:pt idx="294">
                  <c:v>-293.98597434749536</c:v>
                </c:pt>
                <c:pt idx="295">
                  <c:v>-293.98597434749536</c:v>
                </c:pt>
                <c:pt idx="296">
                  <c:v>-293.98597434749536</c:v>
                </c:pt>
                <c:pt idx="297">
                  <c:v>-293.98597434749536</c:v>
                </c:pt>
                <c:pt idx="298">
                  <c:v>-293.98597434749536</c:v>
                </c:pt>
                <c:pt idx="299">
                  <c:v>-293.98597434749536</c:v>
                </c:pt>
                <c:pt idx="300">
                  <c:v>-293.98597434749536</c:v>
                </c:pt>
                <c:pt idx="301">
                  <c:v>-293.98597434749536</c:v>
                </c:pt>
                <c:pt idx="302">
                  <c:v>-293.98597434749536</c:v>
                </c:pt>
                <c:pt idx="303">
                  <c:v>-293.98597434749536</c:v>
                </c:pt>
                <c:pt idx="304">
                  <c:v>-293.98597434749536</c:v>
                </c:pt>
                <c:pt idx="305">
                  <c:v>-293.98597434749536</c:v>
                </c:pt>
                <c:pt idx="306">
                  <c:v>-293.98597434749536</c:v>
                </c:pt>
                <c:pt idx="307">
                  <c:v>-293.98597434749536</c:v>
                </c:pt>
                <c:pt idx="308">
                  <c:v>-293.98597434749536</c:v>
                </c:pt>
                <c:pt idx="309">
                  <c:v>-293.98597434749536</c:v>
                </c:pt>
                <c:pt idx="310">
                  <c:v>-293.98597434749536</c:v>
                </c:pt>
                <c:pt idx="311">
                  <c:v>-293.98597434749536</c:v>
                </c:pt>
                <c:pt idx="312">
                  <c:v>-293.98597434749536</c:v>
                </c:pt>
                <c:pt idx="313">
                  <c:v>-293.98597434749536</c:v>
                </c:pt>
                <c:pt idx="314">
                  <c:v>-293.98597434749536</c:v>
                </c:pt>
                <c:pt idx="315">
                  <c:v>-293.98597434749536</c:v>
                </c:pt>
                <c:pt idx="316">
                  <c:v>-293.98597434749536</c:v>
                </c:pt>
                <c:pt idx="317">
                  <c:v>-293.98597434749536</c:v>
                </c:pt>
                <c:pt idx="318">
                  <c:v>-293.98597434749536</c:v>
                </c:pt>
                <c:pt idx="319">
                  <c:v>-293.98597434749536</c:v>
                </c:pt>
                <c:pt idx="320">
                  <c:v>-293.98597434749536</c:v>
                </c:pt>
                <c:pt idx="321">
                  <c:v>-293.98597434749536</c:v>
                </c:pt>
                <c:pt idx="322">
                  <c:v>-293.98597434749536</c:v>
                </c:pt>
                <c:pt idx="323">
                  <c:v>-293.98597434749536</c:v>
                </c:pt>
                <c:pt idx="324">
                  <c:v>-293.98597434749536</c:v>
                </c:pt>
                <c:pt idx="325">
                  <c:v>-293.98597434749536</c:v>
                </c:pt>
                <c:pt idx="326">
                  <c:v>-293.98597434749536</c:v>
                </c:pt>
                <c:pt idx="327">
                  <c:v>-293.98597434749536</c:v>
                </c:pt>
                <c:pt idx="328">
                  <c:v>-293.98597434749536</c:v>
                </c:pt>
                <c:pt idx="329">
                  <c:v>-293.98597434749536</c:v>
                </c:pt>
                <c:pt idx="330">
                  <c:v>-293.98597434749536</c:v>
                </c:pt>
                <c:pt idx="331">
                  <c:v>-293.98597434749536</c:v>
                </c:pt>
                <c:pt idx="332">
                  <c:v>-293.98597434749536</c:v>
                </c:pt>
                <c:pt idx="333">
                  <c:v>-293.98597434749536</c:v>
                </c:pt>
                <c:pt idx="334">
                  <c:v>-293.98597434749536</c:v>
                </c:pt>
                <c:pt idx="335">
                  <c:v>-293.98597434749536</c:v>
                </c:pt>
                <c:pt idx="336">
                  <c:v>-293.98597434749536</c:v>
                </c:pt>
                <c:pt idx="337">
                  <c:v>-293.98597434749536</c:v>
                </c:pt>
                <c:pt idx="338">
                  <c:v>-293.98597434749536</c:v>
                </c:pt>
                <c:pt idx="339">
                  <c:v>-293.98597434749536</c:v>
                </c:pt>
                <c:pt idx="340">
                  <c:v>-293.98597434749536</c:v>
                </c:pt>
                <c:pt idx="341">
                  <c:v>-293.98597434749536</c:v>
                </c:pt>
                <c:pt idx="342">
                  <c:v>-293.98597434749536</c:v>
                </c:pt>
                <c:pt idx="343">
                  <c:v>-293.98597434749536</c:v>
                </c:pt>
                <c:pt idx="344">
                  <c:v>-293.98597434749536</c:v>
                </c:pt>
                <c:pt idx="345">
                  <c:v>-293.98597434749536</c:v>
                </c:pt>
                <c:pt idx="346">
                  <c:v>-293.98597434749536</c:v>
                </c:pt>
                <c:pt idx="347">
                  <c:v>-293.98597434749536</c:v>
                </c:pt>
                <c:pt idx="348">
                  <c:v>-293.98597434749536</c:v>
                </c:pt>
                <c:pt idx="349">
                  <c:v>-293.98597434749536</c:v>
                </c:pt>
                <c:pt idx="350">
                  <c:v>-293.98597434749536</c:v>
                </c:pt>
                <c:pt idx="351">
                  <c:v>-293.98597434749536</c:v>
                </c:pt>
                <c:pt idx="352">
                  <c:v>-293.98597434749536</c:v>
                </c:pt>
                <c:pt idx="353">
                  <c:v>-293.98597434749536</c:v>
                </c:pt>
                <c:pt idx="354">
                  <c:v>-293.98597434749536</c:v>
                </c:pt>
                <c:pt idx="355">
                  <c:v>-293.98597434749536</c:v>
                </c:pt>
                <c:pt idx="356">
                  <c:v>-293.98597434749536</c:v>
                </c:pt>
                <c:pt idx="357">
                  <c:v>-293.98597434749536</c:v>
                </c:pt>
                <c:pt idx="358">
                  <c:v>-293.98597434749536</c:v>
                </c:pt>
                <c:pt idx="359">
                  <c:v>-293.98597434749536</c:v>
                </c:pt>
                <c:pt idx="360">
                  <c:v>-293.98597434749536</c:v>
                </c:pt>
              </c:numCache>
            </c:numRef>
          </c:val>
          <c:smooth val="0"/>
        </c:ser>
        <c:ser>
          <c:idx val="1"/>
          <c:order val="1"/>
          <c:tx>
            <c:v>Interest Left to Pay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'Amort. Extra Pymts'!$K$12:$K$372</c:f>
              <c:numCache>
                <c:formatCode>"$"#,##0.00</c:formatCode>
                <c:ptCount val="361"/>
                <c:pt idx="0">
                  <c:v>63046.500294473335</c:v>
                </c:pt>
                <c:pt idx="1">
                  <c:v>62371.500294473335</c:v>
                </c:pt>
                <c:pt idx="2">
                  <c:v>61699.172260518113</c:v>
                </c:pt>
                <c:pt idx="3">
                  <c:v>61029.529552437896</c:v>
                </c:pt>
                <c:pt idx="4">
                  <c:v>60362.58559686206</c:v>
                </c:pt>
                <c:pt idx="5">
                  <c:v>59698.35388755313</c:v>
                </c:pt>
                <c:pt idx="6">
                  <c:v>59036.847985742432</c:v>
                </c:pt>
                <c:pt idx="7">
                  <c:v>58378.081520467465</c:v>
                </c:pt>
                <c:pt idx="8">
                  <c:v>57722.068188910904</c:v>
                </c:pt>
                <c:pt idx="9">
                  <c:v>57068.821756741338</c:v>
                </c:pt>
                <c:pt idx="10">
                  <c:v>56418.356058455705</c:v>
                </c:pt>
                <c:pt idx="11">
                  <c:v>55770.684997723431</c:v>
                </c:pt>
                <c:pt idx="12">
                  <c:v>55125.82254773227</c:v>
                </c:pt>
                <c:pt idx="13">
                  <c:v>54483.782751535939</c:v>
                </c:pt>
                <c:pt idx="14">
                  <c:v>53844.579722403403</c:v>
                </c:pt>
                <c:pt idx="15">
                  <c:v>53208.227644169987</c:v>
                </c:pt>
                <c:pt idx="16">
                  <c:v>52574.740771590186</c:v>
                </c:pt>
                <c:pt idx="17">
                  <c:v>51944.133430692265</c:v>
                </c:pt>
                <c:pt idx="18">
                  <c:v>51316.420019134639</c:v>
                </c:pt>
                <c:pt idx="19">
                  <c:v>50691.615006564003</c:v>
                </c:pt>
                <c:pt idx="20">
                  <c:v>50069.732934975298</c:v>
                </c:pt>
                <c:pt idx="21">
                  <c:v>49450.788419073433</c:v>
                </c:pt>
                <c:pt idx="22">
                  <c:v>48834.796146636836</c:v>
                </c:pt>
                <c:pt idx="23">
                  <c:v>48221.770878882839</c:v>
                </c:pt>
                <c:pt idx="24">
                  <c:v>47611.727450834849</c:v>
                </c:pt>
                <c:pt idx="25">
                  <c:v>47004.680771691405</c:v>
                </c:pt>
                <c:pt idx="26">
                  <c:v>46400.645825197025</c:v>
                </c:pt>
                <c:pt idx="27">
                  <c:v>45799.637670014956</c:v>
                </c:pt>
                <c:pt idx="28">
                  <c:v>45201.671440101753</c:v>
                </c:pt>
                <c:pt idx="29">
                  <c:v>44606.762345083764</c:v>
                </c:pt>
                <c:pt idx="30">
                  <c:v>44014.925670635472</c:v>
                </c:pt>
                <c:pt idx="31">
                  <c:v>43426.176778859714</c:v>
                </c:pt>
                <c:pt idx="32">
                  <c:v>42840.531108669864</c:v>
                </c:pt>
                <c:pt idx="33">
                  <c:v>42258.004176173839</c:v>
                </c:pt>
                <c:pt idx="34">
                  <c:v>41678.611575060117</c:v>
                </c:pt>
                <c:pt idx="35">
                  <c:v>41102.368976985606</c:v>
                </c:pt>
                <c:pt idx="36">
                  <c:v>40529.292131965507</c:v>
                </c:pt>
                <c:pt idx="37">
                  <c:v>39959.396868765085</c:v>
                </c:pt>
                <c:pt idx="38">
                  <c:v>39392.699095293443</c:v>
                </c:pt>
                <c:pt idx="39">
                  <c:v>38829.21479899923</c:v>
                </c:pt>
                <c:pt idx="40">
                  <c:v>38268.960047268323</c:v>
                </c:pt>
                <c:pt idx="41">
                  <c:v>37711.95098782354</c:v>
                </c:pt>
                <c:pt idx="42">
                  <c:v>37158.203849126316</c:v>
                </c:pt>
                <c:pt idx="43">
                  <c:v>36607.734940780385</c:v>
                </c:pt>
                <c:pt idx="44">
                  <c:v>36060.560653937508</c:v>
                </c:pt>
                <c:pt idx="45">
                  <c:v>35516.697461705196</c:v>
                </c:pt>
                <c:pt idx="46">
                  <c:v>34976.161919556507</c:v>
                </c:pt>
                <c:pt idx="47">
                  <c:v>34438.970665741857</c:v>
                </c:pt>
                <c:pt idx="48">
                  <c:v>33905.140421702912</c:v>
                </c:pt>
                <c:pt idx="49">
                  <c:v>33374.687992488551</c:v>
                </c:pt>
                <c:pt idx="50">
                  <c:v>32847.630267172899</c:v>
                </c:pt>
                <c:pt idx="51">
                  <c:v>32323.984219275455</c:v>
                </c:pt>
                <c:pt idx="52">
                  <c:v>31803.766907183304</c:v>
                </c:pt>
                <c:pt idx="53">
                  <c:v>31286.995474575473</c:v>
                </c:pt>
                <c:pt idx="54">
                  <c:v>30773.687150849382</c:v>
                </c:pt>
                <c:pt idx="55">
                  <c:v>30263.859251549442</c:v>
                </c:pt>
                <c:pt idx="56">
                  <c:v>29757.529178797784</c:v>
                </c:pt>
                <c:pt idx="57">
                  <c:v>29254.714421727149</c:v>
                </c:pt>
                <c:pt idx="58">
                  <c:v>28755.432556915941</c:v>
                </c:pt>
                <c:pt idx="59">
                  <c:v>28259.701248825459</c:v>
                </c:pt>
                <c:pt idx="60">
                  <c:v>27767.538250239304</c:v>
                </c:pt>
                <c:pt idx="61">
                  <c:v>27278.961402705001</c:v>
                </c:pt>
                <c:pt idx="62">
                  <c:v>26793.988636977807</c:v>
                </c:pt>
                <c:pt idx="63">
                  <c:v>26312.637973466761</c:v>
                </c:pt>
                <c:pt idx="64">
                  <c:v>25834.927522682938</c:v>
                </c:pt>
                <c:pt idx="65">
                  <c:v>25360.87548568998</c:v>
                </c:pt>
                <c:pt idx="66">
                  <c:v>24890.500154556838</c:v>
                </c:pt>
                <c:pt idx="67">
                  <c:v>24423.819912812811</c:v>
                </c:pt>
                <c:pt idx="68">
                  <c:v>23960.853235904844</c:v>
                </c:pt>
                <c:pt idx="69">
                  <c:v>23501.618691657117</c:v>
                </c:pt>
                <c:pt idx="70">
                  <c:v>23046.134940732933</c:v>
                </c:pt>
                <c:pt idx="71">
                  <c:v>22594.42073709891</c:v>
                </c:pt>
                <c:pt idx="72">
                  <c:v>22146.494928491498</c:v>
                </c:pt>
                <c:pt idx="73">
                  <c:v>21702.376456885831</c:v>
                </c:pt>
                <c:pt idx="74">
                  <c:v>21262.084358966917</c:v>
                </c:pt>
                <c:pt idx="75">
                  <c:v>20825.637766603188</c:v>
                </c:pt>
                <c:pt idx="76">
                  <c:v>20393.055907322421</c:v>
                </c:pt>
                <c:pt idx="77">
                  <c:v>19964.358104790033</c:v>
                </c:pt>
                <c:pt idx="78">
                  <c:v>19539.563779289765</c:v>
                </c:pt>
                <c:pt idx="79">
                  <c:v>19118.692448206773</c:v>
                </c:pt>
                <c:pt idx="80">
                  <c:v>18701.763726513149</c:v>
                </c:pt>
                <c:pt idx="81">
                  <c:v>18288.797327255837</c:v>
                </c:pt>
                <c:pt idx="82">
                  <c:v>17879.813062047022</c:v>
                </c:pt>
                <c:pt idx="83">
                  <c:v>17474.830841556945</c:v>
                </c:pt>
                <c:pt idx="84">
                  <c:v>17073.870676009195</c:v>
                </c:pt>
                <c:pt idx="85">
                  <c:v>16676.952675678491</c:v>
                </c:pt>
                <c:pt idx="86">
                  <c:v>16284.097051390912</c:v>
                </c:pt>
                <c:pt idx="87">
                  <c:v>15895.324115026677</c:v>
                </c:pt>
                <c:pt idx="88">
                  <c:v>15510.654280025401</c:v>
                </c:pt>
                <c:pt idx="89">
                  <c:v>15130.108061893901</c:v>
                </c:pt>
                <c:pt idx="90">
                  <c:v>14753.706078716525</c:v>
                </c:pt>
                <c:pt idx="91">
                  <c:v>14381.469051668042</c:v>
                </c:pt>
                <c:pt idx="92">
                  <c:v>14013.417805529098</c:v>
                </c:pt>
                <c:pt idx="93">
                  <c:v>13649.57326920424</c:v>
                </c:pt>
                <c:pt idx="94">
                  <c:v>13289.95647624254</c:v>
                </c:pt>
                <c:pt idx="95">
                  <c:v>12934.588565360811</c:v>
                </c:pt>
                <c:pt idx="96">
                  <c:v>12583.490780969456</c:v>
                </c:pt>
                <c:pt idx="97">
                  <c:v>12236.684473700925</c:v>
                </c:pt>
                <c:pt idx="98">
                  <c:v>11894.191100940832</c:v>
                </c:pt>
                <c:pt idx="99">
                  <c:v>11556.03222736172</c:v>
                </c:pt>
                <c:pt idx="100">
                  <c:v>11222.229525459494</c:v>
                </c:pt>
                <c:pt idx="101">
                  <c:v>10892.804776092536</c:v>
                </c:pt>
                <c:pt idx="102">
                  <c:v>10567.779869023527</c:v>
                </c:pt>
                <c:pt idx="103">
                  <c:v>10247.176803463954</c:v>
                </c:pt>
                <c:pt idx="104">
                  <c:v>9931.017688621363</c:v>
                </c:pt>
                <c:pt idx="105">
                  <c:v>9619.3247442493412</c:v>
                </c:pt>
                <c:pt idx="106">
                  <c:v>9312.1203012002388</c:v>
                </c:pt>
                <c:pt idx="107">
                  <c:v>9009.4268019806732</c:v>
                </c:pt>
                <c:pt idx="108">
                  <c:v>8711.26680130979</c:v>
                </c:pt>
                <c:pt idx="109">
                  <c:v>8417.6629666803346</c:v>
                </c:pt>
                <c:pt idx="110">
                  <c:v>8128.6380789225122</c:v>
                </c:pt>
                <c:pt idx="111">
                  <c:v>7844.2150327706822</c:v>
                </c:pt>
                <c:pt idx="112">
                  <c:v>7564.4168374328738</c:v>
                </c:pt>
                <c:pt idx="113">
                  <c:v>7289.2666171631572</c:v>
                </c:pt>
                <c:pt idx="114">
                  <c:v>7018.7876118368731</c:v>
                </c:pt>
                <c:pt idx="115">
                  <c:v>6753.0031775287389</c:v>
                </c:pt>
                <c:pt idx="116">
                  <c:v>6491.9367870938459</c:v>
                </c:pt>
                <c:pt idx="117">
                  <c:v>6235.6120307515594</c:v>
                </c:pt>
                <c:pt idx="118">
                  <c:v>5984.0526166723421</c:v>
                </c:pt>
                <c:pt idx="119">
                  <c:v>5737.2823715675095</c:v>
                </c:pt>
                <c:pt idx="120">
                  <c:v>5495.3252412819347</c:v>
                </c:pt>
                <c:pt idx="121">
                  <c:v>5258.2052913897132</c:v>
                </c:pt>
                <c:pt idx="122">
                  <c:v>5025.9467077928111</c:v>
                </c:pt>
                <c:pt idx="123">
                  <c:v>4798.573797322706</c:v>
                </c:pt>
                <c:pt idx="124">
                  <c:v>4576.1109883450317</c:v>
                </c:pt>
                <c:pt idx="125">
                  <c:v>4358.58283136725</c:v>
                </c:pt>
                <c:pt idx="126">
                  <c:v>4146.0139996493599</c:v>
                </c:pt>
                <c:pt idx="127">
                  <c:v>3938.4292898176618</c:v>
                </c:pt>
                <c:pt idx="128">
                  <c:v>3735.8536224815862</c:v>
                </c:pt>
                <c:pt idx="129">
                  <c:v>3538.3120428536113</c:v>
                </c:pt>
                <c:pt idx="130">
                  <c:v>3345.8297213722776</c:v>
                </c:pt>
                <c:pt idx="131">
                  <c:v>3158.4319543283186</c:v>
                </c:pt>
                <c:pt idx="132">
                  <c:v>2976.1441644939209</c:v>
                </c:pt>
                <c:pt idx="133">
                  <c:v>2798.9919017551324</c:v>
                </c:pt>
                <c:pt idx="134">
                  <c:v>2627.0008437474312</c:v>
                </c:pt>
                <c:pt idx="135">
                  <c:v>2460.1967964944724</c:v>
                </c:pt>
                <c:pt idx="136">
                  <c:v>2298.6056950500301</c:v>
                </c:pt>
                <c:pt idx="137">
                  <c:v>2142.2536041431467</c:v>
                </c:pt>
                <c:pt idx="138">
                  <c:v>1991.1667188265099</c:v>
                </c:pt>
                <c:pt idx="139">
                  <c:v>1845.3713651280709</c:v>
                </c:pt>
                <c:pt idx="140">
                  <c:v>1704.8940007059209</c:v>
                </c:pt>
                <c:pt idx="141">
                  <c:v>1569.7612155064414</c:v>
                </c:pt>
                <c:pt idx="142">
                  <c:v>1439.9997324257456</c:v>
                </c:pt>
                <c:pt idx="143">
                  <c:v>1315.6364079744274</c:v>
                </c:pt>
                <c:pt idx="144">
                  <c:v>1196.6982329456337</c:v>
                </c:pt>
                <c:pt idx="145">
                  <c:v>1083.2123330864772</c:v>
                </c:pt>
                <c:pt idx="146">
                  <c:v>975.20596977280604</c:v>
                </c:pt>
                <c:pt idx="147">
                  <c:v>872.70654068734768</c:v>
                </c:pt>
                <c:pt idx="148">
                  <c:v>775.74158050124311</c:v>
                </c:pt>
                <c:pt idx="149">
                  <c:v>684.33876155898918</c:v>
                </c:pt>
                <c:pt idx="150">
                  <c:v>598.52589456680516</c:v>
                </c:pt>
                <c:pt idx="151">
                  <c:v>518.33092928444125</c:v>
                </c:pt>
                <c:pt idx="152">
                  <c:v>443.78195522044666</c:v>
                </c:pt>
                <c:pt idx="153">
                  <c:v>374.90720233091326</c:v>
                </c:pt>
                <c:pt idx="154">
                  <c:v>311.73504172171329</c:v>
                </c:pt>
                <c:pt idx="155">
                  <c:v>254.29398635424846</c:v>
                </c:pt>
                <c:pt idx="156">
                  <c:v>202.61269175472742</c:v>
                </c:pt>
                <c:pt idx="157">
                  <c:v>156.71995672698989</c:v>
                </c:pt>
                <c:pt idx="158">
                  <c:v>116.64472406889482</c:v>
                </c:pt>
                <c:pt idx="159">
                  <c:v>82.416081292290386</c:v>
                </c:pt>
                <c:pt idx="160">
                  <c:v>54.063261346584049</c:v>
                </c:pt>
                <c:pt idx="161">
                  <c:v>31.615643345930302</c:v>
                </c:pt>
                <c:pt idx="162">
                  <c:v>15.10275330005441</c:v>
                </c:pt>
                <c:pt idx="163">
                  <c:v>4.5542648487302611</c:v>
                </c:pt>
                <c:pt idx="164">
                  <c:v>-6.9386274503813183E-11</c:v>
                </c:pt>
                <c:pt idx="165">
                  <c:v>-6.9386274503813183E-11</c:v>
                </c:pt>
                <c:pt idx="166">
                  <c:v>-6.9386274503813183E-11</c:v>
                </c:pt>
                <c:pt idx="167">
                  <c:v>-6.9386274503813183E-11</c:v>
                </c:pt>
                <c:pt idx="168">
                  <c:v>-6.9386274503813183E-11</c:v>
                </c:pt>
                <c:pt idx="169">
                  <c:v>-6.9386274503813183E-11</c:v>
                </c:pt>
                <c:pt idx="170">
                  <c:v>-6.9386274503813183E-11</c:v>
                </c:pt>
                <c:pt idx="171">
                  <c:v>-6.9386274503813183E-11</c:v>
                </c:pt>
                <c:pt idx="172">
                  <c:v>-6.9386274503813183E-11</c:v>
                </c:pt>
                <c:pt idx="173">
                  <c:v>-6.9386274503813183E-11</c:v>
                </c:pt>
                <c:pt idx="174">
                  <c:v>-6.9386274503813183E-11</c:v>
                </c:pt>
                <c:pt idx="175">
                  <c:v>-6.9386274503813183E-11</c:v>
                </c:pt>
                <c:pt idx="176">
                  <c:v>-6.9386274503813183E-11</c:v>
                </c:pt>
                <c:pt idx="177">
                  <c:v>-6.9386274503813183E-11</c:v>
                </c:pt>
                <c:pt idx="178">
                  <c:v>-6.9386274503813183E-11</c:v>
                </c:pt>
                <c:pt idx="179">
                  <c:v>-6.9386274503813183E-11</c:v>
                </c:pt>
                <c:pt idx="180">
                  <c:v>-6.9386274503813183E-11</c:v>
                </c:pt>
                <c:pt idx="181">
                  <c:v>-6.9386274503813183E-11</c:v>
                </c:pt>
                <c:pt idx="182">
                  <c:v>-6.9386274503813183E-11</c:v>
                </c:pt>
                <c:pt idx="183">
                  <c:v>-6.9386274503813183E-11</c:v>
                </c:pt>
                <c:pt idx="184">
                  <c:v>-6.9386274503813183E-11</c:v>
                </c:pt>
                <c:pt idx="185">
                  <c:v>-6.9386274503813183E-11</c:v>
                </c:pt>
                <c:pt idx="186">
                  <c:v>-6.9386274503813183E-11</c:v>
                </c:pt>
                <c:pt idx="187">
                  <c:v>-6.9386274503813183E-11</c:v>
                </c:pt>
                <c:pt idx="188">
                  <c:v>-6.9386274503813183E-11</c:v>
                </c:pt>
                <c:pt idx="189">
                  <c:v>-6.9386274503813183E-11</c:v>
                </c:pt>
                <c:pt idx="190">
                  <c:v>-6.9386274503813183E-11</c:v>
                </c:pt>
                <c:pt idx="191">
                  <c:v>-6.9386274503813183E-11</c:v>
                </c:pt>
                <c:pt idx="192">
                  <c:v>-6.9386274503813183E-11</c:v>
                </c:pt>
                <c:pt idx="193">
                  <c:v>-6.9386274503813183E-11</c:v>
                </c:pt>
                <c:pt idx="194">
                  <c:v>-6.9386274503813183E-11</c:v>
                </c:pt>
                <c:pt idx="195">
                  <c:v>-6.9386274503813183E-11</c:v>
                </c:pt>
                <c:pt idx="196">
                  <c:v>-6.9386274503813183E-11</c:v>
                </c:pt>
                <c:pt idx="197">
                  <c:v>-6.9386274503813183E-11</c:v>
                </c:pt>
                <c:pt idx="198">
                  <c:v>-6.9386274503813183E-11</c:v>
                </c:pt>
                <c:pt idx="199">
                  <c:v>-6.9386274503813183E-11</c:v>
                </c:pt>
                <c:pt idx="200">
                  <c:v>-6.9386274503813183E-11</c:v>
                </c:pt>
                <c:pt idx="201">
                  <c:v>-6.9386274503813183E-11</c:v>
                </c:pt>
                <c:pt idx="202">
                  <c:v>-6.9386274503813183E-11</c:v>
                </c:pt>
                <c:pt idx="203">
                  <c:v>-6.9386274503813183E-11</c:v>
                </c:pt>
                <c:pt idx="204">
                  <c:v>-6.9386274503813183E-11</c:v>
                </c:pt>
                <c:pt idx="205">
                  <c:v>-6.9386274503813183E-11</c:v>
                </c:pt>
                <c:pt idx="206">
                  <c:v>-6.9386274503813183E-11</c:v>
                </c:pt>
                <c:pt idx="207">
                  <c:v>-6.9386274503813183E-11</c:v>
                </c:pt>
                <c:pt idx="208">
                  <c:v>-6.9386274503813183E-11</c:v>
                </c:pt>
                <c:pt idx="209">
                  <c:v>-6.9386274503813183E-11</c:v>
                </c:pt>
                <c:pt idx="210">
                  <c:v>-6.9386274503813183E-11</c:v>
                </c:pt>
                <c:pt idx="211">
                  <c:v>-6.9386274503813183E-11</c:v>
                </c:pt>
                <c:pt idx="212">
                  <c:v>-6.9386274503813183E-11</c:v>
                </c:pt>
                <c:pt idx="213">
                  <c:v>-6.9386274503813183E-11</c:v>
                </c:pt>
                <c:pt idx="214">
                  <c:v>-6.9386274503813183E-11</c:v>
                </c:pt>
                <c:pt idx="215">
                  <c:v>-6.9386274503813183E-11</c:v>
                </c:pt>
                <c:pt idx="216">
                  <c:v>-6.9386274503813183E-11</c:v>
                </c:pt>
                <c:pt idx="217">
                  <c:v>-6.9386274503813183E-11</c:v>
                </c:pt>
                <c:pt idx="218">
                  <c:v>-6.9386274503813183E-11</c:v>
                </c:pt>
                <c:pt idx="219">
                  <c:v>-6.9386274503813183E-11</c:v>
                </c:pt>
                <c:pt idx="220">
                  <c:v>-6.9386274503813183E-11</c:v>
                </c:pt>
                <c:pt idx="221">
                  <c:v>-6.9386274503813183E-11</c:v>
                </c:pt>
                <c:pt idx="222">
                  <c:v>-6.9386274503813183E-11</c:v>
                </c:pt>
                <c:pt idx="223">
                  <c:v>-6.9386274503813183E-11</c:v>
                </c:pt>
                <c:pt idx="224">
                  <c:v>-6.9386274503813183E-11</c:v>
                </c:pt>
                <c:pt idx="225">
                  <c:v>-6.9386274503813183E-11</c:v>
                </c:pt>
                <c:pt idx="226">
                  <c:v>-6.9386274503813183E-11</c:v>
                </c:pt>
                <c:pt idx="227">
                  <c:v>-6.9386274503813183E-11</c:v>
                </c:pt>
                <c:pt idx="228">
                  <c:v>-6.9386274503813183E-11</c:v>
                </c:pt>
                <c:pt idx="229">
                  <c:v>-6.9386274503813183E-11</c:v>
                </c:pt>
                <c:pt idx="230">
                  <c:v>-6.9386274503813183E-11</c:v>
                </c:pt>
                <c:pt idx="231">
                  <c:v>-6.9386274503813183E-11</c:v>
                </c:pt>
                <c:pt idx="232">
                  <c:v>-6.9386274503813183E-11</c:v>
                </c:pt>
                <c:pt idx="233">
                  <c:v>-6.9386274503813183E-11</c:v>
                </c:pt>
                <c:pt idx="234">
                  <c:v>-6.9386274503813183E-11</c:v>
                </c:pt>
                <c:pt idx="235">
                  <c:v>-6.9386274503813183E-11</c:v>
                </c:pt>
                <c:pt idx="236">
                  <c:v>-6.9386274503813183E-11</c:v>
                </c:pt>
                <c:pt idx="237">
                  <c:v>-6.9386274503813183E-11</c:v>
                </c:pt>
                <c:pt idx="238">
                  <c:v>-6.9386274503813183E-11</c:v>
                </c:pt>
                <c:pt idx="239">
                  <c:v>-6.9386274503813183E-11</c:v>
                </c:pt>
                <c:pt idx="240">
                  <c:v>-6.9386274503813183E-11</c:v>
                </c:pt>
                <c:pt idx="241">
                  <c:v>-6.9386274503813183E-11</c:v>
                </c:pt>
                <c:pt idx="242">
                  <c:v>-6.9386274503813183E-11</c:v>
                </c:pt>
                <c:pt idx="243">
                  <c:v>-6.9386274503813183E-11</c:v>
                </c:pt>
                <c:pt idx="244">
                  <c:v>-6.9386274503813183E-11</c:v>
                </c:pt>
                <c:pt idx="245">
                  <c:v>-6.9386274503813183E-11</c:v>
                </c:pt>
                <c:pt idx="246">
                  <c:v>-6.9386274503813183E-11</c:v>
                </c:pt>
                <c:pt idx="247">
                  <c:v>-6.9386274503813183E-11</c:v>
                </c:pt>
                <c:pt idx="248">
                  <c:v>-6.9386274503813183E-11</c:v>
                </c:pt>
                <c:pt idx="249">
                  <c:v>-6.9386274503813183E-11</c:v>
                </c:pt>
                <c:pt idx="250">
                  <c:v>-6.9386274503813183E-11</c:v>
                </c:pt>
                <c:pt idx="251">
                  <c:v>-6.9386274503813183E-11</c:v>
                </c:pt>
                <c:pt idx="252">
                  <c:v>-6.9386274503813183E-11</c:v>
                </c:pt>
                <c:pt idx="253">
                  <c:v>-6.9386274503813183E-11</c:v>
                </c:pt>
                <c:pt idx="254">
                  <c:v>-6.9386274503813183E-11</c:v>
                </c:pt>
                <c:pt idx="255">
                  <c:v>-6.9386274503813183E-11</c:v>
                </c:pt>
                <c:pt idx="256">
                  <c:v>-6.9386274503813183E-11</c:v>
                </c:pt>
                <c:pt idx="257">
                  <c:v>-6.9386274503813183E-11</c:v>
                </c:pt>
                <c:pt idx="258">
                  <c:v>-6.9386274503813183E-11</c:v>
                </c:pt>
                <c:pt idx="259">
                  <c:v>-6.9386274503813183E-11</c:v>
                </c:pt>
                <c:pt idx="260">
                  <c:v>-6.9386274503813183E-11</c:v>
                </c:pt>
                <c:pt idx="261">
                  <c:v>-6.9386274503813183E-11</c:v>
                </c:pt>
                <c:pt idx="262">
                  <c:v>-6.9386274503813183E-11</c:v>
                </c:pt>
                <c:pt idx="263">
                  <c:v>-6.9386274503813183E-11</c:v>
                </c:pt>
                <c:pt idx="264">
                  <c:v>-6.9386274503813183E-11</c:v>
                </c:pt>
                <c:pt idx="265">
                  <c:v>-6.9386274503813183E-11</c:v>
                </c:pt>
                <c:pt idx="266">
                  <c:v>-6.9386274503813183E-11</c:v>
                </c:pt>
                <c:pt idx="267">
                  <c:v>-6.9386274503813183E-11</c:v>
                </c:pt>
                <c:pt idx="268">
                  <c:v>-6.9386274503813183E-11</c:v>
                </c:pt>
                <c:pt idx="269">
                  <c:v>-6.9386274503813183E-11</c:v>
                </c:pt>
                <c:pt idx="270">
                  <c:v>-6.9386274503813183E-11</c:v>
                </c:pt>
                <c:pt idx="271">
                  <c:v>-6.9386274503813183E-11</c:v>
                </c:pt>
                <c:pt idx="272">
                  <c:v>-6.9386274503813183E-11</c:v>
                </c:pt>
                <c:pt idx="273">
                  <c:v>-6.9386274503813183E-11</c:v>
                </c:pt>
                <c:pt idx="274">
                  <c:v>-6.9386274503813183E-11</c:v>
                </c:pt>
                <c:pt idx="275">
                  <c:v>-6.9386274503813183E-11</c:v>
                </c:pt>
                <c:pt idx="276">
                  <c:v>-6.9386274503813183E-11</c:v>
                </c:pt>
                <c:pt idx="277">
                  <c:v>-6.9386274503813183E-11</c:v>
                </c:pt>
                <c:pt idx="278">
                  <c:v>-6.9386274503813183E-11</c:v>
                </c:pt>
                <c:pt idx="279">
                  <c:v>-6.9386274503813183E-11</c:v>
                </c:pt>
                <c:pt idx="280">
                  <c:v>-6.9386274503813183E-11</c:v>
                </c:pt>
                <c:pt idx="281">
                  <c:v>-6.9386274503813183E-11</c:v>
                </c:pt>
                <c:pt idx="282">
                  <c:v>-6.9386274503813183E-11</c:v>
                </c:pt>
                <c:pt idx="283">
                  <c:v>-6.9386274503813183E-11</c:v>
                </c:pt>
                <c:pt idx="284">
                  <c:v>-6.9386274503813183E-11</c:v>
                </c:pt>
                <c:pt idx="285">
                  <c:v>-6.9386274503813183E-11</c:v>
                </c:pt>
                <c:pt idx="286">
                  <c:v>-6.9386274503813183E-11</c:v>
                </c:pt>
                <c:pt idx="287">
                  <c:v>-6.9386274503813183E-11</c:v>
                </c:pt>
                <c:pt idx="288">
                  <c:v>-6.9386274503813183E-11</c:v>
                </c:pt>
                <c:pt idx="289">
                  <c:v>-6.9386274503813183E-11</c:v>
                </c:pt>
                <c:pt idx="290">
                  <c:v>-6.9386274503813183E-11</c:v>
                </c:pt>
                <c:pt idx="291">
                  <c:v>-6.9386274503813183E-11</c:v>
                </c:pt>
                <c:pt idx="292">
                  <c:v>-6.9386274503813183E-11</c:v>
                </c:pt>
                <c:pt idx="293">
                  <c:v>-6.9386274503813183E-11</c:v>
                </c:pt>
                <c:pt idx="294">
                  <c:v>-6.9386274503813183E-11</c:v>
                </c:pt>
                <c:pt idx="295">
                  <c:v>-6.9386274503813183E-11</c:v>
                </c:pt>
                <c:pt idx="296">
                  <c:v>-6.9386274503813183E-11</c:v>
                </c:pt>
                <c:pt idx="297">
                  <c:v>-6.9386274503813183E-11</c:v>
                </c:pt>
                <c:pt idx="298">
                  <c:v>-6.9386274503813183E-11</c:v>
                </c:pt>
                <c:pt idx="299">
                  <c:v>-6.9386274503813183E-11</c:v>
                </c:pt>
                <c:pt idx="300">
                  <c:v>-6.9386274503813183E-11</c:v>
                </c:pt>
                <c:pt idx="301">
                  <c:v>-6.9386274503813183E-11</c:v>
                </c:pt>
                <c:pt idx="302">
                  <c:v>-6.9386274503813183E-11</c:v>
                </c:pt>
                <c:pt idx="303">
                  <c:v>-6.9386274503813183E-11</c:v>
                </c:pt>
                <c:pt idx="304">
                  <c:v>-6.9386274503813183E-11</c:v>
                </c:pt>
                <c:pt idx="305">
                  <c:v>-6.9386274503813183E-11</c:v>
                </c:pt>
                <c:pt idx="306">
                  <c:v>-6.9386274503813183E-11</c:v>
                </c:pt>
                <c:pt idx="307">
                  <c:v>-6.9386274503813183E-11</c:v>
                </c:pt>
                <c:pt idx="308">
                  <c:v>-6.9386274503813183E-11</c:v>
                </c:pt>
                <c:pt idx="309">
                  <c:v>-6.9386274503813183E-11</c:v>
                </c:pt>
                <c:pt idx="310">
                  <c:v>-6.9386274503813183E-11</c:v>
                </c:pt>
                <c:pt idx="311">
                  <c:v>-6.9386274503813183E-11</c:v>
                </c:pt>
                <c:pt idx="312">
                  <c:v>-6.9386274503813183E-11</c:v>
                </c:pt>
                <c:pt idx="313">
                  <c:v>-6.9386274503813183E-11</c:v>
                </c:pt>
                <c:pt idx="314">
                  <c:v>-6.9386274503813183E-11</c:v>
                </c:pt>
                <c:pt idx="315">
                  <c:v>-6.9386274503813183E-11</c:v>
                </c:pt>
                <c:pt idx="316">
                  <c:v>-6.9386274503813183E-11</c:v>
                </c:pt>
                <c:pt idx="317">
                  <c:v>-6.9386274503813183E-11</c:v>
                </c:pt>
                <c:pt idx="318">
                  <c:v>-6.9386274503813183E-11</c:v>
                </c:pt>
                <c:pt idx="319">
                  <c:v>-6.9386274503813183E-11</c:v>
                </c:pt>
                <c:pt idx="320">
                  <c:v>-6.9386274503813183E-11</c:v>
                </c:pt>
                <c:pt idx="321">
                  <c:v>-6.9386274503813183E-11</c:v>
                </c:pt>
                <c:pt idx="322">
                  <c:v>-6.9386274503813183E-11</c:v>
                </c:pt>
                <c:pt idx="323">
                  <c:v>-6.9386274503813183E-11</c:v>
                </c:pt>
                <c:pt idx="324">
                  <c:v>-6.9386274503813183E-11</c:v>
                </c:pt>
                <c:pt idx="325">
                  <c:v>-6.9386274503813183E-11</c:v>
                </c:pt>
                <c:pt idx="326">
                  <c:v>-6.9386274503813183E-11</c:v>
                </c:pt>
                <c:pt idx="327">
                  <c:v>-6.9386274503813183E-11</c:v>
                </c:pt>
                <c:pt idx="328">
                  <c:v>-6.9386274503813183E-11</c:v>
                </c:pt>
                <c:pt idx="329">
                  <c:v>-6.9386274503813183E-11</c:v>
                </c:pt>
                <c:pt idx="330">
                  <c:v>-6.9386274503813183E-11</c:v>
                </c:pt>
                <c:pt idx="331">
                  <c:v>-6.9386274503813183E-11</c:v>
                </c:pt>
                <c:pt idx="332">
                  <c:v>-6.9386274503813183E-11</c:v>
                </c:pt>
                <c:pt idx="333">
                  <c:v>-6.9386274503813183E-11</c:v>
                </c:pt>
                <c:pt idx="334">
                  <c:v>-6.9386274503813183E-11</c:v>
                </c:pt>
                <c:pt idx="335">
                  <c:v>-6.9386274503813183E-11</c:v>
                </c:pt>
                <c:pt idx="336">
                  <c:v>-6.9386274503813183E-11</c:v>
                </c:pt>
                <c:pt idx="337">
                  <c:v>-6.9386274503813183E-11</c:v>
                </c:pt>
                <c:pt idx="338">
                  <c:v>-6.9386274503813183E-11</c:v>
                </c:pt>
                <c:pt idx="339">
                  <c:v>-6.9386274503813183E-11</c:v>
                </c:pt>
                <c:pt idx="340">
                  <c:v>-6.9386274503813183E-11</c:v>
                </c:pt>
                <c:pt idx="341">
                  <c:v>-6.9386274503813183E-11</c:v>
                </c:pt>
                <c:pt idx="342">
                  <c:v>-6.9386274503813183E-11</c:v>
                </c:pt>
                <c:pt idx="343">
                  <c:v>-6.9386274503813183E-11</c:v>
                </c:pt>
                <c:pt idx="344">
                  <c:v>-6.9386274503813183E-11</c:v>
                </c:pt>
                <c:pt idx="345">
                  <c:v>-6.9386274503813183E-11</c:v>
                </c:pt>
                <c:pt idx="346">
                  <c:v>-6.9386274503813183E-11</c:v>
                </c:pt>
                <c:pt idx="347">
                  <c:v>-6.9386274503813183E-11</c:v>
                </c:pt>
                <c:pt idx="348">
                  <c:v>-6.9386274503813183E-11</c:v>
                </c:pt>
                <c:pt idx="349">
                  <c:v>-6.9386274503813183E-11</c:v>
                </c:pt>
                <c:pt idx="350">
                  <c:v>-6.9386274503813183E-11</c:v>
                </c:pt>
                <c:pt idx="351">
                  <c:v>-6.9386274503813183E-11</c:v>
                </c:pt>
                <c:pt idx="352">
                  <c:v>-6.9386274503813183E-11</c:v>
                </c:pt>
                <c:pt idx="353">
                  <c:v>-6.9386274503813183E-11</c:v>
                </c:pt>
                <c:pt idx="354">
                  <c:v>-6.9386274503813183E-11</c:v>
                </c:pt>
                <c:pt idx="355">
                  <c:v>-6.9386274503813183E-11</c:v>
                </c:pt>
                <c:pt idx="356">
                  <c:v>-6.9386274503813183E-11</c:v>
                </c:pt>
                <c:pt idx="357">
                  <c:v>-6.9386274503813183E-11</c:v>
                </c:pt>
                <c:pt idx="358">
                  <c:v>-6.9386274503813183E-11</c:v>
                </c:pt>
                <c:pt idx="359">
                  <c:v>-6.9386274503813183E-11</c:v>
                </c:pt>
                <c:pt idx="360">
                  <c:v>-6.9386274503813183E-11</c:v>
                </c:pt>
              </c:numCache>
            </c:numRef>
          </c:val>
          <c:smooth val="0"/>
        </c:ser>
        <c:ser>
          <c:idx val="2"/>
          <c:order val="2"/>
          <c:tx>
            <c:v>Total Left to Pay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Amortization!$A$10:$A$369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cat>
          <c:val>
            <c:numRef>
              <c:f>'Amort. Extra Pymts'!$L$12:$L$372</c:f>
              <c:numCache>
                <c:formatCode>"$"#,##0.00</c:formatCode>
                <c:ptCount val="361"/>
                <c:pt idx="0">
                  <c:v>198046.50029447334</c:v>
                </c:pt>
                <c:pt idx="1">
                  <c:v>196837.10708551711</c:v>
                </c:pt>
                <c:pt idx="2">
                  <c:v>195627.71387656085</c:v>
                </c:pt>
                <c:pt idx="3">
                  <c:v>194418.32066760462</c:v>
                </c:pt>
                <c:pt idx="4">
                  <c:v>193208.9274586484</c:v>
                </c:pt>
                <c:pt idx="5">
                  <c:v>191999.53424969217</c:v>
                </c:pt>
                <c:pt idx="6">
                  <c:v>190790.14104073597</c:v>
                </c:pt>
                <c:pt idx="7">
                  <c:v>189580.74783177974</c:v>
                </c:pt>
                <c:pt idx="8">
                  <c:v>188371.35462282351</c:v>
                </c:pt>
                <c:pt idx="9">
                  <c:v>187161.96141386728</c:v>
                </c:pt>
                <c:pt idx="10">
                  <c:v>185952.56820491105</c:v>
                </c:pt>
                <c:pt idx="11">
                  <c:v>184743.17499595482</c:v>
                </c:pt>
                <c:pt idx="12">
                  <c:v>183533.78178699862</c:v>
                </c:pt>
                <c:pt idx="13">
                  <c:v>182324.38857804239</c:v>
                </c:pt>
                <c:pt idx="14">
                  <c:v>181114.99536908616</c:v>
                </c:pt>
                <c:pt idx="15">
                  <c:v>179905.60216012993</c:v>
                </c:pt>
                <c:pt idx="16">
                  <c:v>178696.2089511737</c:v>
                </c:pt>
                <c:pt idx="17">
                  <c:v>177486.81574221747</c:v>
                </c:pt>
                <c:pt idx="18">
                  <c:v>176277.42253326124</c:v>
                </c:pt>
                <c:pt idx="19">
                  <c:v>175068.02932430501</c:v>
                </c:pt>
                <c:pt idx="20">
                  <c:v>173858.63611534878</c:v>
                </c:pt>
                <c:pt idx="21">
                  <c:v>172649.24290639258</c:v>
                </c:pt>
                <c:pt idx="22">
                  <c:v>171439.84969743635</c:v>
                </c:pt>
                <c:pt idx="23">
                  <c:v>170230.45648848012</c:v>
                </c:pt>
                <c:pt idx="24">
                  <c:v>169021.06327952392</c:v>
                </c:pt>
                <c:pt idx="25">
                  <c:v>167811.67007056769</c:v>
                </c:pt>
                <c:pt idx="26">
                  <c:v>166602.27686161146</c:v>
                </c:pt>
                <c:pt idx="27">
                  <c:v>165392.88365265523</c:v>
                </c:pt>
                <c:pt idx="28">
                  <c:v>164183.490443699</c:v>
                </c:pt>
                <c:pt idx="29">
                  <c:v>162974.09723474277</c:v>
                </c:pt>
                <c:pt idx="30">
                  <c:v>161764.70402578657</c:v>
                </c:pt>
                <c:pt idx="31">
                  <c:v>160555.31081683034</c:v>
                </c:pt>
                <c:pt idx="32">
                  <c:v>159345.91760787411</c:v>
                </c:pt>
                <c:pt idx="33">
                  <c:v>158136.52439891789</c:v>
                </c:pt>
                <c:pt idx="34">
                  <c:v>156927.13118996166</c:v>
                </c:pt>
                <c:pt idx="35">
                  <c:v>155717.73798100543</c:v>
                </c:pt>
                <c:pt idx="36">
                  <c:v>154508.3447720492</c:v>
                </c:pt>
                <c:pt idx="37">
                  <c:v>153298.95156309297</c:v>
                </c:pt>
                <c:pt idx="38">
                  <c:v>152089.55835413677</c:v>
                </c:pt>
                <c:pt idx="39">
                  <c:v>150880.16514518054</c:v>
                </c:pt>
                <c:pt idx="40">
                  <c:v>149670.77193622431</c:v>
                </c:pt>
                <c:pt idx="41">
                  <c:v>148461.37872726808</c:v>
                </c:pt>
                <c:pt idx="42">
                  <c:v>147251.98551831185</c:v>
                </c:pt>
                <c:pt idx="43">
                  <c:v>146042.59230935562</c:v>
                </c:pt>
                <c:pt idx="44">
                  <c:v>144833.19910039942</c:v>
                </c:pt>
                <c:pt idx="45">
                  <c:v>143623.80589144319</c:v>
                </c:pt>
                <c:pt idx="46">
                  <c:v>142414.41268248696</c:v>
                </c:pt>
                <c:pt idx="47">
                  <c:v>141205.01947353073</c:v>
                </c:pt>
                <c:pt idx="48">
                  <c:v>139995.6262645745</c:v>
                </c:pt>
                <c:pt idx="49">
                  <c:v>138786.23305561827</c:v>
                </c:pt>
                <c:pt idx="50">
                  <c:v>137576.83984666204</c:v>
                </c:pt>
                <c:pt idx="51">
                  <c:v>136367.44663770581</c:v>
                </c:pt>
                <c:pt idx="52">
                  <c:v>135158.05342874958</c:v>
                </c:pt>
                <c:pt idx="53">
                  <c:v>133948.66021979338</c:v>
                </c:pt>
                <c:pt idx="54">
                  <c:v>132739.26701083715</c:v>
                </c:pt>
                <c:pt idx="55">
                  <c:v>131529.87380188092</c:v>
                </c:pt>
                <c:pt idx="56">
                  <c:v>130320.48059292469</c:v>
                </c:pt>
                <c:pt idx="57">
                  <c:v>129111.08738396846</c:v>
                </c:pt>
                <c:pt idx="58">
                  <c:v>127901.69417501225</c:v>
                </c:pt>
                <c:pt idx="59">
                  <c:v>126692.30096605602</c:v>
                </c:pt>
                <c:pt idx="60">
                  <c:v>125482.90775709979</c:v>
                </c:pt>
                <c:pt idx="61">
                  <c:v>124273.51454814356</c:v>
                </c:pt>
                <c:pt idx="62">
                  <c:v>123064.12133918735</c:v>
                </c:pt>
                <c:pt idx="63">
                  <c:v>121854.72813023112</c:v>
                </c:pt>
                <c:pt idx="64">
                  <c:v>120645.33492127489</c:v>
                </c:pt>
                <c:pt idx="65">
                  <c:v>119435.94171231866</c:v>
                </c:pt>
                <c:pt idx="66">
                  <c:v>118226.54850336244</c:v>
                </c:pt>
                <c:pt idx="67">
                  <c:v>117017.15529440623</c:v>
                </c:pt>
                <c:pt idx="68">
                  <c:v>115807.76208545</c:v>
                </c:pt>
                <c:pt idx="69">
                  <c:v>114598.36887649377</c:v>
                </c:pt>
                <c:pt idx="70">
                  <c:v>113388.97566753754</c:v>
                </c:pt>
                <c:pt idx="71">
                  <c:v>112179.58245858131</c:v>
                </c:pt>
                <c:pt idx="72">
                  <c:v>110970.18924962508</c:v>
                </c:pt>
                <c:pt idx="73">
                  <c:v>109760.79604066887</c:v>
                </c:pt>
                <c:pt idx="74">
                  <c:v>108551.40283171265</c:v>
                </c:pt>
                <c:pt idx="75">
                  <c:v>107342.00962275642</c:v>
                </c:pt>
                <c:pt idx="76">
                  <c:v>106132.61641380019</c:v>
                </c:pt>
                <c:pt idx="77">
                  <c:v>104923.22320484398</c:v>
                </c:pt>
                <c:pt idx="78">
                  <c:v>103713.82999588775</c:v>
                </c:pt>
                <c:pt idx="79">
                  <c:v>102504.43678693152</c:v>
                </c:pt>
                <c:pt idx="80">
                  <c:v>101295.0435779753</c:v>
                </c:pt>
                <c:pt idx="81">
                  <c:v>100085.65036901907</c:v>
                </c:pt>
                <c:pt idx="82">
                  <c:v>98876.257160062858</c:v>
                </c:pt>
                <c:pt idx="83">
                  <c:v>97666.863951106643</c:v>
                </c:pt>
                <c:pt idx="84">
                  <c:v>96457.470742150414</c:v>
                </c:pt>
                <c:pt idx="85">
                  <c:v>95248.077533194199</c:v>
                </c:pt>
                <c:pt idx="86">
                  <c:v>94038.684324237969</c:v>
                </c:pt>
                <c:pt idx="87">
                  <c:v>92829.291115281754</c:v>
                </c:pt>
                <c:pt idx="88">
                  <c:v>91619.89790632551</c:v>
                </c:pt>
                <c:pt idx="89">
                  <c:v>90410.504697369295</c:v>
                </c:pt>
                <c:pt idx="90">
                  <c:v>89201.111488413066</c:v>
                </c:pt>
                <c:pt idx="91">
                  <c:v>87991.718279456836</c:v>
                </c:pt>
                <c:pt idx="92">
                  <c:v>86782.325070500607</c:v>
                </c:pt>
                <c:pt idx="93">
                  <c:v>85572.931861544377</c:v>
                </c:pt>
                <c:pt idx="94">
                  <c:v>84363.538652588162</c:v>
                </c:pt>
                <c:pt idx="95">
                  <c:v>83154.145443631933</c:v>
                </c:pt>
                <c:pt idx="96">
                  <c:v>81944.752234675703</c:v>
                </c:pt>
                <c:pt idx="97">
                  <c:v>80735.359025719474</c:v>
                </c:pt>
                <c:pt idx="98">
                  <c:v>79525.965816763259</c:v>
                </c:pt>
                <c:pt idx="99">
                  <c:v>78316.572607807029</c:v>
                </c:pt>
                <c:pt idx="100">
                  <c:v>77107.1793988508</c:v>
                </c:pt>
                <c:pt idx="101">
                  <c:v>75897.78618989457</c:v>
                </c:pt>
                <c:pt idx="102">
                  <c:v>74688.392980938341</c:v>
                </c:pt>
                <c:pt idx="103">
                  <c:v>73478.999771982126</c:v>
                </c:pt>
                <c:pt idx="104">
                  <c:v>72269.606563025896</c:v>
                </c:pt>
                <c:pt idx="105">
                  <c:v>71060.213354069681</c:v>
                </c:pt>
                <c:pt idx="106">
                  <c:v>69850.820145113452</c:v>
                </c:pt>
                <c:pt idx="107">
                  <c:v>68641.426936157237</c:v>
                </c:pt>
                <c:pt idx="108">
                  <c:v>67432.033727201007</c:v>
                </c:pt>
                <c:pt idx="109">
                  <c:v>66222.640518244792</c:v>
                </c:pt>
                <c:pt idx="110">
                  <c:v>65013.247309288563</c:v>
                </c:pt>
                <c:pt idx="111">
                  <c:v>63803.854100332341</c:v>
                </c:pt>
                <c:pt idx="112">
                  <c:v>62594.460891376111</c:v>
                </c:pt>
                <c:pt idx="113">
                  <c:v>61385.067682419889</c:v>
                </c:pt>
                <c:pt idx="114">
                  <c:v>60175.674473463667</c:v>
                </c:pt>
                <c:pt idx="115">
                  <c:v>58966.281264507445</c:v>
                </c:pt>
                <c:pt idx="116">
                  <c:v>57756.888055551215</c:v>
                </c:pt>
                <c:pt idx="117">
                  <c:v>56547.494846594993</c:v>
                </c:pt>
                <c:pt idx="118">
                  <c:v>55338.101637638771</c:v>
                </c:pt>
                <c:pt idx="119">
                  <c:v>54128.708428682548</c:v>
                </c:pt>
                <c:pt idx="120">
                  <c:v>52919.315219726319</c:v>
                </c:pt>
                <c:pt idx="121">
                  <c:v>51709.922010770097</c:v>
                </c:pt>
                <c:pt idx="122">
                  <c:v>50500.528801813874</c:v>
                </c:pt>
                <c:pt idx="123">
                  <c:v>49291.135592857652</c:v>
                </c:pt>
                <c:pt idx="124">
                  <c:v>48081.74238390143</c:v>
                </c:pt>
                <c:pt idx="125">
                  <c:v>46872.349174945208</c:v>
                </c:pt>
                <c:pt idx="126">
                  <c:v>45662.955965988978</c:v>
                </c:pt>
                <c:pt idx="127">
                  <c:v>44453.562757032756</c:v>
                </c:pt>
                <c:pt idx="128">
                  <c:v>43244.169548076527</c:v>
                </c:pt>
                <c:pt idx="129">
                  <c:v>42034.776339120304</c:v>
                </c:pt>
                <c:pt idx="130">
                  <c:v>40825.383130164075</c:v>
                </c:pt>
                <c:pt idx="131">
                  <c:v>39615.989921207853</c:v>
                </c:pt>
                <c:pt idx="132">
                  <c:v>38406.596712251623</c:v>
                </c:pt>
                <c:pt idx="133">
                  <c:v>37197.203503295401</c:v>
                </c:pt>
                <c:pt idx="134">
                  <c:v>35987.810294339179</c:v>
                </c:pt>
                <c:pt idx="135">
                  <c:v>34778.417085382956</c:v>
                </c:pt>
                <c:pt idx="136">
                  <c:v>33569.023876426727</c:v>
                </c:pt>
                <c:pt idx="137">
                  <c:v>32359.630667470505</c:v>
                </c:pt>
                <c:pt idx="138">
                  <c:v>31150.237458514282</c:v>
                </c:pt>
                <c:pt idx="139">
                  <c:v>29940.844249558057</c:v>
                </c:pt>
                <c:pt idx="140">
                  <c:v>28731.451040601831</c:v>
                </c:pt>
                <c:pt idx="141">
                  <c:v>27522.057831645605</c:v>
                </c:pt>
                <c:pt idx="142">
                  <c:v>26312.664622689379</c:v>
                </c:pt>
                <c:pt idx="143">
                  <c:v>25103.271413733153</c:v>
                </c:pt>
                <c:pt idx="144">
                  <c:v>23893.878204776927</c:v>
                </c:pt>
                <c:pt idx="145">
                  <c:v>22684.484995820705</c:v>
                </c:pt>
                <c:pt idx="146">
                  <c:v>21475.091786864479</c:v>
                </c:pt>
                <c:pt idx="147">
                  <c:v>20265.698577908253</c:v>
                </c:pt>
                <c:pt idx="148">
                  <c:v>19056.305368952027</c:v>
                </c:pt>
                <c:pt idx="149">
                  <c:v>17846.912159995802</c:v>
                </c:pt>
                <c:pt idx="150">
                  <c:v>16637.518951039579</c:v>
                </c:pt>
                <c:pt idx="151">
                  <c:v>15428.125742083354</c:v>
                </c:pt>
                <c:pt idx="152">
                  <c:v>14218.732533127129</c:v>
                </c:pt>
                <c:pt idx="153">
                  <c:v>13009.339324170904</c:v>
                </c:pt>
                <c:pt idx="154">
                  <c:v>11799.94611521468</c:v>
                </c:pt>
                <c:pt idx="155">
                  <c:v>10590.552906258456</c:v>
                </c:pt>
                <c:pt idx="156">
                  <c:v>9381.1596973022315</c:v>
                </c:pt>
                <c:pt idx="157">
                  <c:v>8171.7664883460066</c:v>
                </c:pt>
                <c:pt idx="158">
                  <c:v>6962.3732793897825</c:v>
                </c:pt>
                <c:pt idx="159">
                  <c:v>5752.9800704335576</c:v>
                </c:pt>
                <c:pt idx="160">
                  <c:v>4543.5868614773335</c:v>
                </c:pt>
                <c:pt idx="161">
                  <c:v>3334.193652521109</c:v>
                </c:pt>
                <c:pt idx="162">
                  <c:v>2124.8004435648841</c:v>
                </c:pt>
                <c:pt idx="163">
                  <c:v>915.40723460865968</c:v>
                </c:pt>
                <c:pt idx="164">
                  <c:v>-293.98597434756476</c:v>
                </c:pt>
                <c:pt idx="165">
                  <c:v>-293.98597434756476</c:v>
                </c:pt>
                <c:pt idx="166">
                  <c:v>-293.98597434756476</c:v>
                </c:pt>
                <c:pt idx="167">
                  <c:v>-293.98597434756476</c:v>
                </c:pt>
                <c:pt idx="168">
                  <c:v>-293.98597434756476</c:v>
                </c:pt>
                <c:pt idx="169">
                  <c:v>-293.98597434756476</c:v>
                </c:pt>
                <c:pt idx="170">
                  <c:v>-293.98597434756476</c:v>
                </c:pt>
                <c:pt idx="171">
                  <c:v>-293.98597434756476</c:v>
                </c:pt>
                <c:pt idx="172">
                  <c:v>-293.98597434756476</c:v>
                </c:pt>
                <c:pt idx="173">
                  <c:v>-293.98597434756476</c:v>
                </c:pt>
                <c:pt idx="174">
                  <c:v>-293.98597434756476</c:v>
                </c:pt>
                <c:pt idx="175">
                  <c:v>-293.98597434756476</c:v>
                </c:pt>
                <c:pt idx="176">
                  <c:v>-293.98597434756476</c:v>
                </c:pt>
                <c:pt idx="177">
                  <c:v>-293.98597434756476</c:v>
                </c:pt>
                <c:pt idx="178">
                  <c:v>-293.98597434756476</c:v>
                </c:pt>
                <c:pt idx="179">
                  <c:v>-293.98597434756476</c:v>
                </c:pt>
                <c:pt idx="180">
                  <c:v>-293.98597434756476</c:v>
                </c:pt>
                <c:pt idx="181">
                  <c:v>-293.98597434756476</c:v>
                </c:pt>
                <c:pt idx="182">
                  <c:v>-293.98597434756476</c:v>
                </c:pt>
                <c:pt idx="183">
                  <c:v>-293.98597434756476</c:v>
                </c:pt>
                <c:pt idx="184">
                  <c:v>-293.98597434756476</c:v>
                </c:pt>
                <c:pt idx="185">
                  <c:v>-293.98597434756476</c:v>
                </c:pt>
                <c:pt idx="186">
                  <c:v>-293.98597434756476</c:v>
                </c:pt>
                <c:pt idx="187">
                  <c:v>-293.98597434756476</c:v>
                </c:pt>
                <c:pt idx="188">
                  <c:v>-293.98597434756476</c:v>
                </c:pt>
                <c:pt idx="189">
                  <c:v>-293.98597434756476</c:v>
                </c:pt>
                <c:pt idx="190">
                  <c:v>-293.98597434756476</c:v>
                </c:pt>
                <c:pt idx="191">
                  <c:v>-293.98597434756476</c:v>
                </c:pt>
                <c:pt idx="192">
                  <c:v>-293.98597434756476</c:v>
                </c:pt>
                <c:pt idx="193">
                  <c:v>-293.98597434756476</c:v>
                </c:pt>
                <c:pt idx="194">
                  <c:v>-293.98597434756476</c:v>
                </c:pt>
                <c:pt idx="195">
                  <c:v>-293.98597434756476</c:v>
                </c:pt>
                <c:pt idx="196">
                  <c:v>-293.98597434756476</c:v>
                </c:pt>
                <c:pt idx="197">
                  <c:v>-293.98597434756476</c:v>
                </c:pt>
                <c:pt idx="198">
                  <c:v>-293.98597434756476</c:v>
                </c:pt>
                <c:pt idx="199">
                  <c:v>-293.98597434756476</c:v>
                </c:pt>
                <c:pt idx="200">
                  <c:v>-293.98597434756476</c:v>
                </c:pt>
                <c:pt idx="201">
                  <c:v>-293.98597434756476</c:v>
                </c:pt>
                <c:pt idx="202">
                  <c:v>-293.98597434756476</c:v>
                </c:pt>
                <c:pt idx="203">
                  <c:v>-293.98597434756476</c:v>
                </c:pt>
                <c:pt idx="204">
                  <c:v>-293.98597434756476</c:v>
                </c:pt>
                <c:pt idx="205">
                  <c:v>-293.98597434756476</c:v>
                </c:pt>
                <c:pt idx="206">
                  <c:v>-293.98597434756476</c:v>
                </c:pt>
                <c:pt idx="207">
                  <c:v>-293.98597434756476</c:v>
                </c:pt>
                <c:pt idx="208">
                  <c:v>-293.98597434756476</c:v>
                </c:pt>
                <c:pt idx="209">
                  <c:v>-293.98597434756476</c:v>
                </c:pt>
                <c:pt idx="210">
                  <c:v>-293.98597434756476</c:v>
                </c:pt>
                <c:pt idx="211">
                  <c:v>-293.98597434756476</c:v>
                </c:pt>
                <c:pt idx="212">
                  <c:v>-293.98597434756476</c:v>
                </c:pt>
                <c:pt idx="213">
                  <c:v>-293.98597434756476</c:v>
                </c:pt>
                <c:pt idx="214">
                  <c:v>-293.98597434756476</c:v>
                </c:pt>
                <c:pt idx="215">
                  <c:v>-293.98597434756476</c:v>
                </c:pt>
                <c:pt idx="216">
                  <c:v>-293.98597434756476</c:v>
                </c:pt>
                <c:pt idx="217">
                  <c:v>-293.98597434756476</c:v>
                </c:pt>
                <c:pt idx="218">
                  <c:v>-293.98597434756476</c:v>
                </c:pt>
                <c:pt idx="219">
                  <c:v>-293.98597434756476</c:v>
                </c:pt>
                <c:pt idx="220">
                  <c:v>-293.98597434756476</c:v>
                </c:pt>
                <c:pt idx="221">
                  <c:v>-293.98597434756476</c:v>
                </c:pt>
                <c:pt idx="222">
                  <c:v>-293.98597434756476</c:v>
                </c:pt>
                <c:pt idx="223">
                  <c:v>-293.98597434756476</c:v>
                </c:pt>
                <c:pt idx="224">
                  <c:v>-293.98597434756476</c:v>
                </c:pt>
                <c:pt idx="225">
                  <c:v>-293.98597434756476</c:v>
                </c:pt>
                <c:pt idx="226">
                  <c:v>-293.98597434756476</c:v>
                </c:pt>
                <c:pt idx="227">
                  <c:v>-293.98597434756476</c:v>
                </c:pt>
                <c:pt idx="228">
                  <c:v>-293.98597434756476</c:v>
                </c:pt>
                <c:pt idx="229">
                  <c:v>-293.98597434756476</c:v>
                </c:pt>
                <c:pt idx="230">
                  <c:v>-293.98597434756476</c:v>
                </c:pt>
                <c:pt idx="231">
                  <c:v>-293.98597434756476</c:v>
                </c:pt>
                <c:pt idx="232">
                  <c:v>-293.98597434756476</c:v>
                </c:pt>
                <c:pt idx="233">
                  <c:v>-293.98597434756476</c:v>
                </c:pt>
                <c:pt idx="234">
                  <c:v>-293.98597434756476</c:v>
                </c:pt>
                <c:pt idx="235">
                  <c:v>-293.98597434756476</c:v>
                </c:pt>
                <c:pt idx="236">
                  <c:v>-293.98597434756476</c:v>
                </c:pt>
                <c:pt idx="237">
                  <c:v>-293.98597434756476</c:v>
                </c:pt>
                <c:pt idx="238">
                  <c:v>-293.98597434756476</c:v>
                </c:pt>
                <c:pt idx="239">
                  <c:v>-293.98597434756476</c:v>
                </c:pt>
                <c:pt idx="240">
                  <c:v>-293.98597434756476</c:v>
                </c:pt>
                <c:pt idx="241">
                  <c:v>-293.98597434756476</c:v>
                </c:pt>
                <c:pt idx="242">
                  <c:v>-293.98597434756476</c:v>
                </c:pt>
                <c:pt idx="243">
                  <c:v>-293.98597434756476</c:v>
                </c:pt>
                <c:pt idx="244">
                  <c:v>-293.98597434756476</c:v>
                </c:pt>
                <c:pt idx="245">
                  <c:v>-293.98597434756476</c:v>
                </c:pt>
                <c:pt idx="246">
                  <c:v>-293.98597434756476</c:v>
                </c:pt>
                <c:pt idx="247">
                  <c:v>-293.98597434756476</c:v>
                </c:pt>
                <c:pt idx="248">
                  <c:v>-293.98597434756476</c:v>
                </c:pt>
                <c:pt idx="249">
                  <c:v>-293.98597434756476</c:v>
                </c:pt>
                <c:pt idx="250">
                  <c:v>-293.98597434756476</c:v>
                </c:pt>
                <c:pt idx="251">
                  <c:v>-293.98597434756476</c:v>
                </c:pt>
                <c:pt idx="252">
                  <c:v>-293.98597434756476</c:v>
                </c:pt>
                <c:pt idx="253">
                  <c:v>-293.98597434756476</c:v>
                </c:pt>
                <c:pt idx="254">
                  <c:v>-293.98597434756476</c:v>
                </c:pt>
                <c:pt idx="255">
                  <c:v>-293.98597434756476</c:v>
                </c:pt>
                <c:pt idx="256">
                  <c:v>-293.98597434756476</c:v>
                </c:pt>
                <c:pt idx="257">
                  <c:v>-293.98597434756476</c:v>
                </c:pt>
                <c:pt idx="258">
                  <c:v>-293.98597434756476</c:v>
                </c:pt>
                <c:pt idx="259">
                  <c:v>-293.98597434756476</c:v>
                </c:pt>
                <c:pt idx="260">
                  <c:v>-293.98597434756476</c:v>
                </c:pt>
                <c:pt idx="261">
                  <c:v>-293.98597434756476</c:v>
                </c:pt>
                <c:pt idx="262">
                  <c:v>-293.98597434756476</c:v>
                </c:pt>
                <c:pt idx="263">
                  <c:v>-293.98597434756476</c:v>
                </c:pt>
                <c:pt idx="264">
                  <c:v>-293.98597434756476</c:v>
                </c:pt>
                <c:pt idx="265">
                  <c:v>-293.98597434756476</c:v>
                </c:pt>
                <c:pt idx="266">
                  <c:v>-293.98597434756476</c:v>
                </c:pt>
                <c:pt idx="267">
                  <c:v>-293.98597434756476</c:v>
                </c:pt>
                <c:pt idx="268">
                  <c:v>-293.98597434756476</c:v>
                </c:pt>
                <c:pt idx="269">
                  <c:v>-293.98597434756476</c:v>
                </c:pt>
                <c:pt idx="270">
                  <c:v>-293.98597434756476</c:v>
                </c:pt>
                <c:pt idx="271">
                  <c:v>-293.98597434756476</c:v>
                </c:pt>
                <c:pt idx="272">
                  <c:v>-293.98597434756476</c:v>
                </c:pt>
                <c:pt idx="273">
                  <c:v>-293.98597434756476</c:v>
                </c:pt>
                <c:pt idx="274">
                  <c:v>-293.98597434756476</c:v>
                </c:pt>
                <c:pt idx="275">
                  <c:v>-293.98597434756476</c:v>
                </c:pt>
                <c:pt idx="276">
                  <c:v>-293.98597434756476</c:v>
                </c:pt>
                <c:pt idx="277">
                  <c:v>-293.98597434756476</c:v>
                </c:pt>
                <c:pt idx="278">
                  <c:v>-293.98597434756476</c:v>
                </c:pt>
                <c:pt idx="279">
                  <c:v>-293.98597434756476</c:v>
                </c:pt>
                <c:pt idx="280">
                  <c:v>-293.98597434756476</c:v>
                </c:pt>
                <c:pt idx="281">
                  <c:v>-293.98597434756476</c:v>
                </c:pt>
                <c:pt idx="282">
                  <c:v>-293.98597434756476</c:v>
                </c:pt>
                <c:pt idx="283">
                  <c:v>-293.98597434756476</c:v>
                </c:pt>
                <c:pt idx="284">
                  <c:v>-293.98597434756476</c:v>
                </c:pt>
                <c:pt idx="285">
                  <c:v>-293.98597434756476</c:v>
                </c:pt>
                <c:pt idx="286">
                  <c:v>-293.98597434756476</c:v>
                </c:pt>
                <c:pt idx="287">
                  <c:v>-293.98597434756476</c:v>
                </c:pt>
                <c:pt idx="288">
                  <c:v>-293.98597434756476</c:v>
                </c:pt>
                <c:pt idx="289">
                  <c:v>-293.98597434756476</c:v>
                </c:pt>
                <c:pt idx="290">
                  <c:v>-293.98597434756476</c:v>
                </c:pt>
                <c:pt idx="291">
                  <c:v>-293.98597434756476</c:v>
                </c:pt>
                <c:pt idx="292">
                  <c:v>-293.98597434756476</c:v>
                </c:pt>
                <c:pt idx="293">
                  <c:v>-293.98597434756476</c:v>
                </c:pt>
                <c:pt idx="294">
                  <c:v>-293.98597434756476</c:v>
                </c:pt>
                <c:pt idx="295">
                  <c:v>-293.98597434756476</c:v>
                </c:pt>
                <c:pt idx="296">
                  <c:v>-293.98597434756476</c:v>
                </c:pt>
                <c:pt idx="297">
                  <c:v>-293.98597434756476</c:v>
                </c:pt>
                <c:pt idx="298">
                  <c:v>-293.98597434756476</c:v>
                </c:pt>
                <c:pt idx="299">
                  <c:v>-293.98597434756476</c:v>
                </c:pt>
                <c:pt idx="300">
                  <c:v>-293.98597434756476</c:v>
                </c:pt>
                <c:pt idx="301">
                  <c:v>-293.98597434756476</c:v>
                </c:pt>
                <c:pt idx="302">
                  <c:v>-293.98597434756476</c:v>
                </c:pt>
                <c:pt idx="303">
                  <c:v>-293.98597434756476</c:v>
                </c:pt>
                <c:pt idx="304">
                  <c:v>-293.98597434756476</c:v>
                </c:pt>
                <c:pt idx="305">
                  <c:v>-293.98597434756476</c:v>
                </c:pt>
                <c:pt idx="306">
                  <c:v>-293.98597434756476</c:v>
                </c:pt>
                <c:pt idx="307">
                  <c:v>-293.98597434756476</c:v>
                </c:pt>
                <c:pt idx="308">
                  <c:v>-293.98597434756476</c:v>
                </c:pt>
                <c:pt idx="309">
                  <c:v>-293.98597434756476</c:v>
                </c:pt>
                <c:pt idx="310">
                  <c:v>-293.98597434756476</c:v>
                </c:pt>
                <c:pt idx="311">
                  <c:v>-293.98597434756476</c:v>
                </c:pt>
                <c:pt idx="312">
                  <c:v>-293.98597434756476</c:v>
                </c:pt>
                <c:pt idx="313">
                  <c:v>-293.98597434756476</c:v>
                </c:pt>
                <c:pt idx="314">
                  <c:v>-293.98597434756476</c:v>
                </c:pt>
                <c:pt idx="315">
                  <c:v>-293.98597434756476</c:v>
                </c:pt>
                <c:pt idx="316">
                  <c:v>-293.98597434756476</c:v>
                </c:pt>
                <c:pt idx="317">
                  <c:v>-293.98597434756476</c:v>
                </c:pt>
                <c:pt idx="318">
                  <c:v>-293.98597434756476</c:v>
                </c:pt>
                <c:pt idx="319">
                  <c:v>-293.98597434756476</c:v>
                </c:pt>
                <c:pt idx="320">
                  <c:v>-293.98597434756476</c:v>
                </c:pt>
                <c:pt idx="321">
                  <c:v>-293.98597434756476</c:v>
                </c:pt>
                <c:pt idx="322">
                  <c:v>-293.98597434756476</c:v>
                </c:pt>
                <c:pt idx="323">
                  <c:v>-293.98597434756476</c:v>
                </c:pt>
                <c:pt idx="324">
                  <c:v>-293.98597434756476</c:v>
                </c:pt>
                <c:pt idx="325">
                  <c:v>-293.98597434756476</c:v>
                </c:pt>
                <c:pt idx="326">
                  <c:v>-293.98597434756476</c:v>
                </c:pt>
                <c:pt idx="327">
                  <c:v>-293.98597434756476</c:v>
                </c:pt>
                <c:pt idx="328">
                  <c:v>-293.98597434756476</c:v>
                </c:pt>
                <c:pt idx="329">
                  <c:v>-293.98597434756476</c:v>
                </c:pt>
                <c:pt idx="330">
                  <c:v>-293.98597434756476</c:v>
                </c:pt>
                <c:pt idx="331">
                  <c:v>-293.98597434756476</c:v>
                </c:pt>
                <c:pt idx="332">
                  <c:v>-293.98597434756476</c:v>
                </c:pt>
                <c:pt idx="333">
                  <c:v>-293.98597434756476</c:v>
                </c:pt>
                <c:pt idx="334">
                  <c:v>-293.98597434756476</c:v>
                </c:pt>
                <c:pt idx="335">
                  <c:v>-293.98597434756476</c:v>
                </c:pt>
                <c:pt idx="336">
                  <c:v>-293.98597434756476</c:v>
                </c:pt>
                <c:pt idx="337">
                  <c:v>-293.98597434756476</c:v>
                </c:pt>
                <c:pt idx="338">
                  <c:v>-293.98597434756476</c:v>
                </c:pt>
                <c:pt idx="339">
                  <c:v>-293.98597434756476</c:v>
                </c:pt>
                <c:pt idx="340">
                  <c:v>-293.98597434756476</c:v>
                </c:pt>
                <c:pt idx="341">
                  <c:v>-293.98597434756476</c:v>
                </c:pt>
                <c:pt idx="342">
                  <c:v>-293.98597434756476</c:v>
                </c:pt>
                <c:pt idx="343">
                  <c:v>-293.98597434756476</c:v>
                </c:pt>
                <c:pt idx="344">
                  <c:v>-293.98597434756476</c:v>
                </c:pt>
                <c:pt idx="345">
                  <c:v>-293.98597434756476</c:v>
                </c:pt>
                <c:pt idx="346">
                  <c:v>-293.98597434756476</c:v>
                </c:pt>
                <c:pt idx="347">
                  <c:v>-293.98597434756476</c:v>
                </c:pt>
                <c:pt idx="348">
                  <c:v>-293.98597434756476</c:v>
                </c:pt>
                <c:pt idx="349">
                  <c:v>-293.98597434756476</c:v>
                </c:pt>
                <c:pt idx="350">
                  <c:v>-293.98597434756476</c:v>
                </c:pt>
                <c:pt idx="351">
                  <c:v>-293.98597434756476</c:v>
                </c:pt>
                <c:pt idx="352">
                  <c:v>-293.98597434756476</c:v>
                </c:pt>
                <c:pt idx="353">
                  <c:v>-293.98597434756476</c:v>
                </c:pt>
                <c:pt idx="354">
                  <c:v>-293.98597434756476</c:v>
                </c:pt>
                <c:pt idx="355">
                  <c:v>-293.98597434756476</c:v>
                </c:pt>
                <c:pt idx="356">
                  <c:v>-293.98597434756476</c:v>
                </c:pt>
                <c:pt idx="357">
                  <c:v>-293.98597434756476</c:v>
                </c:pt>
                <c:pt idx="358">
                  <c:v>-293.98597434756476</c:v>
                </c:pt>
                <c:pt idx="359">
                  <c:v>-293.98597434756476</c:v>
                </c:pt>
                <c:pt idx="360">
                  <c:v>-293.98597434756476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9144"/>
        <c:axId val="366559536"/>
      </c:lineChart>
      <c:catAx>
        <c:axId val="366559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543478260869568"/>
              <c:y val="0.88779155080862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9536"/>
        <c:crossesAt val="0"/>
        <c:auto val="1"/>
        <c:lblAlgn val="ctr"/>
        <c:lblOffset val="100"/>
        <c:tickLblSkip val="5"/>
        <c:tickMarkSkip val="2"/>
        <c:noMultiLvlLbl val="0"/>
      </c:catAx>
      <c:valAx>
        <c:axId val="3665595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3.8043478260869602E-2"/>
              <c:y val="0.4389452803548086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9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402173913043637"/>
          <c:y val="0.18481917483086943"/>
          <c:w val="0.34510869565217206"/>
          <c:h val="0.33663470284036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5</xdr:row>
          <xdr:rowOff>76200</xdr:rowOff>
        </xdr:from>
        <xdr:to>
          <xdr:col>9</xdr:col>
          <xdr:colOff>314325</xdr:colOff>
          <xdr:row>9</xdr:row>
          <xdr:rowOff>104775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4</xdr:row>
          <xdr:rowOff>9525</xdr:rowOff>
        </xdr:from>
        <xdr:to>
          <xdr:col>9</xdr:col>
          <xdr:colOff>504825</xdr:colOff>
          <xdr:row>8</xdr:row>
          <xdr:rowOff>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5</xdr:row>
          <xdr:rowOff>0</xdr:rowOff>
        </xdr:from>
        <xdr:to>
          <xdr:col>9</xdr:col>
          <xdr:colOff>200025</xdr:colOff>
          <xdr:row>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3</xdr:row>
          <xdr:rowOff>9525</xdr:rowOff>
        </xdr:from>
        <xdr:to>
          <xdr:col>12</xdr:col>
          <xdr:colOff>419100</xdr:colOff>
          <xdr:row>5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</xdr:row>
          <xdr:rowOff>95250</xdr:rowOff>
        </xdr:from>
        <xdr:to>
          <xdr:col>6</xdr:col>
          <xdr:colOff>533400</xdr:colOff>
          <xdr:row>3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9525</xdr:rowOff>
        </xdr:from>
        <xdr:to>
          <xdr:col>5</xdr:col>
          <xdr:colOff>400050</xdr:colOff>
          <xdr:row>9</xdr:row>
          <xdr:rowOff>85725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76200</xdr:rowOff>
    </xdr:from>
    <xdr:to>
      <xdr:col>16</xdr:col>
      <xdr:colOff>0</xdr:colOff>
      <xdr:row>25</xdr:row>
      <xdr:rowOff>19050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26</xdr:row>
      <xdr:rowOff>123825</xdr:rowOff>
    </xdr:from>
    <xdr:to>
      <xdr:col>16</xdr:col>
      <xdr:colOff>0</xdr:colOff>
      <xdr:row>44</xdr:row>
      <xdr:rowOff>95250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142875</xdr:rowOff>
        </xdr:from>
        <xdr:to>
          <xdr:col>12</xdr:col>
          <xdr:colOff>304800</xdr:colOff>
          <xdr:row>4</xdr:row>
          <xdr:rowOff>133350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7</xdr:row>
          <xdr:rowOff>9525</xdr:rowOff>
        </xdr:from>
        <xdr:to>
          <xdr:col>11</xdr:col>
          <xdr:colOff>485775</xdr:colOff>
          <xdr:row>7</xdr:row>
          <xdr:rowOff>247650</xdr:rowOff>
        </xdr:to>
        <xdr:sp macro="" textlink="">
          <xdr:nvSpPr>
            <xdr:cNvPr id="23554" name="Object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5</xdr:row>
          <xdr:rowOff>38100</xdr:rowOff>
        </xdr:from>
        <xdr:to>
          <xdr:col>12</xdr:col>
          <xdr:colOff>19050</xdr:colOff>
          <xdr:row>6</xdr:row>
          <xdr:rowOff>114300</xdr:rowOff>
        </xdr:to>
        <xdr:sp macro="" textlink="">
          <xdr:nvSpPr>
            <xdr:cNvPr id="23555" name="Object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7</xdr:row>
          <xdr:rowOff>304800</xdr:rowOff>
        </xdr:from>
        <xdr:to>
          <xdr:col>12</xdr:col>
          <xdr:colOff>266700</xdr:colOff>
          <xdr:row>7</xdr:row>
          <xdr:rowOff>533400</xdr:rowOff>
        </xdr:to>
        <xdr:sp macro="" textlink="">
          <xdr:nvSpPr>
            <xdr:cNvPr id="23556" name="Object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76200</xdr:rowOff>
    </xdr:from>
    <xdr:to>
      <xdr:col>16</xdr:col>
      <xdr:colOff>0</xdr:colOff>
      <xdr:row>25</xdr:row>
      <xdr:rowOff>19050</xdr:rowOff>
    </xdr:to>
    <xdr:graphicFrame macro="">
      <xdr:nvGraphicFramePr>
        <xdr:cNvPr id="114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26</xdr:row>
      <xdr:rowOff>123825</xdr:rowOff>
    </xdr:from>
    <xdr:to>
      <xdr:col>16</xdr:col>
      <xdr:colOff>0</xdr:colOff>
      <xdr:row>44</xdr:row>
      <xdr:rowOff>95250</xdr:rowOff>
    </xdr:to>
    <xdr:graphicFrame macro="">
      <xdr:nvGraphicFramePr>
        <xdr:cNvPr id="114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142875</xdr:rowOff>
        </xdr:from>
        <xdr:to>
          <xdr:col>12</xdr:col>
          <xdr:colOff>304800</xdr:colOff>
          <xdr:row>4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7</xdr:row>
          <xdr:rowOff>9525</xdr:rowOff>
        </xdr:from>
        <xdr:to>
          <xdr:col>11</xdr:col>
          <xdr:colOff>485775</xdr:colOff>
          <xdr:row>7</xdr:row>
          <xdr:rowOff>247650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5</xdr:row>
          <xdr:rowOff>38100</xdr:rowOff>
        </xdr:from>
        <xdr:to>
          <xdr:col>12</xdr:col>
          <xdr:colOff>19050</xdr:colOff>
          <xdr:row>6</xdr:row>
          <xdr:rowOff>114300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7</xdr:row>
          <xdr:rowOff>304800</xdr:rowOff>
        </xdr:from>
        <xdr:to>
          <xdr:col>12</xdr:col>
          <xdr:colOff>266700</xdr:colOff>
          <xdr:row>7</xdr:row>
          <xdr:rowOff>533400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29</xdr:row>
      <xdr:rowOff>38100</xdr:rowOff>
    </xdr:from>
    <xdr:to>
      <xdr:col>17</xdr:col>
      <xdr:colOff>209550</xdr:colOff>
      <xdr:row>43</xdr:row>
      <xdr:rowOff>47625</xdr:rowOff>
    </xdr:to>
    <xdr:graphicFrame macro="">
      <xdr:nvGraphicFramePr>
        <xdr:cNvPr id="134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12</xdr:row>
      <xdr:rowOff>9525</xdr:rowOff>
    </xdr:from>
    <xdr:to>
      <xdr:col>17</xdr:col>
      <xdr:colOff>180975</xdr:colOff>
      <xdr:row>27</xdr:row>
      <xdr:rowOff>133350</xdr:rowOff>
    </xdr:to>
    <xdr:graphicFrame macro="">
      <xdr:nvGraphicFramePr>
        <xdr:cNvPr id="1349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0</xdr:row>
          <xdr:rowOff>133350</xdr:rowOff>
        </xdr:from>
        <xdr:to>
          <xdr:col>12</xdr:col>
          <xdr:colOff>28575</xdr:colOff>
          <xdr:row>4</xdr:row>
          <xdr:rowOff>123825</xdr:rowOff>
        </xdr:to>
        <xdr:sp macro="" textlink="">
          <xdr:nvSpPr>
            <xdr:cNvPr id="13330" name="Object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</xdr:row>
          <xdr:rowOff>0</xdr:rowOff>
        </xdr:from>
        <xdr:to>
          <xdr:col>11</xdr:col>
          <xdr:colOff>219075</xdr:colOff>
          <xdr:row>8</xdr:row>
          <xdr:rowOff>76200</xdr:rowOff>
        </xdr:to>
        <xdr:sp macro="" textlink="">
          <xdr:nvSpPr>
            <xdr:cNvPr id="13331" name="Object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5</xdr:row>
          <xdr:rowOff>38100</xdr:rowOff>
        </xdr:from>
        <xdr:to>
          <xdr:col>11</xdr:col>
          <xdr:colOff>352425</xdr:colOff>
          <xdr:row>6</xdr:row>
          <xdr:rowOff>114300</xdr:rowOff>
        </xdr:to>
        <xdr:sp macro="" textlink="">
          <xdr:nvSpPr>
            <xdr:cNvPr id="13332" name="Object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</xdr:row>
          <xdr:rowOff>133350</xdr:rowOff>
        </xdr:from>
        <xdr:to>
          <xdr:col>12</xdr:col>
          <xdr:colOff>0</xdr:colOff>
          <xdr:row>10</xdr:row>
          <xdr:rowOff>38100</xdr:rowOff>
        </xdr:to>
        <xdr:sp macro="" textlink="">
          <xdr:nvSpPr>
            <xdr:cNvPr id="13333" name="Object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11</xdr:row>
      <xdr:rowOff>57150</xdr:rowOff>
    </xdr:from>
    <xdr:to>
      <xdr:col>18</xdr:col>
      <xdr:colOff>0</xdr:colOff>
      <xdr:row>28</xdr:row>
      <xdr:rowOff>0</xdr:rowOff>
    </xdr:to>
    <xdr:graphicFrame macro="">
      <xdr:nvGraphicFramePr>
        <xdr:cNvPr id="129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29</xdr:row>
      <xdr:rowOff>123825</xdr:rowOff>
    </xdr:from>
    <xdr:to>
      <xdr:col>18</xdr:col>
      <xdr:colOff>0</xdr:colOff>
      <xdr:row>47</xdr:row>
      <xdr:rowOff>95250</xdr:rowOff>
    </xdr:to>
    <xdr:graphicFrame macro="">
      <xdr:nvGraphicFramePr>
        <xdr:cNvPr id="129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0</xdr:row>
          <xdr:rowOff>38100</xdr:rowOff>
        </xdr:from>
        <xdr:to>
          <xdr:col>12</xdr:col>
          <xdr:colOff>466725</xdr:colOff>
          <xdr:row>4</xdr:row>
          <xdr:rowOff>28575</xdr:rowOff>
        </xdr:to>
        <xdr:sp macro="" textlink="">
          <xdr:nvSpPr>
            <xdr:cNvPr id="12304" name="Object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</xdr:row>
          <xdr:rowOff>66675</xdr:rowOff>
        </xdr:from>
        <xdr:to>
          <xdr:col>12</xdr:col>
          <xdr:colOff>38100</xdr:colOff>
          <xdr:row>7</xdr:row>
          <xdr:rowOff>142875</xdr:rowOff>
        </xdr:to>
        <xdr:sp macro="" textlink="">
          <xdr:nvSpPr>
            <xdr:cNvPr id="12305" name="Object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</xdr:row>
          <xdr:rowOff>104775</xdr:rowOff>
        </xdr:from>
        <xdr:to>
          <xdr:col>12</xdr:col>
          <xdr:colOff>190500</xdr:colOff>
          <xdr:row>6</xdr:row>
          <xdr:rowOff>19050</xdr:rowOff>
        </xdr:to>
        <xdr:sp macro="" textlink="">
          <xdr:nvSpPr>
            <xdr:cNvPr id="12306" name="Object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38100</xdr:rowOff>
        </xdr:from>
        <xdr:to>
          <xdr:col>12</xdr:col>
          <xdr:colOff>428625</xdr:colOff>
          <xdr:row>9</xdr:row>
          <xdr:rowOff>104775</xdr:rowOff>
        </xdr:to>
        <xdr:sp macro="" textlink="">
          <xdr:nvSpPr>
            <xdr:cNvPr id="12307" name="Object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5</xdr:row>
          <xdr:rowOff>38100</xdr:rowOff>
        </xdr:from>
        <xdr:to>
          <xdr:col>21</xdr:col>
          <xdr:colOff>238125</xdr:colOff>
          <xdr:row>9</xdr:row>
          <xdr:rowOff>142875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47625</xdr:rowOff>
        </xdr:from>
        <xdr:to>
          <xdr:col>23</xdr:col>
          <xdr:colOff>523875</xdr:colOff>
          <xdr:row>6</xdr:row>
          <xdr:rowOff>114300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0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6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7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6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0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oleObject12.bin"/><Relationship Id="rId4" Type="http://schemas.openxmlformats.org/officeDocument/2006/relationships/oleObject" Target="../embeddings/oleObject9.bin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6.emf"/><Relationship Id="rId12" Type="http://schemas.openxmlformats.org/officeDocument/2006/relationships/comments" Target="../comments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4.bin"/><Relationship Id="rId11" Type="http://schemas.openxmlformats.org/officeDocument/2006/relationships/image" Target="../media/image9.emf"/><Relationship Id="rId5" Type="http://schemas.openxmlformats.org/officeDocument/2006/relationships/image" Target="../media/image5.emf"/><Relationship Id="rId10" Type="http://schemas.openxmlformats.org/officeDocument/2006/relationships/oleObject" Target="../embeddings/oleObject16.bin"/><Relationship Id="rId4" Type="http://schemas.openxmlformats.org/officeDocument/2006/relationships/oleObject" Target="../embeddings/oleObject13.bin"/><Relationship Id="rId9" Type="http://schemas.openxmlformats.org/officeDocument/2006/relationships/image" Target="../media/image7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6.emf"/><Relationship Id="rId12" Type="http://schemas.openxmlformats.org/officeDocument/2006/relationships/comments" Target="../comments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8.bin"/><Relationship Id="rId11" Type="http://schemas.openxmlformats.org/officeDocument/2006/relationships/image" Target="../media/image9.emf"/><Relationship Id="rId5" Type="http://schemas.openxmlformats.org/officeDocument/2006/relationships/image" Target="../media/image5.emf"/><Relationship Id="rId10" Type="http://schemas.openxmlformats.org/officeDocument/2006/relationships/oleObject" Target="../embeddings/oleObject20.bin"/><Relationship Id="rId4" Type="http://schemas.openxmlformats.org/officeDocument/2006/relationships/oleObject" Target="../embeddings/oleObject17.bin"/><Relationship Id="rId9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L220"/>
  <sheetViews>
    <sheetView zoomScale="85" zoomScaleNormal="85" workbookViewId="0">
      <pane ySplit="12" topLeftCell="A13" activePane="bottomLeft" state="frozen"/>
      <selection pane="bottomLeft" activeCell="F9" sqref="F9"/>
    </sheetView>
  </sheetViews>
  <sheetFormatPr defaultRowHeight="12.75" x14ac:dyDescent="0.2"/>
  <cols>
    <col min="1" max="1" width="13.28515625" customWidth="1"/>
    <col min="2" max="3" width="10.5703125" customWidth="1"/>
    <col min="4" max="4" width="13.42578125" customWidth="1"/>
    <col min="5" max="5" width="10.140625" customWidth="1"/>
    <col min="6" max="6" width="13.42578125" customWidth="1"/>
    <col min="7" max="7" width="10.85546875" customWidth="1"/>
    <col min="8" max="8" width="13.140625" customWidth="1"/>
  </cols>
  <sheetData>
    <row r="1" spans="1:12" x14ac:dyDescent="0.2">
      <c r="A1" s="3" t="s">
        <v>44</v>
      </c>
    </row>
    <row r="3" spans="1:12" x14ac:dyDescent="0.2">
      <c r="A3" s="3" t="s">
        <v>83</v>
      </c>
      <c r="K3" t="s">
        <v>166</v>
      </c>
    </row>
    <row r="4" spans="1:12" x14ac:dyDescent="0.2">
      <c r="A4" s="3" t="s">
        <v>84</v>
      </c>
    </row>
    <row r="5" spans="1:12" x14ac:dyDescent="0.2">
      <c r="A5" s="3"/>
    </row>
    <row r="6" spans="1:12" x14ac:dyDescent="0.2">
      <c r="A6" s="3" t="s">
        <v>260</v>
      </c>
    </row>
    <row r="7" spans="1:12" x14ac:dyDescent="0.2">
      <c r="A7" s="3"/>
    </row>
    <row r="8" spans="1:12" x14ac:dyDescent="0.2">
      <c r="K8" s="11" t="s">
        <v>10</v>
      </c>
      <c r="L8" t="s">
        <v>11</v>
      </c>
    </row>
    <row r="9" spans="1:12" x14ac:dyDescent="0.2">
      <c r="A9" s="3" t="s">
        <v>42</v>
      </c>
      <c r="F9" s="19">
        <v>4.25</v>
      </c>
      <c r="G9" t="s">
        <v>36</v>
      </c>
      <c r="K9" s="11" t="s">
        <v>13</v>
      </c>
      <c r="L9" t="s">
        <v>149</v>
      </c>
    </row>
    <row r="10" spans="1:12" x14ac:dyDescent="0.2">
      <c r="A10" s="3" t="s">
        <v>43</v>
      </c>
      <c r="F10" s="19">
        <v>30</v>
      </c>
      <c r="G10" t="s">
        <v>9</v>
      </c>
      <c r="K10" s="11" t="s">
        <v>12</v>
      </c>
      <c r="L10" t="s">
        <v>150</v>
      </c>
    </row>
    <row r="11" spans="1:12" x14ac:dyDescent="0.2">
      <c r="K11" s="11" t="s">
        <v>14</v>
      </c>
      <c r="L11" t="s">
        <v>151</v>
      </c>
    </row>
    <row r="12" spans="1:12" s="20" customFormat="1" ht="42.75" customHeight="1" x14ac:dyDescent="0.2">
      <c r="A12" s="21" t="s">
        <v>39</v>
      </c>
      <c r="B12" s="21" t="s">
        <v>61</v>
      </c>
      <c r="C12" s="127" t="s">
        <v>261</v>
      </c>
      <c r="D12" s="21" t="s">
        <v>262</v>
      </c>
      <c r="E12" s="21" t="s">
        <v>45</v>
      </c>
      <c r="F12" s="21" t="s">
        <v>40</v>
      </c>
      <c r="G12" s="21" t="s">
        <v>46</v>
      </c>
      <c r="H12" s="21" t="s">
        <v>41</v>
      </c>
      <c r="K12"/>
    </row>
    <row r="13" spans="1:12" x14ac:dyDescent="0.2">
      <c r="A13" s="18">
        <v>20000</v>
      </c>
      <c r="B13" s="18">
        <f>A13/12</f>
        <v>1666.6666666666667</v>
      </c>
      <c r="C13" s="18">
        <f>B13*0.25</f>
        <v>416.66666666666669</v>
      </c>
      <c r="D13" s="10">
        <f>(C13*(1-1/((1+($F$9*0.01/12))^($F$10*12)))/($F$9*0.01/12))</f>
        <v>84698.69474345028</v>
      </c>
      <c r="E13" s="18">
        <f t="shared" ref="E13:E44" si="0">B13*0.29</f>
        <v>483.33333333333331</v>
      </c>
      <c r="F13" s="10">
        <f>(E13*(1-1/((1+($F$9*0.01/12))^($F$10*12)))/($F$9*0.01/12))</f>
        <v>98250.485902402332</v>
      </c>
      <c r="G13" s="18">
        <f t="shared" ref="G13:G44" si="1">B13*0.41</f>
        <v>683.33333333333337</v>
      </c>
      <c r="H13" s="10">
        <f>(G13*(1-1/((1+($F$9*0.01/12))^($F$10*12)))/($F$9*0.01/12))</f>
        <v>138905.85937925847</v>
      </c>
    </row>
    <row r="14" spans="1:12" x14ac:dyDescent="0.2">
      <c r="A14" s="18">
        <f>A13+2500</f>
        <v>22500</v>
      </c>
      <c r="B14" s="18">
        <f t="shared" ref="B14:B77" si="2">A14/12</f>
        <v>1875</v>
      </c>
      <c r="C14" s="18">
        <f t="shared" ref="C14:C77" si="3">B14*0.25</f>
        <v>468.75</v>
      </c>
      <c r="D14" s="10">
        <f t="shared" ref="D14:D77" si="4">(C14*(1-1/((1+($F$9*0.01/12))^($F$10*12)))/($F$9*0.01/12))</f>
        <v>95286.031586381578</v>
      </c>
      <c r="E14" s="18">
        <f t="shared" si="0"/>
        <v>543.75</v>
      </c>
      <c r="F14" s="10">
        <f t="shared" ref="F14:F77" si="5">(E14*(1-1/((1+($F$9*0.01/12))^($F$10*12)))/($F$9*0.01/12))</f>
        <v>110531.79664020262</v>
      </c>
      <c r="G14" s="18">
        <f t="shared" si="1"/>
        <v>768.75</v>
      </c>
      <c r="H14" s="10">
        <f t="shared" ref="H14:H77" si="6">(G14*(1-1/((1+($F$9*0.01/12))^($F$10*12)))/($F$9*0.01/12))</f>
        <v>156269.09180166578</v>
      </c>
    </row>
    <row r="15" spans="1:12" x14ac:dyDescent="0.2">
      <c r="A15" s="18">
        <f t="shared" ref="A15:A78" si="7">A14+2500</f>
        <v>25000</v>
      </c>
      <c r="B15" s="18">
        <f t="shared" si="2"/>
        <v>2083.3333333333335</v>
      </c>
      <c r="C15" s="18">
        <f t="shared" si="3"/>
        <v>520.83333333333337</v>
      </c>
      <c r="D15" s="10">
        <f t="shared" si="4"/>
        <v>105873.36842931286</v>
      </c>
      <c r="E15" s="18">
        <f t="shared" si="0"/>
        <v>604.16666666666663</v>
      </c>
      <c r="F15" s="10">
        <f t="shared" si="5"/>
        <v>122813.1073780029</v>
      </c>
      <c r="G15" s="18">
        <f t="shared" si="1"/>
        <v>854.16666666666663</v>
      </c>
      <c r="H15" s="10">
        <f t="shared" si="6"/>
        <v>173632.32422407306</v>
      </c>
    </row>
    <row r="16" spans="1:12" x14ac:dyDescent="0.2">
      <c r="A16" s="18">
        <f t="shared" si="7"/>
        <v>27500</v>
      </c>
      <c r="B16" s="18">
        <f t="shared" si="2"/>
        <v>2291.6666666666665</v>
      </c>
      <c r="C16" s="18">
        <f t="shared" si="3"/>
        <v>572.91666666666663</v>
      </c>
      <c r="D16" s="10">
        <f t="shared" si="4"/>
        <v>116460.70527224414</v>
      </c>
      <c r="E16" s="18">
        <f t="shared" si="0"/>
        <v>664.58333333333326</v>
      </c>
      <c r="F16" s="10">
        <f t="shared" si="5"/>
        <v>135094.41811580319</v>
      </c>
      <c r="G16" s="18">
        <f t="shared" si="1"/>
        <v>939.58333333333326</v>
      </c>
      <c r="H16" s="10">
        <f t="shared" si="6"/>
        <v>190995.55664648037</v>
      </c>
    </row>
    <row r="17" spans="1:8" x14ac:dyDescent="0.2">
      <c r="A17" s="18">
        <f t="shared" si="7"/>
        <v>30000</v>
      </c>
      <c r="B17" s="18">
        <f t="shared" si="2"/>
        <v>2500</v>
      </c>
      <c r="C17" s="18">
        <f t="shared" si="3"/>
        <v>625</v>
      </c>
      <c r="D17" s="10">
        <f t="shared" si="4"/>
        <v>127048.04211517543</v>
      </c>
      <c r="E17" s="18">
        <f t="shared" si="0"/>
        <v>725</v>
      </c>
      <c r="F17" s="10">
        <f t="shared" si="5"/>
        <v>147375.7288536035</v>
      </c>
      <c r="G17" s="18">
        <f t="shared" si="1"/>
        <v>1025</v>
      </c>
      <c r="H17" s="10">
        <f t="shared" si="6"/>
        <v>208358.78906888768</v>
      </c>
    </row>
    <row r="18" spans="1:8" x14ac:dyDescent="0.2">
      <c r="A18" s="18">
        <f t="shared" si="7"/>
        <v>32500</v>
      </c>
      <c r="B18" s="18">
        <f t="shared" si="2"/>
        <v>2708.3333333333335</v>
      </c>
      <c r="C18" s="18">
        <f t="shared" si="3"/>
        <v>677.08333333333337</v>
      </c>
      <c r="D18" s="10">
        <f t="shared" si="4"/>
        <v>137635.37895810671</v>
      </c>
      <c r="E18" s="18">
        <f t="shared" si="0"/>
        <v>785.41666666666663</v>
      </c>
      <c r="F18" s="10">
        <f t="shared" si="5"/>
        <v>159657.03959140377</v>
      </c>
      <c r="G18" s="18">
        <f t="shared" si="1"/>
        <v>1110.4166666666667</v>
      </c>
      <c r="H18" s="10">
        <f t="shared" si="6"/>
        <v>225722.02149129502</v>
      </c>
    </row>
    <row r="19" spans="1:8" x14ac:dyDescent="0.2">
      <c r="A19" s="18">
        <f t="shared" si="7"/>
        <v>35000</v>
      </c>
      <c r="B19" s="18">
        <f t="shared" si="2"/>
        <v>2916.6666666666665</v>
      </c>
      <c r="C19" s="18">
        <f t="shared" si="3"/>
        <v>729.16666666666663</v>
      </c>
      <c r="D19" s="10">
        <f t="shared" si="4"/>
        <v>148222.71580103799</v>
      </c>
      <c r="E19" s="18">
        <f t="shared" si="0"/>
        <v>845.83333333333326</v>
      </c>
      <c r="F19" s="10">
        <f t="shared" si="5"/>
        <v>171938.35032920406</v>
      </c>
      <c r="G19" s="18">
        <f t="shared" si="1"/>
        <v>1195.8333333333333</v>
      </c>
      <c r="H19" s="10">
        <f t="shared" si="6"/>
        <v>243085.2539137023</v>
      </c>
    </row>
    <row r="20" spans="1:8" x14ac:dyDescent="0.2">
      <c r="A20" s="18">
        <f t="shared" si="7"/>
        <v>37500</v>
      </c>
      <c r="B20" s="18">
        <f t="shared" si="2"/>
        <v>3125</v>
      </c>
      <c r="C20" s="18">
        <f t="shared" si="3"/>
        <v>781.25</v>
      </c>
      <c r="D20" s="10">
        <f t="shared" si="4"/>
        <v>158810.05264396928</v>
      </c>
      <c r="E20" s="18">
        <f t="shared" si="0"/>
        <v>906.24999999999989</v>
      </c>
      <c r="F20" s="10">
        <f t="shared" si="5"/>
        <v>184219.66106700434</v>
      </c>
      <c r="G20" s="18">
        <f t="shared" si="1"/>
        <v>1281.25</v>
      </c>
      <c r="H20" s="10">
        <f t="shared" si="6"/>
        <v>260448.48633610961</v>
      </c>
    </row>
    <row r="21" spans="1:8" x14ac:dyDescent="0.2">
      <c r="A21" s="18">
        <f t="shared" si="7"/>
        <v>40000</v>
      </c>
      <c r="B21" s="18">
        <f t="shared" si="2"/>
        <v>3333.3333333333335</v>
      </c>
      <c r="C21" s="18">
        <f t="shared" si="3"/>
        <v>833.33333333333337</v>
      </c>
      <c r="D21" s="10">
        <f t="shared" si="4"/>
        <v>169397.38948690056</v>
      </c>
      <c r="E21" s="18">
        <f t="shared" si="0"/>
        <v>966.66666666666663</v>
      </c>
      <c r="F21" s="10">
        <f t="shared" si="5"/>
        <v>196500.97180480466</v>
      </c>
      <c r="G21" s="18">
        <f t="shared" si="1"/>
        <v>1366.6666666666667</v>
      </c>
      <c r="H21" s="10">
        <f t="shared" si="6"/>
        <v>277811.71875851694</v>
      </c>
    </row>
    <row r="22" spans="1:8" x14ac:dyDescent="0.2">
      <c r="A22" s="18">
        <f t="shared" si="7"/>
        <v>42500</v>
      </c>
      <c r="B22" s="18">
        <f t="shared" si="2"/>
        <v>3541.6666666666665</v>
      </c>
      <c r="C22" s="18">
        <f t="shared" si="3"/>
        <v>885.41666666666663</v>
      </c>
      <c r="D22" s="10">
        <f t="shared" si="4"/>
        <v>179984.72632983187</v>
      </c>
      <c r="E22" s="18">
        <f t="shared" si="0"/>
        <v>1027.0833333333333</v>
      </c>
      <c r="F22" s="10">
        <f t="shared" si="5"/>
        <v>208782.28254260495</v>
      </c>
      <c r="G22" s="18">
        <f t="shared" si="1"/>
        <v>1452.0833333333333</v>
      </c>
      <c r="H22" s="10">
        <f t="shared" si="6"/>
        <v>295174.95118092425</v>
      </c>
    </row>
    <row r="23" spans="1:8" x14ac:dyDescent="0.2">
      <c r="A23" s="18">
        <f t="shared" si="7"/>
        <v>45000</v>
      </c>
      <c r="B23" s="18">
        <f t="shared" si="2"/>
        <v>3750</v>
      </c>
      <c r="C23" s="18">
        <f t="shared" si="3"/>
        <v>937.5</v>
      </c>
      <c r="D23" s="10">
        <f t="shared" si="4"/>
        <v>190572.06317276316</v>
      </c>
      <c r="E23" s="18">
        <f t="shared" si="0"/>
        <v>1087.5</v>
      </c>
      <c r="F23" s="10">
        <f t="shared" si="5"/>
        <v>221063.59328040524</v>
      </c>
      <c r="G23" s="18">
        <f t="shared" si="1"/>
        <v>1537.5</v>
      </c>
      <c r="H23" s="10">
        <f t="shared" si="6"/>
        <v>312538.18360333156</v>
      </c>
    </row>
    <row r="24" spans="1:8" x14ac:dyDescent="0.2">
      <c r="A24" s="18">
        <f t="shared" si="7"/>
        <v>47500</v>
      </c>
      <c r="B24" s="18">
        <f t="shared" si="2"/>
        <v>3958.3333333333335</v>
      </c>
      <c r="C24" s="18">
        <f t="shared" si="3"/>
        <v>989.58333333333337</v>
      </c>
      <c r="D24" s="10">
        <f t="shared" si="4"/>
        <v>201159.40001569444</v>
      </c>
      <c r="E24" s="18">
        <f t="shared" si="0"/>
        <v>1147.9166666666667</v>
      </c>
      <c r="F24" s="10">
        <f t="shared" si="5"/>
        <v>233344.90401820553</v>
      </c>
      <c r="G24" s="18">
        <f t="shared" si="1"/>
        <v>1622.9166666666667</v>
      </c>
      <c r="H24" s="10">
        <f t="shared" si="6"/>
        <v>329901.41602573887</v>
      </c>
    </row>
    <row r="25" spans="1:8" x14ac:dyDescent="0.2">
      <c r="A25" s="18">
        <f t="shared" si="7"/>
        <v>50000</v>
      </c>
      <c r="B25" s="18">
        <f t="shared" si="2"/>
        <v>4166.666666666667</v>
      </c>
      <c r="C25" s="18">
        <f t="shared" si="3"/>
        <v>1041.6666666666667</v>
      </c>
      <c r="D25" s="10">
        <f t="shared" si="4"/>
        <v>211746.73685862572</v>
      </c>
      <c r="E25" s="18">
        <f t="shared" si="0"/>
        <v>1208.3333333333333</v>
      </c>
      <c r="F25" s="10">
        <f t="shared" si="5"/>
        <v>245626.21475600579</v>
      </c>
      <c r="G25" s="18">
        <f t="shared" si="1"/>
        <v>1708.3333333333333</v>
      </c>
      <c r="H25" s="10">
        <f t="shared" si="6"/>
        <v>347264.64844814612</v>
      </c>
    </row>
    <row r="26" spans="1:8" x14ac:dyDescent="0.2">
      <c r="A26" s="18">
        <f t="shared" si="7"/>
        <v>52500</v>
      </c>
      <c r="B26" s="18">
        <f t="shared" si="2"/>
        <v>4375</v>
      </c>
      <c r="C26" s="18">
        <f t="shared" si="3"/>
        <v>1093.75</v>
      </c>
      <c r="D26" s="10">
        <f t="shared" si="4"/>
        <v>222334.07370155698</v>
      </c>
      <c r="E26" s="18">
        <f t="shared" si="0"/>
        <v>1268.75</v>
      </c>
      <c r="F26" s="10">
        <f t="shared" si="5"/>
        <v>257907.52549380611</v>
      </c>
      <c r="G26" s="18">
        <f t="shared" si="1"/>
        <v>1793.75</v>
      </c>
      <c r="H26" s="10">
        <f t="shared" si="6"/>
        <v>364627.88087055349</v>
      </c>
    </row>
    <row r="27" spans="1:8" x14ac:dyDescent="0.2">
      <c r="A27" s="18">
        <f t="shared" si="7"/>
        <v>55000</v>
      </c>
      <c r="B27" s="18">
        <f t="shared" si="2"/>
        <v>4583.333333333333</v>
      </c>
      <c r="C27" s="18">
        <f t="shared" si="3"/>
        <v>1145.8333333333333</v>
      </c>
      <c r="D27" s="10">
        <f t="shared" si="4"/>
        <v>232921.41054448829</v>
      </c>
      <c r="E27" s="18">
        <f t="shared" si="0"/>
        <v>1329.1666666666665</v>
      </c>
      <c r="F27" s="10">
        <f t="shared" si="5"/>
        <v>270188.83623160637</v>
      </c>
      <c r="G27" s="18">
        <f t="shared" si="1"/>
        <v>1879.1666666666665</v>
      </c>
      <c r="H27" s="10">
        <f t="shared" si="6"/>
        <v>381991.11329296074</v>
      </c>
    </row>
    <row r="28" spans="1:8" x14ac:dyDescent="0.2">
      <c r="A28" s="18">
        <f t="shared" si="7"/>
        <v>57500</v>
      </c>
      <c r="B28" s="18">
        <f t="shared" si="2"/>
        <v>4791.666666666667</v>
      </c>
      <c r="C28" s="18">
        <f t="shared" si="3"/>
        <v>1197.9166666666667</v>
      </c>
      <c r="D28" s="10">
        <f t="shared" si="4"/>
        <v>243508.7473874196</v>
      </c>
      <c r="E28" s="18">
        <f t="shared" si="0"/>
        <v>1389.5833333333333</v>
      </c>
      <c r="F28" s="10">
        <f t="shared" si="5"/>
        <v>282470.14696940669</v>
      </c>
      <c r="G28" s="18">
        <f t="shared" si="1"/>
        <v>1964.5833333333333</v>
      </c>
      <c r="H28" s="10">
        <f t="shared" si="6"/>
        <v>399354.34571536811</v>
      </c>
    </row>
    <row r="29" spans="1:8" x14ac:dyDescent="0.2">
      <c r="A29" s="18">
        <f t="shared" si="7"/>
        <v>60000</v>
      </c>
      <c r="B29" s="18">
        <f t="shared" si="2"/>
        <v>5000</v>
      </c>
      <c r="C29" s="18">
        <f t="shared" si="3"/>
        <v>1250</v>
      </c>
      <c r="D29" s="10">
        <f t="shared" si="4"/>
        <v>254096.08423035085</v>
      </c>
      <c r="E29" s="18">
        <f t="shared" si="0"/>
        <v>1450</v>
      </c>
      <c r="F29" s="10">
        <f t="shared" si="5"/>
        <v>294751.45770720701</v>
      </c>
      <c r="G29" s="18">
        <f t="shared" si="1"/>
        <v>2050</v>
      </c>
      <c r="H29" s="10">
        <f t="shared" si="6"/>
        <v>416717.57813777536</v>
      </c>
    </row>
    <row r="30" spans="1:8" x14ac:dyDescent="0.2">
      <c r="A30" s="18">
        <f t="shared" si="7"/>
        <v>62500</v>
      </c>
      <c r="B30" s="18">
        <f t="shared" si="2"/>
        <v>5208.333333333333</v>
      </c>
      <c r="C30" s="18">
        <f t="shared" si="3"/>
        <v>1302.0833333333333</v>
      </c>
      <c r="D30" s="10">
        <f t="shared" si="4"/>
        <v>264683.42107328214</v>
      </c>
      <c r="E30" s="18">
        <f t="shared" si="0"/>
        <v>1510.4166666666665</v>
      </c>
      <c r="F30" s="10">
        <f t="shared" si="5"/>
        <v>307032.76844500721</v>
      </c>
      <c r="G30" s="18">
        <f t="shared" si="1"/>
        <v>2135.4166666666665</v>
      </c>
      <c r="H30" s="10">
        <f t="shared" si="6"/>
        <v>434080.81056018267</v>
      </c>
    </row>
    <row r="31" spans="1:8" x14ac:dyDescent="0.2">
      <c r="A31" s="18">
        <f t="shared" si="7"/>
        <v>65000</v>
      </c>
      <c r="B31" s="18">
        <f t="shared" si="2"/>
        <v>5416.666666666667</v>
      </c>
      <c r="C31" s="18">
        <f t="shared" si="3"/>
        <v>1354.1666666666667</v>
      </c>
      <c r="D31" s="10">
        <f t="shared" si="4"/>
        <v>275270.75791621342</v>
      </c>
      <c r="E31" s="18">
        <f t="shared" si="0"/>
        <v>1570.8333333333333</v>
      </c>
      <c r="F31" s="10">
        <f t="shared" si="5"/>
        <v>319314.07918280753</v>
      </c>
      <c r="G31" s="18">
        <f t="shared" si="1"/>
        <v>2220.8333333333335</v>
      </c>
      <c r="H31" s="10">
        <f t="shared" si="6"/>
        <v>451444.04298259004</v>
      </c>
    </row>
    <row r="32" spans="1:8" x14ac:dyDescent="0.2">
      <c r="A32" s="18">
        <f t="shared" si="7"/>
        <v>67500</v>
      </c>
      <c r="B32" s="18">
        <f t="shared" si="2"/>
        <v>5625</v>
      </c>
      <c r="C32" s="18">
        <f t="shared" si="3"/>
        <v>1406.25</v>
      </c>
      <c r="D32" s="10">
        <f t="shared" si="4"/>
        <v>285858.0947591447</v>
      </c>
      <c r="E32" s="18">
        <f t="shared" si="0"/>
        <v>1631.25</v>
      </c>
      <c r="F32" s="10">
        <f t="shared" si="5"/>
        <v>331595.38992060791</v>
      </c>
      <c r="G32" s="18">
        <f t="shared" si="1"/>
        <v>2306.25</v>
      </c>
      <c r="H32" s="10">
        <f t="shared" si="6"/>
        <v>468807.27540499734</v>
      </c>
    </row>
    <row r="33" spans="1:8" x14ac:dyDescent="0.2">
      <c r="A33" s="18">
        <f t="shared" si="7"/>
        <v>70000</v>
      </c>
      <c r="B33" s="18">
        <f t="shared" si="2"/>
        <v>5833.333333333333</v>
      </c>
      <c r="C33" s="18">
        <f t="shared" si="3"/>
        <v>1458.3333333333333</v>
      </c>
      <c r="D33" s="10">
        <f t="shared" si="4"/>
        <v>296445.43160207599</v>
      </c>
      <c r="E33" s="18">
        <f t="shared" si="0"/>
        <v>1691.6666666666665</v>
      </c>
      <c r="F33" s="10">
        <f t="shared" si="5"/>
        <v>343876.70065840811</v>
      </c>
      <c r="G33" s="18">
        <f t="shared" si="1"/>
        <v>2391.6666666666665</v>
      </c>
      <c r="H33" s="10">
        <f t="shared" si="6"/>
        <v>486170.5078274046</v>
      </c>
    </row>
    <row r="34" spans="1:8" x14ac:dyDescent="0.2">
      <c r="A34" s="18">
        <f t="shared" si="7"/>
        <v>72500</v>
      </c>
      <c r="B34" s="18">
        <f t="shared" si="2"/>
        <v>6041.666666666667</v>
      </c>
      <c r="C34" s="18">
        <f t="shared" si="3"/>
        <v>1510.4166666666667</v>
      </c>
      <c r="D34" s="10">
        <f t="shared" si="4"/>
        <v>307032.76844500733</v>
      </c>
      <c r="E34" s="18">
        <f t="shared" si="0"/>
        <v>1752.0833333333333</v>
      </c>
      <c r="F34" s="10">
        <f t="shared" si="5"/>
        <v>356158.01139620843</v>
      </c>
      <c r="G34" s="18">
        <f t="shared" si="1"/>
        <v>2477.0833333333335</v>
      </c>
      <c r="H34" s="10">
        <f t="shared" si="6"/>
        <v>503533.74024981196</v>
      </c>
    </row>
    <row r="35" spans="1:8" x14ac:dyDescent="0.2">
      <c r="A35" s="18">
        <f t="shared" si="7"/>
        <v>75000</v>
      </c>
      <c r="B35" s="18">
        <f t="shared" si="2"/>
        <v>6250</v>
      </c>
      <c r="C35" s="18">
        <f t="shared" si="3"/>
        <v>1562.5</v>
      </c>
      <c r="D35" s="10">
        <f t="shared" si="4"/>
        <v>317620.10528793855</v>
      </c>
      <c r="E35" s="18">
        <f t="shared" si="0"/>
        <v>1812.4999999999998</v>
      </c>
      <c r="F35" s="10">
        <f t="shared" si="5"/>
        <v>368439.32213400869</v>
      </c>
      <c r="G35" s="18">
        <f t="shared" si="1"/>
        <v>2562.5</v>
      </c>
      <c r="H35" s="10">
        <f t="shared" si="6"/>
        <v>520896.97267221921</v>
      </c>
    </row>
    <row r="36" spans="1:8" x14ac:dyDescent="0.2">
      <c r="A36" s="18">
        <f t="shared" si="7"/>
        <v>77500</v>
      </c>
      <c r="B36" s="18">
        <f t="shared" si="2"/>
        <v>6458.333333333333</v>
      </c>
      <c r="C36" s="18">
        <f t="shared" si="3"/>
        <v>1614.5833333333333</v>
      </c>
      <c r="D36" s="10">
        <f t="shared" si="4"/>
        <v>328207.44213086984</v>
      </c>
      <c r="E36" s="18">
        <f t="shared" si="0"/>
        <v>1872.9166666666665</v>
      </c>
      <c r="F36" s="10">
        <f t="shared" si="5"/>
        <v>380720.63287180901</v>
      </c>
      <c r="G36" s="18">
        <f t="shared" si="1"/>
        <v>2647.9166666666665</v>
      </c>
      <c r="H36" s="10">
        <f t="shared" si="6"/>
        <v>538260.20509462652</v>
      </c>
    </row>
    <row r="37" spans="1:8" x14ac:dyDescent="0.2">
      <c r="A37" s="18">
        <f t="shared" si="7"/>
        <v>80000</v>
      </c>
      <c r="B37" s="18">
        <f t="shared" si="2"/>
        <v>6666.666666666667</v>
      </c>
      <c r="C37" s="18">
        <f t="shared" si="3"/>
        <v>1666.6666666666667</v>
      </c>
      <c r="D37" s="10">
        <f t="shared" si="4"/>
        <v>338794.77897380112</v>
      </c>
      <c r="E37" s="18">
        <f t="shared" si="0"/>
        <v>1933.3333333333333</v>
      </c>
      <c r="F37" s="10">
        <f t="shared" si="5"/>
        <v>393001.94360960933</v>
      </c>
      <c r="G37" s="18">
        <f t="shared" si="1"/>
        <v>2733.3333333333335</v>
      </c>
      <c r="H37" s="10">
        <f t="shared" si="6"/>
        <v>555623.43751703389</v>
      </c>
    </row>
    <row r="38" spans="1:8" x14ac:dyDescent="0.2">
      <c r="A38" s="18">
        <f t="shared" si="7"/>
        <v>82500</v>
      </c>
      <c r="B38" s="18">
        <f t="shared" si="2"/>
        <v>6875</v>
      </c>
      <c r="C38" s="18">
        <f t="shared" si="3"/>
        <v>1718.75</v>
      </c>
      <c r="D38" s="10">
        <f t="shared" si="4"/>
        <v>349382.1158167324</v>
      </c>
      <c r="E38" s="18">
        <f t="shared" si="0"/>
        <v>1993.7499999999998</v>
      </c>
      <c r="F38" s="10">
        <f t="shared" si="5"/>
        <v>405283.25434740953</v>
      </c>
      <c r="G38" s="18">
        <f t="shared" si="1"/>
        <v>2818.75</v>
      </c>
      <c r="H38" s="10">
        <f t="shared" si="6"/>
        <v>572986.66993944114</v>
      </c>
    </row>
    <row r="39" spans="1:8" x14ac:dyDescent="0.2">
      <c r="A39" s="18">
        <f t="shared" si="7"/>
        <v>85000</v>
      </c>
      <c r="B39" s="18">
        <f t="shared" si="2"/>
        <v>7083.333333333333</v>
      </c>
      <c r="C39" s="18">
        <f t="shared" si="3"/>
        <v>1770.8333333333333</v>
      </c>
      <c r="D39" s="10">
        <f t="shared" si="4"/>
        <v>359969.45265966374</v>
      </c>
      <c r="E39" s="18">
        <f t="shared" si="0"/>
        <v>2054.1666666666665</v>
      </c>
      <c r="F39" s="10">
        <f t="shared" si="5"/>
        <v>417564.56508520991</v>
      </c>
      <c r="G39" s="18">
        <f t="shared" si="1"/>
        <v>2904.1666666666665</v>
      </c>
      <c r="H39" s="10">
        <f t="shared" si="6"/>
        <v>590349.90236184851</v>
      </c>
    </row>
    <row r="40" spans="1:8" x14ac:dyDescent="0.2">
      <c r="A40" s="18">
        <f t="shared" si="7"/>
        <v>87500</v>
      </c>
      <c r="B40" s="18">
        <f t="shared" si="2"/>
        <v>7291.666666666667</v>
      </c>
      <c r="C40" s="18">
        <f t="shared" si="3"/>
        <v>1822.9166666666667</v>
      </c>
      <c r="D40" s="10">
        <f t="shared" si="4"/>
        <v>370556.78950259503</v>
      </c>
      <c r="E40" s="18">
        <f t="shared" si="0"/>
        <v>2114.5833333333335</v>
      </c>
      <c r="F40" s="10">
        <f t="shared" si="5"/>
        <v>429845.87582301022</v>
      </c>
      <c r="G40" s="18">
        <f t="shared" si="1"/>
        <v>2989.5833333333335</v>
      </c>
      <c r="H40" s="10">
        <f t="shared" si="6"/>
        <v>607713.13478425576</v>
      </c>
    </row>
    <row r="41" spans="1:8" x14ac:dyDescent="0.2">
      <c r="A41" s="18">
        <f t="shared" si="7"/>
        <v>90000</v>
      </c>
      <c r="B41" s="18">
        <f t="shared" si="2"/>
        <v>7500</v>
      </c>
      <c r="C41" s="18">
        <f t="shared" si="3"/>
        <v>1875</v>
      </c>
      <c r="D41" s="10">
        <f t="shared" si="4"/>
        <v>381144.12634552631</v>
      </c>
      <c r="E41" s="18">
        <f t="shared" si="0"/>
        <v>2175</v>
      </c>
      <c r="F41" s="10">
        <f t="shared" si="5"/>
        <v>442127.18656081049</v>
      </c>
      <c r="G41" s="18">
        <f t="shared" si="1"/>
        <v>3075</v>
      </c>
      <c r="H41" s="10">
        <f t="shared" si="6"/>
        <v>625076.36720666313</v>
      </c>
    </row>
    <row r="42" spans="1:8" x14ac:dyDescent="0.2">
      <c r="A42" s="18">
        <f t="shared" si="7"/>
        <v>92500</v>
      </c>
      <c r="B42" s="18">
        <f t="shared" si="2"/>
        <v>7708.333333333333</v>
      </c>
      <c r="C42" s="18">
        <f t="shared" si="3"/>
        <v>1927.0833333333333</v>
      </c>
      <c r="D42" s="10">
        <f t="shared" si="4"/>
        <v>391731.46318845754</v>
      </c>
      <c r="E42" s="18">
        <f t="shared" si="0"/>
        <v>2235.4166666666665</v>
      </c>
      <c r="F42" s="10">
        <f t="shared" si="5"/>
        <v>454408.4972986108</v>
      </c>
      <c r="G42" s="18">
        <f t="shared" si="1"/>
        <v>3160.4166666666665</v>
      </c>
      <c r="H42" s="10">
        <f t="shared" si="6"/>
        <v>642439.59962907038</v>
      </c>
    </row>
    <row r="43" spans="1:8" x14ac:dyDescent="0.2">
      <c r="A43" s="18">
        <f t="shared" si="7"/>
        <v>95000</v>
      </c>
      <c r="B43" s="18">
        <f t="shared" si="2"/>
        <v>7916.666666666667</v>
      </c>
      <c r="C43" s="18">
        <f t="shared" si="3"/>
        <v>1979.1666666666667</v>
      </c>
      <c r="D43" s="10">
        <f t="shared" si="4"/>
        <v>402318.80003138888</v>
      </c>
      <c r="E43" s="18">
        <f t="shared" si="0"/>
        <v>2295.8333333333335</v>
      </c>
      <c r="F43" s="10">
        <f t="shared" si="5"/>
        <v>466689.80803641106</v>
      </c>
      <c r="G43" s="18">
        <f t="shared" si="1"/>
        <v>3245.8333333333335</v>
      </c>
      <c r="H43" s="10">
        <f t="shared" si="6"/>
        <v>659802.83205147774</v>
      </c>
    </row>
    <row r="44" spans="1:8" x14ac:dyDescent="0.2">
      <c r="A44" s="18">
        <f t="shared" si="7"/>
        <v>97500</v>
      </c>
      <c r="B44" s="18">
        <f t="shared" si="2"/>
        <v>8125</v>
      </c>
      <c r="C44" s="18">
        <f t="shared" si="3"/>
        <v>2031.25</v>
      </c>
      <c r="D44" s="10">
        <f t="shared" si="4"/>
        <v>412906.13687432016</v>
      </c>
      <c r="E44" s="18">
        <f t="shared" si="0"/>
        <v>2356.25</v>
      </c>
      <c r="F44" s="10">
        <f t="shared" si="5"/>
        <v>478971.11877421138</v>
      </c>
      <c r="G44" s="18">
        <f t="shared" si="1"/>
        <v>3331.25</v>
      </c>
      <c r="H44" s="10">
        <f t="shared" si="6"/>
        <v>677166.06447388511</v>
      </c>
    </row>
    <row r="45" spans="1:8" x14ac:dyDescent="0.2">
      <c r="A45" s="18">
        <f t="shared" si="7"/>
        <v>100000</v>
      </c>
      <c r="B45" s="18">
        <f t="shared" si="2"/>
        <v>8333.3333333333339</v>
      </c>
      <c r="C45" s="18">
        <f t="shared" si="3"/>
        <v>2083.3333333333335</v>
      </c>
      <c r="D45" s="10">
        <f t="shared" si="4"/>
        <v>423493.47371725144</v>
      </c>
      <c r="E45" s="18">
        <f t="shared" ref="E45:E76" si="8">B45*0.29</f>
        <v>2416.6666666666665</v>
      </c>
      <c r="F45" s="10">
        <f t="shared" si="5"/>
        <v>491252.42951201159</v>
      </c>
      <c r="G45" s="18">
        <f t="shared" ref="G45:G76" si="9">B45*0.41</f>
        <v>3416.6666666666665</v>
      </c>
      <c r="H45" s="10">
        <f t="shared" si="6"/>
        <v>694529.29689629225</v>
      </c>
    </row>
    <row r="46" spans="1:8" x14ac:dyDescent="0.2">
      <c r="A46" s="18">
        <f t="shared" si="7"/>
        <v>102500</v>
      </c>
      <c r="B46" s="18">
        <f t="shared" si="2"/>
        <v>8541.6666666666661</v>
      </c>
      <c r="C46" s="18">
        <f t="shared" si="3"/>
        <v>2135.4166666666665</v>
      </c>
      <c r="D46" s="10">
        <f t="shared" si="4"/>
        <v>434080.81056018267</v>
      </c>
      <c r="E46" s="18">
        <f t="shared" si="8"/>
        <v>2477.083333333333</v>
      </c>
      <c r="F46" s="10">
        <f t="shared" si="5"/>
        <v>503533.7402498119</v>
      </c>
      <c r="G46" s="18">
        <f t="shared" si="9"/>
        <v>3502.083333333333</v>
      </c>
      <c r="H46" s="10">
        <f t="shared" si="6"/>
        <v>711892.52931869961</v>
      </c>
    </row>
    <row r="47" spans="1:8" x14ac:dyDescent="0.2">
      <c r="A47" s="18">
        <f t="shared" si="7"/>
        <v>105000</v>
      </c>
      <c r="B47" s="18">
        <f t="shared" si="2"/>
        <v>8750</v>
      </c>
      <c r="C47" s="18">
        <f t="shared" si="3"/>
        <v>2187.5</v>
      </c>
      <c r="D47" s="10">
        <f t="shared" si="4"/>
        <v>444668.14740311395</v>
      </c>
      <c r="E47" s="18">
        <f t="shared" si="8"/>
        <v>2537.5</v>
      </c>
      <c r="F47" s="10">
        <f t="shared" si="5"/>
        <v>515815.05098761222</v>
      </c>
      <c r="G47" s="18">
        <f t="shared" si="9"/>
        <v>3587.5</v>
      </c>
      <c r="H47" s="10">
        <f t="shared" si="6"/>
        <v>729255.76174110698</v>
      </c>
    </row>
    <row r="48" spans="1:8" x14ac:dyDescent="0.2">
      <c r="A48" s="18">
        <f t="shared" si="7"/>
        <v>107500</v>
      </c>
      <c r="B48" s="18">
        <f t="shared" si="2"/>
        <v>8958.3333333333339</v>
      </c>
      <c r="C48" s="18">
        <f t="shared" si="3"/>
        <v>2239.5833333333335</v>
      </c>
      <c r="D48" s="10">
        <f t="shared" si="4"/>
        <v>455255.48424604529</v>
      </c>
      <c r="E48" s="18">
        <f t="shared" si="8"/>
        <v>2597.9166666666665</v>
      </c>
      <c r="F48" s="10">
        <f t="shared" si="5"/>
        <v>528096.36172541243</v>
      </c>
      <c r="G48" s="18">
        <f t="shared" si="9"/>
        <v>3672.9166666666665</v>
      </c>
      <c r="H48" s="10">
        <f t="shared" si="6"/>
        <v>746618.99416351411</v>
      </c>
    </row>
    <row r="49" spans="1:8" x14ac:dyDescent="0.2">
      <c r="A49" s="18">
        <f t="shared" si="7"/>
        <v>110000</v>
      </c>
      <c r="B49" s="18">
        <f t="shared" si="2"/>
        <v>9166.6666666666661</v>
      </c>
      <c r="C49" s="18">
        <f t="shared" si="3"/>
        <v>2291.6666666666665</v>
      </c>
      <c r="D49" s="10">
        <f t="shared" si="4"/>
        <v>465842.82108897658</v>
      </c>
      <c r="E49" s="18">
        <f t="shared" si="8"/>
        <v>2658.333333333333</v>
      </c>
      <c r="F49" s="10">
        <f t="shared" si="5"/>
        <v>540377.67246321274</v>
      </c>
      <c r="G49" s="18">
        <f t="shared" si="9"/>
        <v>3758.333333333333</v>
      </c>
      <c r="H49" s="10">
        <f t="shared" si="6"/>
        <v>763982.22658592148</v>
      </c>
    </row>
    <row r="50" spans="1:8" x14ac:dyDescent="0.2">
      <c r="A50" s="18">
        <f t="shared" si="7"/>
        <v>112500</v>
      </c>
      <c r="B50" s="18">
        <f t="shared" si="2"/>
        <v>9375</v>
      </c>
      <c r="C50" s="18">
        <f t="shared" si="3"/>
        <v>2343.75</v>
      </c>
      <c r="D50" s="10">
        <f t="shared" si="4"/>
        <v>476430.15793190786</v>
      </c>
      <c r="E50" s="18">
        <f t="shared" si="8"/>
        <v>2718.75</v>
      </c>
      <c r="F50" s="10">
        <f t="shared" si="5"/>
        <v>552658.98320101318</v>
      </c>
      <c r="G50" s="18">
        <f t="shared" si="9"/>
        <v>3843.7499999999995</v>
      </c>
      <c r="H50" s="10">
        <f t="shared" si="6"/>
        <v>781345.45900832873</v>
      </c>
    </row>
    <row r="51" spans="1:8" x14ac:dyDescent="0.2">
      <c r="A51" s="18">
        <f t="shared" si="7"/>
        <v>115000</v>
      </c>
      <c r="B51" s="18">
        <f t="shared" si="2"/>
        <v>9583.3333333333339</v>
      </c>
      <c r="C51" s="18">
        <f t="shared" si="3"/>
        <v>2395.8333333333335</v>
      </c>
      <c r="D51" s="10">
        <f t="shared" si="4"/>
        <v>487017.4947748392</v>
      </c>
      <c r="E51" s="18">
        <f t="shared" si="8"/>
        <v>2779.1666666666665</v>
      </c>
      <c r="F51" s="10">
        <f t="shared" si="5"/>
        <v>564940.29393881338</v>
      </c>
      <c r="G51" s="18">
        <f t="shared" si="9"/>
        <v>3929.1666666666665</v>
      </c>
      <c r="H51" s="10">
        <f t="shared" si="6"/>
        <v>798708.69143073622</v>
      </c>
    </row>
    <row r="52" spans="1:8" x14ac:dyDescent="0.2">
      <c r="A52" s="18">
        <f t="shared" si="7"/>
        <v>117500</v>
      </c>
      <c r="B52" s="18">
        <f t="shared" si="2"/>
        <v>9791.6666666666661</v>
      </c>
      <c r="C52" s="18">
        <f t="shared" si="3"/>
        <v>2447.9166666666665</v>
      </c>
      <c r="D52" s="10">
        <f t="shared" si="4"/>
        <v>497604.83161777037</v>
      </c>
      <c r="E52" s="18">
        <f t="shared" si="8"/>
        <v>2839.583333333333</v>
      </c>
      <c r="F52" s="10">
        <f t="shared" si="5"/>
        <v>577221.60467661358</v>
      </c>
      <c r="G52" s="18">
        <f t="shared" si="9"/>
        <v>4014.583333333333</v>
      </c>
      <c r="H52" s="10">
        <f t="shared" si="6"/>
        <v>816071.92385314335</v>
      </c>
    </row>
    <row r="53" spans="1:8" x14ac:dyDescent="0.2">
      <c r="A53" s="18">
        <f t="shared" si="7"/>
        <v>120000</v>
      </c>
      <c r="B53" s="18">
        <f t="shared" si="2"/>
        <v>10000</v>
      </c>
      <c r="C53" s="18">
        <f t="shared" si="3"/>
        <v>2500</v>
      </c>
      <c r="D53" s="10">
        <f t="shared" si="4"/>
        <v>508192.16846070171</v>
      </c>
      <c r="E53" s="18">
        <f t="shared" si="8"/>
        <v>2900</v>
      </c>
      <c r="F53" s="10">
        <f t="shared" si="5"/>
        <v>589502.91541441402</v>
      </c>
      <c r="G53" s="18">
        <f t="shared" si="9"/>
        <v>4100</v>
      </c>
      <c r="H53" s="10">
        <f t="shared" si="6"/>
        <v>833435.15627555072</v>
      </c>
    </row>
    <row r="54" spans="1:8" x14ac:dyDescent="0.2">
      <c r="A54" s="18">
        <f t="shared" si="7"/>
        <v>122500</v>
      </c>
      <c r="B54" s="18">
        <f t="shared" si="2"/>
        <v>10208.333333333334</v>
      </c>
      <c r="C54" s="18">
        <f t="shared" si="3"/>
        <v>2552.0833333333335</v>
      </c>
      <c r="D54" s="10">
        <f t="shared" si="4"/>
        <v>518779.50530363305</v>
      </c>
      <c r="E54" s="18">
        <f t="shared" si="8"/>
        <v>2960.4166666666665</v>
      </c>
      <c r="F54" s="10">
        <f t="shared" si="5"/>
        <v>601784.22615221422</v>
      </c>
      <c r="G54" s="18">
        <f t="shared" si="9"/>
        <v>4185.416666666667</v>
      </c>
      <c r="H54" s="10">
        <f t="shared" si="6"/>
        <v>850798.3886979582</v>
      </c>
    </row>
    <row r="55" spans="1:8" x14ac:dyDescent="0.2">
      <c r="A55" s="18">
        <f t="shared" si="7"/>
        <v>125000</v>
      </c>
      <c r="B55" s="18">
        <f t="shared" si="2"/>
        <v>10416.666666666666</v>
      </c>
      <c r="C55" s="18">
        <f t="shared" si="3"/>
        <v>2604.1666666666665</v>
      </c>
      <c r="D55" s="10">
        <f t="shared" si="4"/>
        <v>529366.84214656428</v>
      </c>
      <c r="E55" s="18">
        <f t="shared" si="8"/>
        <v>3020.833333333333</v>
      </c>
      <c r="F55" s="10">
        <f t="shared" si="5"/>
        <v>614065.53689001442</v>
      </c>
      <c r="G55" s="18">
        <f t="shared" si="9"/>
        <v>4270.833333333333</v>
      </c>
      <c r="H55" s="10">
        <f t="shared" si="6"/>
        <v>868161.62112036534</v>
      </c>
    </row>
    <row r="56" spans="1:8" x14ac:dyDescent="0.2">
      <c r="A56" s="18">
        <f t="shared" si="7"/>
        <v>127500</v>
      </c>
      <c r="B56" s="18">
        <f t="shared" si="2"/>
        <v>10625</v>
      </c>
      <c r="C56" s="18">
        <f t="shared" si="3"/>
        <v>2656.25</v>
      </c>
      <c r="D56" s="10">
        <f t="shared" si="4"/>
        <v>539954.1789894955</v>
      </c>
      <c r="E56" s="18">
        <f t="shared" si="8"/>
        <v>3081.25</v>
      </c>
      <c r="F56" s="10">
        <f t="shared" si="5"/>
        <v>626346.84762781486</v>
      </c>
      <c r="G56" s="18">
        <f t="shared" si="9"/>
        <v>4356.25</v>
      </c>
      <c r="H56" s="10">
        <f t="shared" si="6"/>
        <v>885524.85354277282</v>
      </c>
    </row>
    <row r="57" spans="1:8" x14ac:dyDescent="0.2">
      <c r="A57" s="18">
        <f t="shared" si="7"/>
        <v>130000</v>
      </c>
      <c r="B57" s="18">
        <f t="shared" si="2"/>
        <v>10833.333333333334</v>
      </c>
      <c r="C57" s="18">
        <f t="shared" si="3"/>
        <v>2708.3333333333335</v>
      </c>
      <c r="D57" s="10">
        <f t="shared" si="4"/>
        <v>550541.51583242684</v>
      </c>
      <c r="E57" s="18">
        <f t="shared" si="8"/>
        <v>3141.6666666666665</v>
      </c>
      <c r="F57" s="10">
        <f t="shared" si="5"/>
        <v>638628.15836561506</v>
      </c>
      <c r="G57" s="18">
        <f t="shared" si="9"/>
        <v>4441.666666666667</v>
      </c>
      <c r="H57" s="10">
        <f t="shared" si="6"/>
        <v>902888.08596518007</v>
      </c>
    </row>
    <row r="58" spans="1:8" x14ac:dyDescent="0.2">
      <c r="A58" s="18">
        <f t="shared" si="7"/>
        <v>132500</v>
      </c>
      <c r="B58" s="18">
        <f t="shared" si="2"/>
        <v>11041.666666666666</v>
      </c>
      <c r="C58" s="18">
        <f t="shared" si="3"/>
        <v>2760.4166666666665</v>
      </c>
      <c r="D58" s="10">
        <f t="shared" si="4"/>
        <v>561128.85267535818</v>
      </c>
      <c r="E58" s="18">
        <f t="shared" si="8"/>
        <v>3202.083333333333</v>
      </c>
      <c r="F58" s="10">
        <f t="shared" si="5"/>
        <v>650909.46910341538</v>
      </c>
      <c r="G58" s="18">
        <f t="shared" si="9"/>
        <v>4527.083333333333</v>
      </c>
      <c r="H58" s="10">
        <f t="shared" si="6"/>
        <v>920251.31838758732</v>
      </c>
    </row>
    <row r="59" spans="1:8" x14ac:dyDescent="0.2">
      <c r="A59" s="18">
        <f t="shared" si="7"/>
        <v>135000</v>
      </c>
      <c r="B59" s="18">
        <f t="shared" si="2"/>
        <v>11250</v>
      </c>
      <c r="C59" s="18">
        <f t="shared" si="3"/>
        <v>2812.5</v>
      </c>
      <c r="D59" s="10">
        <f t="shared" si="4"/>
        <v>571716.18951828941</v>
      </c>
      <c r="E59" s="18">
        <f t="shared" si="8"/>
        <v>3262.5</v>
      </c>
      <c r="F59" s="10">
        <f t="shared" si="5"/>
        <v>663190.77984121582</v>
      </c>
      <c r="G59" s="18">
        <f t="shared" si="9"/>
        <v>4612.5</v>
      </c>
      <c r="H59" s="10">
        <f t="shared" si="6"/>
        <v>937614.55080999469</v>
      </c>
    </row>
    <row r="60" spans="1:8" x14ac:dyDescent="0.2">
      <c r="A60" s="18">
        <f t="shared" si="7"/>
        <v>137500</v>
      </c>
      <c r="B60" s="18">
        <f t="shared" si="2"/>
        <v>11458.333333333334</v>
      </c>
      <c r="C60" s="18">
        <f t="shared" si="3"/>
        <v>2864.5833333333335</v>
      </c>
      <c r="D60" s="10">
        <f t="shared" si="4"/>
        <v>582303.52636122075</v>
      </c>
      <c r="E60" s="18">
        <f t="shared" si="8"/>
        <v>3322.9166666666665</v>
      </c>
      <c r="F60" s="10">
        <f t="shared" si="5"/>
        <v>675472.09057901602</v>
      </c>
      <c r="G60" s="18">
        <f t="shared" si="9"/>
        <v>4697.916666666667</v>
      </c>
      <c r="H60" s="10">
        <f t="shared" si="6"/>
        <v>954977.78323240206</v>
      </c>
    </row>
    <row r="61" spans="1:8" x14ac:dyDescent="0.2">
      <c r="A61" s="18">
        <f t="shared" si="7"/>
        <v>140000</v>
      </c>
      <c r="B61" s="18">
        <f t="shared" si="2"/>
        <v>11666.666666666666</v>
      </c>
      <c r="C61" s="18">
        <f t="shared" si="3"/>
        <v>2916.6666666666665</v>
      </c>
      <c r="D61" s="10">
        <f t="shared" si="4"/>
        <v>592890.86320415197</v>
      </c>
      <c r="E61" s="18">
        <f t="shared" si="8"/>
        <v>3383.333333333333</v>
      </c>
      <c r="F61" s="10">
        <f t="shared" si="5"/>
        <v>687753.40131681622</v>
      </c>
      <c r="G61" s="18">
        <f t="shared" si="9"/>
        <v>4783.333333333333</v>
      </c>
      <c r="H61" s="10">
        <f t="shared" si="6"/>
        <v>972341.01565480919</v>
      </c>
    </row>
    <row r="62" spans="1:8" x14ac:dyDescent="0.2">
      <c r="A62" s="18">
        <f t="shared" si="7"/>
        <v>142500</v>
      </c>
      <c r="B62" s="18">
        <f t="shared" si="2"/>
        <v>11875</v>
      </c>
      <c r="C62" s="18">
        <f t="shared" si="3"/>
        <v>2968.75</v>
      </c>
      <c r="D62" s="10">
        <f t="shared" si="4"/>
        <v>603478.20004708332</v>
      </c>
      <c r="E62" s="18">
        <f t="shared" si="8"/>
        <v>3443.7499999999995</v>
      </c>
      <c r="F62" s="10">
        <f t="shared" si="5"/>
        <v>700034.71205461642</v>
      </c>
      <c r="G62" s="18">
        <f t="shared" si="9"/>
        <v>4868.75</v>
      </c>
      <c r="H62" s="10">
        <f t="shared" si="6"/>
        <v>989704.24807721656</v>
      </c>
    </row>
    <row r="63" spans="1:8" x14ac:dyDescent="0.2">
      <c r="A63" s="18">
        <f t="shared" si="7"/>
        <v>145000</v>
      </c>
      <c r="B63" s="18">
        <f t="shared" si="2"/>
        <v>12083.333333333334</v>
      </c>
      <c r="C63" s="18">
        <f t="shared" si="3"/>
        <v>3020.8333333333335</v>
      </c>
      <c r="D63" s="10">
        <f t="shared" si="4"/>
        <v>614065.53689001466</v>
      </c>
      <c r="E63" s="18">
        <f t="shared" si="8"/>
        <v>3504.1666666666665</v>
      </c>
      <c r="F63" s="10">
        <f t="shared" si="5"/>
        <v>712316.02279241686</v>
      </c>
      <c r="G63" s="18">
        <f t="shared" si="9"/>
        <v>4954.166666666667</v>
      </c>
      <c r="H63" s="10">
        <f t="shared" si="6"/>
        <v>1007067.4804996239</v>
      </c>
    </row>
    <row r="64" spans="1:8" x14ac:dyDescent="0.2">
      <c r="A64" s="18">
        <f t="shared" si="7"/>
        <v>147500</v>
      </c>
      <c r="B64" s="18">
        <f t="shared" si="2"/>
        <v>12291.666666666666</v>
      </c>
      <c r="C64" s="18">
        <f t="shared" si="3"/>
        <v>3072.9166666666665</v>
      </c>
      <c r="D64" s="10">
        <f t="shared" si="4"/>
        <v>624652.87373294577</v>
      </c>
      <c r="E64" s="18">
        <f t="shared" si="8"/>
        <v>3564.583333333333</v>
      </c>
      <c r="F64" s="10">
        <f t="shared" si="5"/>
        <v>724597.33353021706</v>
      </c>
      <c r="G64" s="18">
        <f t="shared" si="9"/>
        <v>5039.583333333333</v>
      </c>
      <c r="H64" s="10">
        <f t="shared" si="6"/>
        <v>1024430.7129220312</v>
      </c>
    </row>
    <row r="65" spans="1:8" x14ac:dyDescent="0.2">
      <c r="A65" s="18">
        <f t="shared" si="7"/>
        <v>150000</v>
      </c>
      <c r="B65" s="18">
        <f t="shared" si="2"/>
        <v>12500</v>
      </c>
      <c r="C65" s="18">
        <f t="shared" si="3"/>
        <v>3125</v>
      </c>
      <c r="D65" s="10">
        <f t="shared" si="4"/>
        <v>635240.21057587711</v>
      </c>
      <c r="E65" s="18">
        <f t="shared" si="8"/>
        <v>3624.9999999999995</v>
      </c>
      <c r="F65" s="10">
        <f t="shared" si="5"/>
        <v>736878.64426801738</v>
      </c>
      <c r="G65" s="18">
        <f t="shared" si="9"/>
        <v>5125</v>
      </c>
      <c r="H65" s="10">
        <f t="shared" si="6"/>
        <v>1041793.9453444384</v>
      </c>
    </row>
    <row r="66" spans="1:8" x14ac:dyDescent="0.2">
      <c r="A66" s="18">
        <f t="shared" si="7"/>
        <v>152500</v>
      </c>
      <c r="B66" s="18">
        <f t="shared" si="2"/>
        <v>12708.333333333334</v>
      </c>
      <c r="C66" s="18">
        <f t="shared" si="3"/>
        <v>3177.0833333333335</v>
      </c>
      <c r="D66" s="10">
        <f t="shared" si="4"/>
        <v>645827.54741880845</v>
      </c>
      <c r="E66" s="18">
        <f t="shared" si="8"/>
        <v>3685.4166666666665</v>
      </c>
      <c r="F66" s="10">
        <f t="shared" si="5"/>
        <v>749159.95500581781</v>
      </c>
      <c r="G66" s="18">
        <f t="shared" si="9"/>
        <v>5210.416666666667</v>
      </c>
      <c r="H66" s="10">
        <f t="shared" si="6"/>
        <v>1059157.1777668458</v>
      </c>
    </row>
    <row r="67" spans="1:8" x14ac:dyDescent="0.2">
      <c r="A67" s="18">
        <f t="shared" si="7"/>
        <v>155000</v>
      </c>
      <c r="B67" s="18">
        <f t="shared" si="2"/>
        <v>12916.666666666666</v>
      </c>
      <c r="C67" s="18">
        <f t="shared" si="3"/>
        <v>3229.1666666666665</v>
      </c>
      <c r="D67" s="10">
        <f t="shared" si="4"/>
        <v>656414.88426173967</v>
      </c>
      <c r="E67" s="18">
        <f t="shared" si="8"/>
        <v>3745.833333333333</v>
      </c>
      <c r="F67" s="10">
        <f t="shared" si="5"/>
        <v>761441.26574361802</v>
      </c>
      <c r="G67" s="18">
        <f t="shared" si="9"/>
        <v>5295.833333333333</v>
      </c>
      <c r="H67" s="10">
        <f t="shared" si="6"/>
        <v>1076520.410189253</v>
      </c>
    </row>
    <row r="68" spans="1:8" x14ac:dyDescent="0.2">
      <c r="A68" s="18">
        <f t="shared" si="7"/>
        <v>157500</v>
      </c>
      <c r="B68" s="18">
        <f t="shared" si="2"/>
        <v>13125</v>
      </c>
      <c r="C68" s="18">
        <f t="shared" si="3"/>
        <v>3281.25</v>
      </c>
      <c r="D68" s="10">
        <f t="shared" si="4"/>
        <v>667002.22110467101</v>
      </c>
      <c r="E68" s="18">
        <f t="shared" si="8"/>
        <v>3806.2499999999995</v>
      </c>
      <c r="F68" s="10">
        <f t="shared" si="5"/>
        <v>773722.57648141822</v>
      </c>
      <c r="G68" s="18">
        <f t="shared" si="9"/>
        <v>5381.25</v>
      </c>
      <c r="H68" s="10">
        <f t="shared" si="6"/>
        <v>1093883.6426116603</v>
      </c>
    </row>
    <row r="69" spans="1:8" x14ac:dyDescent="0.2">
      <c r="A69" s="18">
        <f t="shared" si="7"/>
        <v>160000</v>
      </c>
      <c r="B69" s="18">
        <f t="shared" si="2"/>
        <v>13333.333333333334</v>
      </c>
      <c r="C69" s="18">
        <f t="shared" si="3"/>
        <v>3333.3333333333335</v>
      </c>
      <c r="D69" s="10">
        <f t="shared" si="4"/>
        <v>677589.55794760224</v>
      </c>
      <c r="E69" s="18">
        <f t="shared" si="8"/>
        <v>3866.6666666666665</v>
      </c>
      <c r="F69" s="10">
        <f t="shared" si="5"/>
        <v>786003.88721921865</v>
      </c>
      <c r="G69" s="18">
        <f t="shared" si="9"/>
        <v>5466.666666666667</v>
      </c>
      <c r="H69" s="10">
        <f t="shared" si="6"/>
        <v>1111246.8750340678</v>
      </c>
    </row>
    <row r="70" spans="1:8" x14ac:dyDescent="0.2">
      <c r="A70" s="18">
        <f t="shared" si="7"/>
        <v>162500</v>
      </c>
      <c r="B70" s="18">
        <f t="shared" si="2"/>
        <v>13541.666666666666</v>
      </c>
      <c r="C70" s="18">
        <f t="shared" si="3"/>
        <v>3385.4166666666665</v>
      </c>
      <c r="D70" s="10">
        <f t="shared" si="4"/>
        <v>688176.89479053346</v>
      </c>
      <c r="E70" s="18">
        <f t="shared" si="8"/>
        <v>3927.083333333333</v>
      </c>
      <c r="F70" s="10">
        <f t="shared" si="5"/>
        <v>798285.19795701886</v>
      </c>
      <c r="G70" s="18">
        <f t="shared" si="9"/>
        <v>5552.083333333333</v>
      </c>
      <c r="H70" s="10">
        <f t="shared" si="6"/>
        <v>1128610.107456475</v>
      </c>
    </row>
    <row r="71" spans="1:8" x14ac:dyDescent="0.2">
      <c r="A71" s="18">
        <f t="shared" si="7"/>
        <v>165000</v>
      </c>
      <c r="B71" s="18">
        <f t="shared" si="2"/>
        <v>13750</v>
      </c>
      <c r="C71" s="18">
        <f t="shared" si="3"/>
        <v>3437.5</v>
      </c>
      <c r="D71" s="10">
        <f t="shared" si="4"/>
        <v>698764.23163346481</v>
      </c>
      <c r="E71" s="18">
        <f t="shared" si="8"/>
        <v>3987.4999999999995</v>
      </c>
      <c r="F71" s="10">
        <f t="shared" si="5"/>
        <v>810566.50869481906</v>
      </c>
      <c r="G71" s="18">
        <f t="shared" si="9"/>
        <v>5637.5</v>
      </c>
      <c r="H71" s="10">
        <f t="shared" si="6"/>
        <v>1145973.3398788823</v>
      </c>
    </row>
    <row r="72" spans="1:8" x14ac:dyDescent="0.2">
      <c r="A72" s="18">
        <f t="shared" si="7"/>
        <v>167500</v>
      </c>
      <c r="B72" s="18">
        <f t="shared" si="2"/>
        <v>13958.333333333334</v>
      </c>
      <c r="C72" s="18">
        <f t="shared" si="3"/>
        <v>3489.5833333333335</v>
      </c>
      <c r="D72" s="10">
        <f t="shared" si="4"/>
        <v>709351.56847639615</v>
      </c>
      <c r="E72" s="18">
        <f t="shared" si="8"/>
        <v>4047.9166666666665</v>
      </c>
      <c r="F72" s="10">
        <f t="shared" si="5"/>
        <v>822847.81943261938</v>
      </c>
      <c r="G72" s="18">
        <f t="shared" si="9"/>
        <v>5722.916666666667</v>
      </c>
      <c r="H72" s="10">
        <f t="shared" si="6"/>
        <v>1163336.5723012895</v>
      </c>
    </row>
    <row r="73" spans="1:8" x14ac:dyDescent="0.2">
      <c r="A73" s="18">
        <f t="shared" si="7"/>
        <v>170000</v>
      </c>
      <c r="B73" s="18">
        <f t="shared" si="2"/>
        <v>14166.666666666666</v>
      </c>
      <c r="C73" s="18">
        <f t="shared" si="3"/>
        <v>3541.6666666666665</v>
      </c>
      <c r="D73" s="10">
        <f t="shared" si="4"/>
        <v>719938.90531932749</v>
      </c>
      <c r="E73" s="18">
        <f t="shared" si="8"/>
        <v>4108.333333333333</v>
      </c>
      <c r="F73" s="10">
        <f t="shared" si="5"/>
        <v>835129.13017041981</v>
      </c>
      <c r="G73" s="18">
        <f t="shared" si="9"/>
        <v>5808.333333333333</v>
      </c>
      <c r="H73" s="10">
        <f t="shared" si="6"/>
        <v>1180699.804723697</v>
      </c>
    </row>
    <row r="74" spans="1:8" x14ac:dyDescent="0.2">
      <c r="A74" s="18">
        <f t="shared" si="7"/>
        <v>172500</v>
      </c>
      <c r="B74" s="18">
        <f t="shared" si="2"/>
        <v>14375</v>
      </c>
      <c r="C74" s="18">
        <f t="shared" si="3"/>
        <v>3593.75</v>
      </c>
      <c r="D74" s="10">
        <f t="shared" si="4"/>
        <v>730526.24216225871</v>
      </c>
      <c r="E74" s="18">
        <f t="shared" si="8"/>
        <v>4168.75</v>
      </c>
      <c r="F74" s="10">
        <f t="shared" si="5"/>
        <v>847410.44090822013</v>
      </c>
      <c r="G74" s="18">
        <f t="shared" si="9"/>
        <v>5893.75</v>
      </c>
      <c r="H74" s="10">
        <f t="shared" si="6"/>
        <v>1198063.0371461043</v>
      </c>
    </row>
    <row r="75" spans="1:8" x14ac:dyDescent="0.2">
      <c r="A75" s="18">
        <f t="shared" si="7"/>
        <v>175000</v>
      </c>
      <c r="B75" s="18">
        <f t="shared" si="2"/>
        <v>14583.333333333334</v>
      </c>
      <c r="C75" s="18">
        <f t="shared" si="3"/>
        <v>3645.8333333333335</v>
      </c>
      <c r="D75" s="10">
        <f t="shared" si="4"/>
        <v>741113.57900519005</v>
      </c>
      <c r="E75" s="18">
        <f t="shared" si="8"/>
        <v>4229.166666666667</v>
      </c>
      <c r="F75" s="10">
        <f t="shared" si="5"/>
        <v>859691.75164602045</v>
      </c>
      <c r="G75" s="18">
        <f t="shared" si="9"/>
        <v>5979.166666666667</v>
      </c>
      <c r="H75" s="10">
        <f t="shared" si="6"/>
        <v>1215426.2695685115</v>
      </c>
    </row>
    <row r="76" spans="1:8" x14ac:dyDescent="0.2">
      <c r="A76" s="18">
        <f t="shared" si="7"/>
        <v>177500</v>
      </c>
      <c r="B76" s="18">
        <f t="shared" si="2"/>
        <v>14791.666666666666</v>
      </c>
      <c r="C76" s="18">
        <f t="shared" si="3"/>
        <v>3697.9166666666665</v>
      </c>
      <c r="D76" s="10">
        <f t="shared" si="4"/>
        <v>751700.91584812128</v>
      </c>
      <c r="E76" s="18">
        <f t="shared" si="8"/>
        <v>4289.583333333333</v>
      </c>
      <c r="F76" s="10">
        <f t="shared" si="5"/>
        <v>871973.06238382065</v>
      </c>
      <c r="G76" s="18">
        <f t="shared" si="9"/>
        <v>6064.583333333333</v>
      </c>
      <c r="H76" s="10">
        <f t="shared" si="6"/>
        <v>1232789.5019909188</v>
      </c>
    </row>
    <row r="77" spans="1:8" x14ac:dyDescent="0.2">
      <c r="A77" s="18">
        <f t="shared" si="7"/>
        <v>180000</v>
      </c>
      <c r="B77" s="18">
        <f t="shared" si="2"/>
        <v>15000</v>
      </c>
      <c r="C77" s="18">
        <f t="shared" si="3"/>
        <v>3750</v>
      </c>
      <c r="D77" s="10">
        <f t="shared" si="4"/>
        <v>762288.25269105262</v>
      </c>
      <c r="E77" s="18">
        <f t="shared" ref="E77:E108" si="10">B77*0.29</f>
        <v>4350</v>
      </c>
      <c r="F77" s="10">
        <f t="shared" si="5"/>
        <v>884254.37312162097</v>
      </c>
      <c r="G77" s="18">
        <f t="shared" ref="G77:G108" si="11">B77*0.41</f>
        <v>6150</v>
      </c>
      <c r="H77" s="10">
        <f t="shared" si="6"/>
        <v>1250152.7344133263</v>
      </c>
    </row>
    <row r="78" spans="1:8" x14ac:dyDescent="0.2">
      <c r="A78" s="18">
        <f t="shared" si="7"/>
        <v>182500</v>
      </c>
      <c r="B78" s="18">
        <f t="shared" ref="B78:B141" si="12">A78/12</f>
        <v>15208.333333333334</v>
      </c>
      <c r="C78" s="18">
        <f t="shared" ref="C78:C141" si="13">B78*0.25</f>
        <v>3802.0833333333335</v>
      </c>
      <c r="D78" s="10">
        <f t="shared" ref="D78:D141" si="14">(C78*(1-1/((1+($F$9*0.01/12))^($F$10*12)))/($F$9*0.01/12))</f>
        <v>772875.58953398396</v>
      </c>
      <c r="E78" s="18">
        <f t="shared" si="10"/>
        <v>4410.416666666667</v>
      </c>
      <c r="F78" s="10">
        <f t="shared" ref="F78:F141" si="15">(E78*(1-1/((1+($F$9*0.01/12))^($F$10*12)))/($F$9*0.01/12))</f>
        <v>896535.68385942129</v>
      </c>
      <c r="G78" s="18">
        <f t="shared" si="11"/>
        <v>6235.416666666667</v>
      </c>
      <c r="H78" s="10">
        <f t="shared" ref="H78:H141" si="16">(G78*(1-1/((1+($F$9*0.01/12))^($F$10*12)))/($F$9*0.01/12))</f>
        <v>1267515.9668357337</v>
      </c>
    </row>
    <row r="79" spans="1:8" x14ac:dyDescent="0.2">
      <c r="A79" s="18">
        <f t="shared" ref="A79:A142" si="17">A78+2500</f>
        <v>185000</v>
      </c>
      <c r="B79" s="18">
        <f t="shared" si="12"/>
        <v>15416.666666666666</v>
      </c>
      <c r="C79" s="18">
        <f t="shared" si="13"/>
        <v>3854.1666666666665</v>
      </c>
      <c r="D79" s="10">
        <f t="shared" si="14"/>
        <v>783462.92637691507</v>
      </c>
      <c r="E79" s="18">
        <f t="shared" si="10"/>
        <v>4470.833333333333</v>
      </c>
      <c r="F79" s="10">
        <f t="shared" si="15"/>
        <v>908816.99459722161</v>
      </c>
      <c r="G79" s="18">
        <f t="shared" si="11"/>
        <v>6320.833333333333</v>
      </c>
      <c r="H79" s="10">
        <f t="shared" si="16"/>
        <v>1284879.1992581408</v>
      </c>
    </row>
    <row r="80" spans="1:8" x14ac:dyDescent="0.2">
      <c r="A80" s="18">
        <f t="shared" si="17"/>
        <v>187500</v>
      </c>
      <c r="B80" s="18">
        <f t="shared" si="12"/>
        <v>15625</v>
      </c>
      <c r="C80" s="18">
        <f t="shared" si="13"/>
        <v>3906.25</v>
      </c>
      <c r="D80" s="10">
        <f t="shared" si="14"/>
        <v>794050.26321984641</v>
      </c>
      <c r="E80" s="18">
        <f t="shared" si="10"/>
        <v>4531.25</v>
      </c>
      <c r="F80" s="10">
        <f t="shared" si="15"/>
        <v>921098.30533502181</v>
      </c>
      <c r="G80" s="18">
        <f t="shared" si="11"/>
        <v>6406.25</v>
      </c>
      <c r="H80" s="10">
        <f t="shared" si="16"/>
        <v>1302242.431680548</v>
      </c>
    </row>
    <row r="81" spans="1:8" x14ac:dyDescent="0.2">
      <c r="A81" s="18">
        <f t="shared" si="17"/>
        <v>190000</v>
      </c>
      <c r="B81" s="18">
        <f t="shared" si="12"/>
        <v>15833.333333333334</v>
      </c>
      <c r="C81" s="18">
        <f t="shared" si="13"/>
        <v>3958.3333333333335</v>
      </c>
      <c r="D81" s="10">
        <f t="shared" si="14"/>
        <v>804637.60006277775</v>
      </c>
      <c r="E81" s="18">
        <f t="shared" si="10"/>
        <v>4591.666666666667</v>
      </c>
      <c r="F81" s="10">
        <f t="shared" si="15"/>
        <v>933379.61607282213</v>
      </c>
      <c r="G81" s="18">
        <f t="shared" si="11"/>
        <v>6491.666666666667</v>
      </c>
      <c r="H81" s="10">
        <f t="shared" si="16"/>
        <v>1319605.6641029555</v>
      </c>
    </row>
    <row r="82" spans="1:8" x14ac:dyDescent="0.2">
      <c r="A82" s="18">
        <f t="shared" si="17"/>
        <v>192500</v>
      </c>
      <c r="B82" s="18">
        <f t="shared" si="12"/>
        <v>16041.666666666666</v>
      </c>
      <c r="C82" s="18">
        <f t="shared" si="13"/>
        <v>4010.4166666666665</v>
      </c>
      <c r="D82" s="10">
        <f t="shared" si="14"/>
        <v>815224.93690570898</v>
      </c>
      <c r="E82" s="18">
        <f t="shared" si="10"/>
        <v>4652.083333333333</v>
      </c>
      <c r="F82" s="10">
        <f t="shared" si="15"/>
        <v>945660.92681062233</v>
      </c>
      <c r="G82" s="18">
        <f t="shared" si="11"/>
        <v>6577.083333333333</v>
      </c>
      <c r="H82" s="10">
        <f t="shared" si="16"/>
        <v>1336968.8965253627</v>
      </c>
    </row>
    <row r="83" spans="1:8" x14ac:dyDescent="0.2">
      <c r="A83" s="18">
        <f t="shared" si="17"/>
        <v>195000</v>
      </c>
      <c r="B83" s="18">
        <f t="shared" si="12"/>
        <v>16250</v>
      </c>
      <c r="C83" s="18">
        <f t="shared" si="13"/>
        <v>4062.5</v>
      </c>
      <c r="D83" s="10">
        <f t="shared" si="14"/>
        <v>825812.27374864032</v>
      </c>
      <c r="E83" s="18">
        <f t="shared" si="10"/>
        <v>4712.5</v>
      </c>
      <c r="F83" s="10">
        <f t="shared" si="15"/>
        <v>957942.23754842277</v>
      </c>
      <c r="G83" s="18">
        <f t="shared" si="11"/>
        <v>6662.5</v>
      </c>
      <c r="H83" s="10">
        <f t="shared" si="16"/>
        <v>1354332.1289477702</v>
      </c>
    </row>
    <row r="84" spans="1:8" x14ac:dyDescent="0.2">
      <c r="A84" s="18">
        <f t="shared" si="17"/>
        <v>197500</v>
      </c>
      <c r="B84" s="18">
        <f t="shared" si="12"/>
        <v>16458.333333333332</v>
      </c>
      <c r="C84" s="18">
        <f t="shared" si="13"/>
        <v>4114.583333333333</v>
      </c>
      <c r="D84" s="10">
        <f t="shared" si="14"/>
        <v>836399.61059157143</v>
      </c>
      <c r="E84" s="18">
        <f t="shared" si="10"/>
        <v>4772.9166666666661</v>
      </c>
      <c r="F84" s="10">
        <f t="shared" si="15"/>
        <v>970223.54828622285</v>
      </c>
      <c r="G84" s="18">
        <f t="shared" si="11"/>
        <v>6747.9166666666661</v>
      </c>
      <c r="H84" s="10">
        <f t="shared" si="16"/>
        <v>1371695.3613701772</v>
      </c>
    </row>
    <row r="85" spans="1:8" x14ac:dyDescent="0.2">
      <c r="A85" s="18">
        <f t="shared" si="17"/>
        <v>200000</v>
      </c>
      <c r="B85" s="18">
        <f t="shared" si="12"/>
        <v>16666.666666666668</v>
      </c>
      <c r="C85" s="18">
        <f t="shared" si="13"/>
        <v>4166.666666666667</v>
      </c>
      <c r="D85" s="10">
        <f t="shared" si="14"/>
        <v>846986.94743450289</v>
      </c>
      <c r="E85" s="18">
        <f t="shared" si="10"/>
        <v>4833.333333333333</v>
      </c>
      <c r="F85" s="10">
        <f t="shared" si="15"/>
        <v>982504.85902402317</v>
      </c>
      <c r="G85" s="18">
        <f t="shared" si="11"/>
        <v>6833.333333333333</v>
      </c>
      <c r="H85" s="10">
        <f t="shared" si="16"/>
        <v>1389058.5937925845</v>
      </c>
    </row>
    <row r="86" spans="1:8" x14ac:dyDescent="0.2">
      <c r="A86" s="18">
        <f t="shared" si="17"/>
        <v>202500</v>
      </c>
      <c r="B86" s="18">
        <f t="shared" si="12"/>
        <v>16875</v>
      </c>
      <c r="C86" s="18">
        <f t="shared" si="13"/>
        <v>4218.75</v>
      </c>
      <c r="D86" s="10">
        <f t="shared" si="14"/>
        <v>857574.28427743411</v>
      </c>
      <c r="E86" s="18">
        <f t="shared" si="10"/>
        <v>4893.75</v>
      </c>
      <c r="F86" s="10">
        <f t="shared" si="15"/>
        <v>994786.16976182361</v>
      </c>
      <c r="G86" s="18">
        <f t="shared" si="11"/>
        <v>6918.75</v>
      </c>
      <c r="H86" s="10">
        <f t="shared" si="16"/>
        <v>1406421.826214992</v>
      </c>
    </row>
    <row r="87" spans="1:8" x14ac:dyDescent="0.2">
      <c r="A87" s="18">
        <f t="shared" si="17"/>
        <v>205000</v>
      </c>
      <c r="B87" s="18">
        <f t="shared" si="12"/>
        <v>17083.333333333332</v>
      </c>
      <c r="C87" s="18">
        <f t="shared" si="13"/>
        <v>4270.833333333333</v>
      </c>
      <c r="D87" s="10">
        <f t="shared" si="14"/>
        <v>868161.62112036534</v>
      </c>
      <c r="E87" s="18">
        <f t="shared" si="10"/>
        <v>4954.1666666666661</v>
      </c>
      <c r="F87" s="10">
        <f t="shared" si="15"/>
        <v>1007067.4804996238</v>
      </c>
      <c r="G87" s="18">
        <f t="shared" si="11"/>
        <v>7004.1666666666661</v>
      </c>
      <c r="H87" s="10">
        <f t="shared" si="16"/>
        <v>1423785.0586373992</v>
      </c>
    </row>
    <row r="88" spans="1:8" x14ac:dyDescent="0.2">
      <c r="A88" s="18">
        <f t="shared" si="17"/>
        <v>207500</v>
      </c>
      <c r="B88" s="18">
        <f t="shared" si="12"/>
        <v>17291.666666666668</v>
      </c>
      <c r="C88" s="18">
        <f t="shared" si="13"/>
        <v>4322.916666666667</v>
      </c>
      <c r="D88" s="10">
        <f t="shared" si="14"/>
        <v>878748.95796329679</v>
      </c>
      <c r="E88" s="18">
        <f t="shared" si="10"/>
        <v>5014.583333333333</v>
      </c>
      <c r="F88" s="10">
        <f t="shared" si="15"/>
        <v>1019348.7912374241</v>
      </c>
      <c r="G88" s="18">
        <f t="shared" si="11"/>
        <v>7089.583333333333</v>
      </c>
      <c r="H88" s="10">
        <f t="shared" si="16"/>
        <v>1441148.2910598065</v>
      </c>
    </row>
    <row r="89" spans="1:8" x14ac:dyDescent="0.2">
      <c r="A89" s="18">
        <f t="shared" si="17"/>
        <v>210000</v>
      </c>
      <c r="B89" s="18">
        <f t="shared" si="12"/>
        <v>17500</v>
      </c>
      <c r="C89" s="18">
        <f t="shared" si="13"/>
        <v>4375</v>
      </c>
      <c r="D89" s="10">
        <f t="shared" si="14"/>
        <v>889336.2948062279</v>
      </c>
      <c r="E89" s="18">
        <f t="shared" si="10"/>
        <v>5075</v>
      </c>
      <c r="F89" s="10">
        <f t="shared" si="15"/>
        <v>1031630.1019752244</v>
      </c>
      <c r="G89" s="18">
        <f t="shared" si="11"/>
        <v>7175</v>
      </c>
      <c r="H89" s="10">
        <f t="shared" si="16"/>
        <v>1458511.523482214</v>
      </c>
    </row>
    <row r="90" spans="1:8" x14ac:dyDescent="0.2">
      <c r="A90" s="18">
        <f t="shared" si="17"/>
        <v>212500</v>
      </c>
      <c r="B90" s="18">
        <f t="shared" si="12"/>
        <v>17708.333333333332</v>
      </c>
      <c r="C90" s="18">
        <f t="shared" si="13"/>
        <v>4427.083333333333</v>
      </c>
      <c r="D90" s="10">
        <f t="shared" si="14"/>
        <v>899923.63164915924</v>
      </c>
      <c r="E90" s="18">
        <f t="shared" si="10"/>
        <v>5135.4166666666661</v>
      </c>
      <c r="F90" s="10">
        <f t="shared" si="15"/>
        <v>1043911.4127130246</v>
      </c>
      <c r="G90" s="18">
        <f t="shared" si="11"/>
        <v>7260.4166666666661</v>
      </c>
      <c r="H90" s="10">
        <f t="shared" si="16"/>
        <v>1475874.755904621</v>
      </c>
    </row>
    <row r="91" spans="1:8" x14ac:dyDescent="0.2">
      <c r="A91" s="18">
        <f t="shared" si="17"/>
        <v>215000</v>
      </c>
      <c r="B91" s="18">
        <f t="shared" si="12"/>
        <v>17916.666666666668</v>
      </c>
      <c r="C91" s="18">
        <f t="shared" si="13"/>
        <v>4479.166666666667</v>
      </c>
      <c r="D91" s="10">
        <f t="shared" si="14"/>
        <v>910510.96849209059</v>
      </c>
      <c r="E91" s="18">
        <f t="shared" si="10"/>
        <v>5195.833333333333</v>
      </c>
      <c r="F91" s="10">
        <f t="shared" si="15"/>
        <v>1056192.7234508249</v>
      </c>
      <c r="G91" s="18">
        <f t="shared" si="11"/>
        <v>7345.833333333333</v>
      </c>
      <c r="H91" s="10">
        <f t="shared" si="16"/>
        <v>1493237.9883270282</v>
      </c>
    </row>
    <row r="92" spans="1:8" x14ac:dyDescent="0.2">
      <c r="A92" s="18">
        <f t="shared" si="17"/>
        <v>217500</v>
      </c>
      <c r="B92" s="18">
        <f t="shared" si="12"/>
        <v>18125</v>
      </c>
      <c r="C92" s="18">
        <f t="shared" si="13"/>
        <v>4531.25</v>
      </c>
      <c r="D92" s="10">
        <f t="shared" si="14"/>
        <v>921098.30533502181</v>
      </c>
      <c r="E92" s="18">
        <f t="shared" si="10"/>
        <v>5256.25</v>
      </c>
      <c r="F92" s="10">
        <f t="shared" si="15"/>
        <v>1068474.0341886254</v>
      </c>
      <c r="G92" s="18">
        <f t="shared" si="11"/>
        <v>7431.25</v>
      </c>
      <c r="H92" s="10">
        <f t="shared" si="16"/>
        <v>1510601.2207494359</v>
      </c>
    </row>
    <row r="93" spans="1:8" x14ac:dyDescent="0.2">
      <c r="A93" s="18">
        <f t="shared" si="17"/>
        <v>220000</v>
      </c>
      <c r="B93" s="18">
        <f t="shared" si="12"/>
        <v>18333.333333333332</v>
      </c>
      <c r="C93" s="18">
        <f t="shared" si="13"/>
        <v>4583.333333333333</v>
      </c>
      <c r="D93" s="10">
        <f t="shared" si="14"/>
        <v>931685.64217795315</v>
      </c>
      <c r="E93" s="18">
        <f t="shared" si="10"/>
        <v>5316.6666666666661</v>
      </c>
      <c r="F93" s="10">
        <f t="shared" si="15"/>
        <v>1080755.3449264255</v>
      </c>
      <c r="G93" s="18">
        <f t="shared" si="11"/>
        <v>7516.6666666666661</v>
      </c>
      <c r="H93" s="10">
        <f t="shared" si="16"/>
        <v>1527964.453171843</v>
      </c>
    </row>
    <row r="94" spans="1:8" x14ac:dyDescent="0.2">
      <c r="A94" s="18">
        <f t="shared" si="17"/>
        <v>222500</v>
      </c>
      <c r="B94" s="18">
        <f t="shared" si="12"/>
        <v>18541.666666666668</v>
      </c>
      <c r="C94" s="18">
        <f t="shared" si="13"/>
        <v>4635.416666666667</v>
      </c>
      <c r="D94" s="10">
        <f t="shared" si="14"/>
        <v>942272.97902088438</v>
      </c>
      <c r="E94" s="18">
        <f t="shared" si="10"/>
        <v>5377.083333333333</v>
      </c>
      <c r="F94" s="10">
        <f t="shared" si="15"/>
        <v>1093036.6556642258</v>
      </c>
      <c r="G94" s="18">
        <f t="shared" si="11"/>
        <v>7602.083333333333</v>
      </c>
      <c r="H94" s="10">
        <f t="shared" si="16"/>
        <v>1545327.6855942504</v>
      </c>
    </row>
    <row r="95" spans="1:8" x14ac:dyDescent="0.2">
      <c r="A95" s="18">
        <f t="shared" si="17"/>
        <v>225000</v>
      </c>
      <c r="B95" s="18">
        <f t="shared" si="12"/>
        <v>18750</v>
      </c>
      <c r="C95" s="18">
        <f t="shared" si="13"/>
        <v>4687.5</v>
      </c>
      <c r="D95" s="10">
        <f t="shared" si="14"/>
        <v>952860.31586381572</v>
      </c>
      <c r="E95" s="18">
        <f t="shared" si="10"/>
        <v>5437.5</v>
      </c>
      <c r="F95" s="10">
        <f t="shared" si="15"/>
        <v>1105317.9664020264</v>
      </c>
      <c r="G95" s="18">
        <f t="shared" si="11"/>
        <v>7687.4999999999991</v>
      </c>
      <c r="H95" s="10">
        <f t="shared" si="16"/>
        <v>1562690.9180166575</v>
      </c>
    </row>
    <row r="96" spans="1:8" x14ac:dyDescent="0.2">
      <c r="A96" s="18">
        <f t="shared" si="17"/>
        <v>227500</v>
      </c>
      <c r="B96" s="18">
        <f t="shared" si="12"/>
        <v>18958.333333333332</v>
      </c>
      <c r="C96" s="18">
        <f t="shared" si="13"/>
        <v>4739.583333333333</v>
      </c>
      <c r="D96" s="10">
        <f t="shared" si="14"/>
        <v>963447.65270674694</v>
      </c>
      <c r="E96" s="18">
        <f t="shared" si="10"/>
        <v>5497.9166666666661</v>
      </c>
      <c r="F96" s="10">
        <f t="shared" si="15"/>
        <v>1117599.2771398264</v>
      </c>
      <c r="G96" s="18">
        <f t="shared" si="11"/>
        <v>7772.9166666666661</v>
      </c>
      <c r="H96" s="10">
        <f t="shared" si="16"/>
        <v>1580054.1504390649</v>
      </c>
    </row>
    <row r="97" spans="1:8" x14ac:dyDescent="0.2">
      <c r="A97" s="18">
        <f t="shared" si="17"/>
        <v>230000</v>
      </c>
      <c r="B97" s="18">
        <f t="shared" si="12"/>
        <v>19166.666666666668</v>
      </c>
      <c r="C97" s="18">
        <f t="shared" si="13"/>
        <v>4791.666666666667</v>
      </c>
      <c r="D97" s="10">
        <f t="shared" si="14"/>
        <v>974034.9895496784</v>
      </c>
      <c r="E97" s="18">
        <f t="shared" si="10"/>
        <v>5558.333333333333</v>
      </c>
      <c r="F97" s="10">
        <f t="shared" si="15"/>
        <v>1129880.5878776268</v>
      </c>
      <c r="G97" s="18">
        <f t="shared" si="11"/>
        <v>7858.333333333333</v>
      </c>
      <c r="H97" s="10">
        <f t="shared" si="16"/>
        <v>1597417.3828614724</v>
      </c>
    </row>
    <row r="98" spans="1:8" x14ac:dyDescent="0.2">
      <c r="A98" s="18">
        <f t="shared" si="17"/>
        <v>232500</v>
      </c>
      <c r="B98" s="18">
        <f t="shared" si="12"/>
        <v>19375</v>
      </c>
      <c r="C98" s="18">
        <f t="shared" si="13"/>
        <v>4843.75</v>
      </c>
      <c r="D98" s="10">
        <f t="shared" si="14"/>
        <v>984622.32639260963</v>
      </c>
      <c r="E98" s="18">
        <f t="shared" si="10"/>
        <v>5618.75</v>
      </c>
      <c r="F98" s="10">
        <f t="shared" si="15"/>
        <v>1142161.8986154271</v>
      </c>
      <c r="G98" s="18">
        <f t="shared" si="11"/>
        <v>7943.7499999999991</v>
      </c>
      <c r="H98" s="10">
        <f t="shared" si="16"/>
        <v>1614780.6152838795</v>
      </c>
    </row>
    <row r="99" spans="1:8" x14ac:dyDescent="0.2">
      <c r="A99" s="18">
        <f t="shared" si="17"/>
        <v>235000</v>
      </c>
      <c r="B99" s="18">
        <f t="shared" si="12"/>
        <v>19583.333333333332</v>
      </c>
      <c r="C99" s="18">
        <f t="shared" si="13"/>
        <v>4895.833333333333</v>
      </c>
      <c r="D99" s="10">
        <f t="shared" si="14"/>
        <v>995209.66323554073</v>
      </c>
      <c r="E99" s="18">
        <f t="shared" si="10"/>
        <v>5679.1666666666661</v>
      </c>
      <c r="F99" s="10">
        <f t="shared" si="15"/>
        <v>1154443.2093532272</v>
      </c>
      <c r="G99" s="18">
        <f t="shared" si="11"/>
        <v>8029.1666666666661</v>
      </c>
      <c r="H99" s="10">
        <f t="shared" si="16"/>
        <v>1632143.8477062867</v>
      </c>
    </row>
    <row r="100" spans="1:8" x14ac:dyDescent="0.2">
      <c r="A100" s="18">
        <f t="shared" si="17"/>
        <v>237500</v>
      </c>
      <c r="B100" s="18">
        <f t="shared" si="12"/>
        <v>19791.666666666668</v>
      </c>
      <c r="C100" s="18">
        <f t="shared" si="13"/>
        <v>4947.916666666667</v>
      </c>
      <c r="D100" s="10">
        <f t="shared" si="14"/>
        <v>1005797.0000784722</v>
      </c>
      <c r="E100" s="18">
        <f t="shared" si="10"/>
        <v>5739.583333333333</v>
      </c>
      <c r="F100" s="10">
        <f t="shared" si="15"/>
        <v>1166724.5200910277</v>
      </c>
      <c r="G100" s="18">
        <f t="shared" si="11"/>
        <v>8114.583333333333</v>
      </c>
      <c r="H100" s="10">
        <f t="shared" si="16"/>
        <v>1649507.0801286942</v>
      </c>
    </row>
    <row r="101" spans="1:8" x14ac:dyDescent="0.2">
      <c r="A101" s="18">
        <f t="shared" si="17"/>
        <v>240000</v>
      </c>
      <c r="B101" s="18">
        <f t="shared" si="12"/>
        <v>20000</v>
      </c>
      <c r="C101" s="18">
        <f t="shared" si="13"/>
        <v>5000</v>
      </c>
      <c r="D101" s="10">
        <f t="shared" si="14"/>
        <v>1016384.3369214034</v>
      </c>
      <c r="E101" s="18">
        <f t="shared" si="10"/>
        <v>5800</v>
      </c>
      <c r="F101" s="10">
        <f t="shared" si="15"/>
        <v>1179005.830828828</v>
      </c>
      <c r="G101" s="18">
        <f t="shared" si="11"/>
        <v>8200</v>
      </c>
      <c r="H101" s="10">
        <f t="shared" si="16"/>
        <v>1666870.3125511014</v>
      </c>
    </row>
    <row r="102" spans="1:8" x14ac:dyDescent="0.2">
      <c r="A102" s="18">
        <f t="shared" si="17"/>
        <v>242500</v>
      </c>
      <c r="B102" s="18">
        <f t="shared" si="12"/>
        <v>20208.333333333332</v>
      </c>
      <c r="C102" s="18">
        <f t="shared" si="13"/>
        <v>5052.083333333333</v>
      </c>
      <c r="D102" s="10">
        <f t="shared" si="14"/>
        <v>1026971.6737643346</v>
      </c>
      <c r="E102" s="18">
        <f t="shared" si="10"/>
        <v>5860.4166666666661</v>
      </c>
      <c r="F102" s="10">
        <f t="shared" si="15"/>
        <v>1191287.1415666281</v>
      </c>
      <c r="G102" s="18">
        <f t="shared" si="11"/>
        <v>8285.4166666666661</v>
      </c>
      <c r="H102" s="10">
        <f t="shared" si="16"/>
        <v>1684233.5449735089</v>
      </c>
    </row>
    <row r="103" spans="1:8" x14ac:dyDescent="0.2">
      <c r="A103" s="18">
        <f t="shared" si="17"/>
        <v>245000</v>
      </c>
      <c r="B103" s="18">
        <f t="shared" si="12"/>
        <v>20416.666666666668</v>
      </c>
      <c r="C103" s="18">
        <f t="shared" si="13"/>
        <v>5104.166666666667</v>
      </c>
      <c r="D103" s="10">
        <f t="shared" si="14"/>
        <v>1037559.0106072661</v>
      </c>
      <c r="E103" s="18">
        <f t="shared" si="10"/>
        <v>5920.833333333333</v>
      </c>
      <c r="F103" s="10">
        <f t="shared" si="15"/>
        <v>1203568.4523044284</v>
      </c>
      <c r="G103" s="18">
        <f t="shared" si="11"/>
        <v>8370.8333333333339</v>
      </c>
      <c r="H103" s="10">
        <f t="shared" si="16"/>
        <v>1701596.7773959164</v>
      </c>
    </row>
    <row r="104" spans="1:8" x14ac:dyDescent="0.2">
      <c r="A104" s="18">
        <f t="shared" si="17"/>
        <v>247500</v>
      </c>
      <c r="B104" s="18">
        <f t="shared" si="12"/>
        <v>20625</v>
      </c>
      <c r="C104" s="18">
        <f t="shared" si="13"/>
        <v>5156.25</v>
      </c>
      <c r="D104" s="10">
        <f t="shared" si="14"/>
        <v>1048146.3474501972</v>
      </c>
      <c r="E104" s="18">
        <f t="shared" si="10"/>
        <v>5981.25</v>
      </c>
      <c r="F104" s="10">
        <f t="shared" si="15"/>
        <v>1215849.7630422288</v>
      </c>
      <c r="G104" s="18">
        <f t="shared" si="11"/>
        <v>8456.25</v>
      </c>
      <c r="H104" s="10">
        <f t="shared" si="16"/>
        <v>1718960.0098183234</v>
      </c>
    </row>
    <row r="105" spans="1:8" x14ac:dyDescent="0.2">
      <c r="A105" s="18">
        <f t="shared" si="17"/>
        <v>250000</v>
      </c>
      <c r="B105" s="18">
        <f t="shared" si="12"/>
        <v>20833.333333333332</v>
      </c>
      <c r="C105" s="18">
        <f t="shared" si="13"/>
        <v>5208.333333333333</v>
      </c>
      <c r="D105" s="10">
        <f t="shared" si="14"/>
        <v>1058733.6842931286</v>
      </c>
      <c r="E105" s="18">
        <f t="shared" si="10"/>
        <v>6041.6666666666661</v>
      </c>
      <c r="F105" s="10">
        <f t="shared" si="15"/>
        <v>1228131.0737800288</v>
      </c>
      <c r="G105" s="18">
        <f t="shared" si="11"/>
        <v>8541.6666666666661</v>
      </c>
      <c r="H105" s="10">
        <f t="shared" si="16"/>
        <v>1736323.2422407307</v>
      </c>
    </row>
    <row r="106" spans="1:8" x14ac:dyDescent="0.2">
      <c r="A106" s="18">
        <f t="shared" si="17"/>
        <v>252500</v>
      </c>
      <c r="B106" s="18">
        <f t="shared" si="12"/>
        <v>21041.666666666668</v>
      </c>
      <c r="C106" s="18">
        <f t="shared" si="13"/>
        <v>5260.416666666667</v>
      </c>
      <c r="D106" s="10">
        <f t="shared" si="14"/>
        <v>1069321.0211360599</v>
      </c>
      <c r="E106" s="18">
        <f t="shared" si="10"/>
        <v>6102.083333333333</v>
      </c>
      <c r="F106" s="10">
        <f t="shared" si="15"/>
        <v>1240412.3845178294</v>
      </c>
      <c r="G106" s="18">
        <f t="shared" si="11"/>
        <v>8627.0833333333339</v>
      </c>
      <c r="H106" s="10">
        <f t="shared" si="16"/>
        <v>1753686.4746631382</v>
      </c>
    </row>
    <row r="107" spans="1:8" x14ac:dyDescent="0.2">
      <c r="A107" s="18">
        <f t="shared" si="17"/>
        <v>255000</v>
      </c>
      <c r="B107" s="18">
        <f t="shared" si="12"/>
        <v>21250</v>
      </c>
      <c r="C107" s="18">
        <f t="shared" si="13"/>
        <v>5312.5</v>
      </c>
      <c r="D107" s="10">
        <f t="shared" si="14"/>
        <v>1079908.357978991</v>
      </c>
      <c r="E107" s="18">
        <f t="shared" si="10"/>
        <v>6162.5</v>
      </c>
      <c r="F107" s="10">
        <f t="shared" si="15"/>
        <v>1252693.6952556297</v>
      </c>
      <c r="G107" s="18">
        <f t="shared" si="11"/>
        <v>8712.5</v>
      </c>
      <c r="H107" s="10">
        <f t="shared" si="16"/>
        <v>1771049.7070855456</v>
      </c>
    </row>
    <row r="108" spans="1:8" x14ac:dyDescent="0.2">
      <c r="A108" s="18">
        <f t="shared" si="17"/>
        <v>257500</v>
      </c>
      <c r="B108" s="18">
        <f t="shared" si="12"/>
        <v>21458.333333333332</v>
      </c>
      <c r="C108" s="18">
        <f t="shared" si="13"/>
        <v>5364.583333333333</v>
      </c>
      <c r="D108" s="10">
        <f t="shared" si="14"/>
        <v>1090495.6948219223</v>
      </c>
      <c r="E108" s="18">
        <f t="shared" si="10"/>
        <v>6222.9166666666661</v>
      </c>
      <c r="F108" s="10">
        <f t="shared" si="15"/>
        <v>1264975.0059934298</v>
      </c>
      <c r="G108" s="18">
        <f t="shared" si="11"/>
        <v>8797.9166666666661</v>
      </c>
      <c r="H108" s="10">
        <f t="shared" si="16"/>
        <v>1788412.9395079527</v>
      </c>
    </row>
    <row r="109" spans="1:8" x14ac:dyDescent="0.2">
      <c r="A109" s="18">
        <f t="shared" si="17"/>
        <v>260000</v>
      </c>
      <c r="B109" s="18">
        <f t="shared" si="12"/>
        <v>21666.666666666668</v>
      </c>
      <c r="C109" s="18">
        <f t="shared" si="13"/>
        <v>5416.666666666667</v>
      </c>
      <c r="D109" s="10">
        <f t="shared" si="14"/>
        <v>1101083.0316648537</v>
      </c>
      <c r="E109" s="18">
        <f t="shared" ref="E109:E140" si="18">B109*0.29</f>
        <v>6283.333333333333</v>
      </c>
      <c r="F109" s="10">
        <f t="shared" si="15"/>
        <v>1277256.3167312301</v>
      </c>
      <c r="G109" s="18">
        <f t="shared" ref="G109:G140" si="19">B109*0.41</f>
        <v>8883.3333333333339</v>
      </c>
      <c r="H109" s="10">
        <f t="shared" si="16"/>
        <v>1805776.1719303601</v>
      </c>
    </row>
    <row r="110" spans="1:8" x14ac:dyDescent="0.2">
      <c r="A110" s="18">
        <f t="shared" si="17"/>
        <v>262500</v>
      </c>
      <c r="B110" s="18">
        <f t="shared" si="12"/>
        <v>21875</v>
      </c>
      <c r="C110" s="18">
        <f t="shared" si="13"/>
        <v>5468.75</v>
      </c>
      <c r="D110" s="10">
        <f t="shared" si="14"/>
        <v>1111670.368507785</v>
      </c>
      <c r="E110" s="18">
        <f t="shared" si="18"/>
        <v>6343.75</v>
      </c>
      <c r="F110" s="10">
        <f t="shared" si="15"/>
        <v>1289537.6274690304</v>
      </c>
      <c r="G110" s="18">
        <f t="shared" si="19"/>
        <v>8968.75</v>
      </c>
      <c r="H110" s="10">
        <f t="shared" si="16"/>
        <v>1823139.4043527674</v>
      </c>
    </row>
    <row r="111" spans="1:8" x14ac:dyDescent="0.2">
      <c r="A111" s="18">
        <f t="shared" si="17"/>
        <v>265000</v>
      </c>
      <c r="B111" s="18">
        <f t="shared" si="12"/>
        <v>22083.333333333332</v>
      </c>
      <c r="C111" s="18">
        <f t="shared" si="13"/>
        <v>5520.833333333333</v>
      </c>
      <c r="D111" s="10">
        <f t="shared" si="14"/>
        <v>1122257.7053507164</v>
      </c>
      <c r="E111" s="18">
        <f t="shared" si="18"/>
        <v>6404.1666666666661</v>
      </c>
      <c r="F111" s="10">
        <f t="shared" si="15"/>
        <v>1301818.9382068308</v>
      </c>
      <c r="G111" s="18">
        <f t="shared" si="19"/>
        <v>9054.1666666666661</v>
      </c>
      <c r="H111" s="10">
        <f t="shared" si="16"/>
        <v>1840502.6367751746</v>
      </c>
    </row>
    <row r="112" spans="1:8" x14ac:dyDescent="0.2">
      <c r="A112" s="18">
        <f t="shared" si="17"/>
        <v>267500</v>
      </c>
      <c r="B112" s="18">
        <f t="shared" si="12"/>
        <v>22291.666666666668</v>
      </c>
      <c r="C112" s="18">
        <f t="shared" si="13"/>
        <v>5572.916666666667</v>
      </c>
      <c r="D112" s="10">
        <f t="shared" si="14"/>
        <v>1132845.0421936475</v>
      </c>
      <c r="E112" s="18">
        <f t="shared" si="18"/>
        <v>6464.583333333333</v>
      </c>
      <c r="F112" s="10">
        <f t="shared" si="15"/>
        <v>1314100.2489446313</v>
      </c>
      <c r="G112" s="18">
        <f t="shared" si="19"/>
        <v>9139.5833333333339</v>
      </c>
      <c r="H112" s="10">
        <f t="shared" si="16"/>
        <v>1857865.8691975819</v>
      </c>
    </row>
    <row r="113" spans="1:8" x14ac:dyDescent="0.2">
      <c r="A113" s="18">
        <f t="shared" si="17"/>
        <v>270000</v>
      </c>
      <c r="B113" s="18">
        <f t="shared" si="12"/>
        <v>22500</v>
      </c>
      <c r="C113" s="18">
        <f t="shared" si="13"/>
        <v>5625</v>
      </c>
      <c r="D113" s="10">
        <f t="shared" si="14"/>
        <v>1143432.3790365788</v>
      </c>
      <c r="E113" s="18">
        <f t="shared" si="18"/>
        <v>6525</v>
      </c>
      <c r="F113" s="10">
        <f t="shared" si="15"/>
        <v>1326381.5596824316</v>
      </c>
      <c r="G113" s="18">
        <f t="shared" si="19"/>
        <v>9225</v>
      </c>
      <c r="H113" s="10">
        <f t="shared" si="16"/>
        <v>1875229.1016199894</v>
      </c>
    </row>
    <row r="114" spans="1:8" x14ac:dyDescent="0.2">
      <c r="A114" s="18">
        <f t="shared" si="17"/>
        <v>272500</v>
      </c>
      <c r="B114" s="18">
        <f t="shared" si="12"/>
        <v>22708.333333333332</v>
      </c>
      <c r="C114" s="18">
        <f t="shared" si="13"/>
        <v>5677.083333333333</v>
      </c>
      <c r="D114" s="10">
        <f t="shared" si="14"/>
        <v>1154019.7158795102</v>
      </c>
      <c r="E114" s="18">
        <f t="shared" si="18"/>
        <v>6585.4166666666661</v>
      </c>
      <c r="F114" s="10">
        <f t="shared" si="15"/>
        <v>1338662.8704202317</v>
      </c>
      <c r="G114" s="18">
        <f t="shared" si="19"/>
        <v>9310.4166666666661</v>
      </c>
      <c r="H114" s="10">
        <f t="shared" si="16"/>
        <v>1892592.3340423964</v>
      </c>
    </row>
    <row r="115" spans="1:8" x14ac:dyDescent="0.2">
      <c r="A115" s="18">
        <f t="shared" si="17"/>
        <v>275000</v>
      </c>
      <c r="B115" s="18">
        <f t="shared" si="12"/>
        <v>22916.666666666668</v>
      </c>
      <c r="C115" s="18">
        <f t="shared" si="13"/>
        <v>5729.166666666667</v>
      </c>
      <c r="D115" s="10">
        <f t="shared" si="14"/>
        <v>1164607.0527224415</v>
      </c>
      <c r="E115" s="18">
        <f t="shared" si="18"/>
        <v>6645.833333333333</v>
      </c>
      <c r="F115" s="10">
        <f t="shared" si="15"/>
        <v>1350944.181158032</v>
      </c>
      <c r="G115" s="18">
        <f t="shared" si="19"/>
        <v>9395.8333333333339</v>
      </c>
      <c r="H115" s="10">
        <f t="shared" si="16"/>
        <v>1909955.5664648041</v>
      </c>
    </row>
    <row r="116" spans="1:8" x14ac:dyDescent="0.2">
      <c r="A116" s="18">
        <f t="shared" si="17"/>
        <v>277500</v>
      </c>
      <c r="B116" s="18">
        <f t="shared" si="12"/>
        <v>23125</v>
      </c>
      <c r="C116" s="18">
        <f t="shared" si="13"/>
        <v>5781.25</v>
      </c>
      <c r="D116" s="10">
        <f t="shared" si="14"/>
        <v>1175194.3895653728</v>
      </c>
      <c r="E116" s="18">
        <f t="shared" si="18"/>
        <v>6706.2499999999991</v>
      </c>
      <c r="F116" s="10">
        <f t="shared" si="15"/>
        <v>1363225.4918958321</v>
      </c>
      <c r="G116" s="18">
        <f t="shared" si="19"/>
        <v>9481.25</v>
      </c>
      <c r="H116" s="10">
        <f t="shared" si="16"/>
        <v>1927318.7988872111</v>
      </c>
    </row>
    <row r="117" spans="1:8" x14ac:dyDescent="0.2">
      <c r="A117" s="18">
        <f t="shared" si="17"/>
        <v>280000</v>
      </c>
      <c r="B117" s="18">
        <f t="shared" si="12"/>
        <v>23333.333333333332</v>
      </c>
      <c r="C117" s="18">
        <f t="shared" si="13"/>
        <v>5833.333333333333</v>
      </c>
      <c r="D117" s="10">
        <f t="shared" si="14"/>
        <v>1185781.7264083039</v>
      </c>
      <c r="E117" s="18">
        <f t="shared" si="18"/>
        <v>6766.6666666666661</v>
      </c>
      <c r="F117" s="10">
        <f t="shared" si="15"/>
        <v>1375506.8026336324</v>
      </c>
      <c r="G117" s="18">
        <f t="shared" si="19"/>
        <v>9566.6666666666661</v>
      </c>
      <c r="H117" s="10">
        <f t="shared" si="16"/>
        <v>1944682.0313096184</v>
      </c>
    </row>
    <row r="118" spans="1:8" x14ac:dyDescent="0.2">
      <c r="A118" s="18">
        <f t="shared" si="17"/>
        <v>282500</v>
      </c>
      <c r="B118" s="18">
        <f t="shared" si="12"/>
        <v>23541.666666666668</v>
      </c>
      <c r="C118" s="18">
        <f t="shared" si="13"/>
        <v>5885.416666666667</v>
      </c>
      <c r="D118" s="10">
        <f t="shared" si="14"/>
        <v>1196369.0632512353</v>
      </c>
      <c r="E118" s="18">
        <f t="shared" si="18"/>
        <v>6827.083333333333</v>
      </c>
      <c r="F118" s="10">
        <f t="shared" si="15"/>
        <v>1387788.1133714328</v>
      </c>
      <c r="G118" s="18">
        <f t="shared" si="19"/>
        <v>9652.0833333333339</v>
      </c>
      <c r="H118" s="10">
        <f t="shared" si="16"/>
        <v>1962045.2637320261</v>
      </c>
    </row>
    <row r="119" spans="1:8" x14ac:dyDescent="0.2">
      <c r="A119" s="18">
        <f t="shared" si="17"/>
        <v>285000</v>
      </c>
      <c r="B119" s="18">
        <f t="shared" si="12"/>
        <v>23750</v>
      </c>
      <c r="C119" s="18">
        <f t="shared" si="13"/>
        <v>5937.5</v>
      </c>
      <c r="D119" s="10">
        <f t="shared" si="14"/>
        <v>1206956.4000941666</v>
      </c>
      <c r="E119" s="18">
        <f t="shared" si="18"/>
        <v>6887.4999999999991</v>
      </c>
      <c r="F119" s="10">
        <f t="shared" si="15"/>
        <v>1400069.4241092328</v>
      </c>
      <c r="G119" s="18">
        <f t="shared" si="19"/>
        <v>9737.5</v>
      </c>
      <c r="H119" s="10">
        <f t="shared" si="16"/>
        <v>1979408.4961544331</v>
      </c>
    </row>
    <row r="120" spans="1:8" x14ac:dyDescent="0.2">
      <c r="A120" s="18">
        <f t="shared" si="17"/>
        <v>287500</v>
      </c>
      <c r="B120" s="18">
        <f t="shared" si="12"/>
        <v>23958.333333333332</v>
      </c>
      <c r="C120" s="18">
        <f t="shared" si="13"/>
        <v>5989.583333333333</v>
      </c>
      <c r="D120" s="10">
        <f t="shared" si="14"/>
        <v>1217543.7369370977</v>
      </c>
      <c r="E120" s="18">
        <f t="shared" si="18"/>
        <v>6947.9166666666661</v>
      </c>
      <c r="F120" s="10">
        <f t="shared" si="15"/>
        <v>1412350.7348470334</v>
      </c>
      <c r="G120" s="18">
        <f t="shared" si="19"/>
        <v>9822.9166666666661</v>
      </c>
      <c r="H120" s="10">
        <f t="shared" si="16"/>
        <v>1996771.7285768401</v>
      </c>
    </row>
    <row r="121" spans="1:8" x14ac:dyDescent="0.2">
      <c r="A121" s="18">
        <f t="shared" si="17"/>
        <v>290000</v>
      </c>
      <c r="B121" s="18">
        <f t="shared" si="12"/>
        <v>24166.666666666668</v>
      </c>
      <c r="C121" s="18">
        <f t="shared" si="13"/>
        <v>6041.666666666667</v>
      </c>
      <c r="D121" s="10">
        <f t="shared" si="14"/>
        <v>1228131.0737800293</v>
      </c>
      <c r="E121" s="18">
        <f t="shared" si="18"/>
        <v>7008.333333333333</v>
      </c>
      <c r="F121" s="10">
        <f t="shared" si="15"/>
        <v>1424632.0455848337</v>
      </c>
      <c r="G121" s="18">
        <f t="shared" si="19"/>
        <v>9908.3333333333339</v>
      </c>
      <c r="H121" s="10">
        <f t="shared" si="16"/>
        <v>2014134.9609992479</v>
      </c>
    </row>
    <row r="122" spans="1:8" x14ac:dyDescent="0.2">
      <c r="A122" s="18">
        <f t="shared" si="17"/>
        <v>292500</v>
      </c>
      <c r="B122" s="18">
        <f t="shared" si="12"/>
        <v>24375</v>
      </c>
      <c r="C122" s="18">
        <f t="shared" si="13"/>
        <v>6093.75</v>
      </c>
      <c r="D122" s="10">
        <f t="shared" si="14"/>
        <v>1238718.4106229604</v>
      </c>
      <c r="E122" s="18">
        <f t="shared" si="18"/>
        <v>7068.7499999999991</v>
      </c>
      <c r="F122" s="10">
        <f t="shared" si="15"/>
        <v>1436913.3563226338</v>
      </c>
      <c r="G122" s="18">
        <f t="shared" si="19"/>
        <v>9993.75</v>
      </c>
      <c r="H122" s="10">
        <f t="shared" si="16"/>
        <v>2031498.1934216551</v>
      </c>
    </row>
    <row r="123" spans="1:8" x14ac:dyDescent="0.2">
      <c r="A123" s="18">
        <f t="shared" si="17"/>
        <v>295000</v>
      </c>
      <c r="B123" s="18">
        <f t="shared" si="12"/>
        <v>24583.333333333332</v>
      </c>
      <c r="C123" s="18">
        <f t="shared" si="13"/>
        <v>6145.833333333333</v>
      </c>
      <c r="D123" s="10">
        <f t="shared" si="14"/>
        <v>1249305.7474658915</v>
      </c>
      <c r="E123" s="18">
        <f t="shared" si="18"/>
        <v>7129.1666666666661</v>
      </c>
      <c r="F123" s="10">
        <f t="shared" si="15"/>
        <v>1449194.6670604341</v>
      </c>
      <c r="G123" s="18">
        <f t="shared" si="19"/>
        <v>10079.166666666666</v>
      </c>
      <c r="H123" s="10">
        <f t="shared" si="16"/>
        <v>2048861.4258440624</v>
      </c>
    </row>
    <row r="124" spans="1:8" x14ac:dyDescent="0.2">
      <c r="A124" s="18">
        <f t="shared" si="17"/>
        <v>297500</v>
      </c>
      <c r="B124" s="18">
        <f t="shared" si="12"/>
        <v>24791.666666666668</v>
      </c>
      <c r="C124" s="18">
        <f t="shared" si="13"/>
        <v>6197.916666666667</v>
      </c>
      <c r="D124" s="10">
        <f t="shared" si="14"/>
        <v>1259893.0843088231</v>
      </c>
      <c r="E124" s="18">
        <f t="shared" si="18"/>
        <v>7189.583333333333</v>
      </c>
      <c r="F124" s="10">
        <f t="shared" si="15"/>
        <v>1461475.9777982344</v>
      </c>
      <c r="G124" s="18">
        <f t="shared" si="19"/>
        <v>10164.583333333334</v>
      </c>
      <c r="H124" s="10">
        <f t="shared" si="16"/>
        <v>2066224.6582664698</v>
      </c>
    </row>
    <row r="125" spans="1:8" x14ac:dyDescent="0.2">
      <c r="A125" s="18">
        <f t="shared" si="17"/>
        <v>300000</v>
      </c>
      <c r="B125" s="18">
        <f t="shared" si="12"/>
        <v>25000</v>
      </c>
      <c r="C125" s="18">
        <f t="shared" si="13"/>
        <v>6250</v>
      </c>
      <c r="D125" s="10">
        <f t="shared" si="14"/>
        <v>1270480.4211517542</v>
      </c>
      <c r="E125" s="18">
        <f t="shared" si="18"/>
        <v>7249.9999999999991</v>
      </c>
      <c r="F125" s="10">
        <f t="shared" si="15"/>
        <v>1473757.2885360348</v>
      </c>
      <c r="G125" s="18">
        <f t="shared" si="19"/>
        <v>10250</v>
      </c>
      <c r="H125" s="10">
        <f t="shared" si="16"/>
        <v>2083587.8906888769</v>
      </c>
    </row>
    <row r="126" spans="1:8" x14ac:dyDescent="0.2">
      <c r="A126" s="18">
        <f t="shared" si="17"/>
        <v>302500</v>
      </c>
      <c r="B126" s="18">
        <f t="shared" si="12"/>
        <v>25208.333333333332</v>
      </c>
      <c r="C126" s="18">
        <f t="shared" si="13"/>
        <v>6302.083333333333</v>
      </c>
      <c r="D126" s="10">
        <f t="shared" si="14"/>
        <v>1281067.7579946856</v>
      </c>
      <c r="E126" s="18">
        <f t="shared" si="18"/>
        <v>7310.4166666666661</v>
      </c>
      <c r="F126" s="10">
        <f t="shared" si="15"/>
        <v>1486038.5992738353</v>
      </c>
      <c r="G126" s="18">
        <f t="shared" si="19"/>
        <v>10335.416666666666</v>
      </c>
      <c r="H126" s="10">
        <f t="shared" si="16"/>
        <v>2100951.1231112843</v>
      </c>
    </row>
    <row r="127" spans="1:8" x14ac:dyDescent="0.2">
      <c r="A127" s="18">
        <f t="shared" si="17"/>
        <v>305000</v>
      </c>
      <c r="B127" s="18">
        <f t="shared" si="12"/>
        <v>25416.666666666668</v>
      </c>
      <c r="C127" s="18">
        <f t="shared" si="13"/>
        <v>6354.166666666667</v>
      </c>
      <c r="D127" s="10">
        <f t="shared" si="14"/>
        <v>1291655.0948376169</v>
      </c>
      <c r="E127" s="18">
        <f t="shared" si="18"/>
        <v>7370.833333333333</v>
      </c>
      <c r="F127" s="10">
        <f t="shared" si="15"/>
        <v>1498319.9100116356</v>
      </c>
      <c r="G127" s="18">
        <f t="shared" si="19"/>
        <v>10420.833333333334</v>
      </c>
      <c r="H127" s="10">
        <f t="shared" si="16"/>
        <v>2118314.3555336916</v>
      </c>
    </row>
    <row r="128" spans="1:8" x14ac:dyDescent="0.2">
      <c r="A128" s="18">
        <f t="shared" si="17"/>
        <v>307500</v>
      </c>
      <c r="B128" s="18">
        <f t="shared" si="12"/>
        <v>25625</v>
      </c>
      <c r="C128" s="18">
        <f t="shared" si="13"/>
        <v>6406.25</v>
      </c>
      <c r="D128" s="10">
        <f t="shared" si="14"/>
        <v>1302242.431680548</v>
      </c>
      <c r="E128" s="18">
        <f t="shared" si="18"/>
        <v>7431.2499999999991</v>
      </c>
      <c r="F128" s="10">
        <f t="shared" si="15"/>
        <v>1510601.2207494357</v>
      </c>
      <c r="G128" s="18">
        <f t="shared" si="19"/>
        <v>10506.25</v>
      </c>
      <c r="H128" s="10">
        <f t="shared" si="16"/>
        <v>2135677.5879560988</v>
      </c>
    </row>
    <row r="129" spans="1:8" x14ac:dyDescent="0.2">
      <c r="A129" s="18">
        <f t="shared" si="17"/>
        <v>310000</v>
      </c>
      <c r="B129" s="18">
        <f t="shared" si="12"/>
        <v>25833.333333333332</v>
      </c>
      <c r="C129" s="18">
        <f t="shared" si="13"/>
        <v>6458.333333333333</v>
      </c>
      <c r="D129" s="10">
        <f t="shared" si="14"/>
        <v>1312829.7685234793</v>
      </c>
      <c r="E129" s="18">
        <f t="shared" si="18"/>
        <v>7491.6666666666661</v>
      </c>
      <c r="F129" s="10">
        <f t="shared" si="15"/>
        <v>1522882.531487236</v>
      </c>
      <c r="G129" s="18">
        <f t="shared" si="19"/>
        <v>10591.666666666666</v>
      </c>
      <c r="H129" s="10">
        <f t="shared" si="16"/>
        <v>2153040.8203785061</v>
      </c>
    </row>
    <row r="130" spans="1:8" x14ac:dyDescent="0.2">
      <c r="A130" s="18">
        <f t="shared" si="17"/>
        <v>312500</v>
      </c>
      <c r="B130" s="18">
        <f t="shared" si="12"/>
        <v>26041.666666666668</v>
      </c>
      <c r="C130" s="18">
        <f t="shared" si="13"/>
        <v>6510.416666666667</v>
      </c>
      <c r="D130" s="10">
        <f t="shared" si="14"/>
        <v>1323417.1053664107</v>
      </c>
      <c r="E130" s="18">
        <f t="shared" si="18"/>
        <v>7552.083333333333</v>
      </c>
      <c r="F130" s="10">
        <f t="shared" si="15"/>
        <v>1535163.8422250364</v>
      </c>
      <c r="G130" s="18">
        <f t="shared" si="19"/>
        <v>10677.083333333334</v>
      </c>
      <c r="H130" s="10">
        <f t="shared" si="16"/>
        <v>2170404.0528009138</v>
      </c>
    </row>
    <row r="131" spans="1:8" x14ac:dyDescent="0.2">
      <c r="A131" s="18">
        <f t="shared" si="17"/>
        <v>315000</v>
      </c>
      <c r="B131" s="18">
        <f t="shared" si="12"/>
        <v>26250</v>
      </c>
      <c r="C131" s="18">
        <f t="shared" si="13"/>
        <v>6562.5</v>
      </c>
      <c r="D131" s="10">
        <f t="shared" si="14"/>
        <v>1334004.442209342</v>
      </c>
      <c r="E131" s="18">
        <f t="shared" si="18"/>
        <v>7612.4999999999991</v>
      </c>
      <c r="F131" s="10">
        <f t="shared" si="15"/>
        <v>1547445.1529628364</v>
      </c>
      <c r="G131" s="18">
        <f t="shared" si="19"/>
        <v>10762.5</v>
      </c>
      <c r="H131" s="10">
        <f t="shared" si="16"/>
        <v>2187767.2852233206</v>
      </c>
    </row>
    <row r="132" spans="1:8" x14ac:dyDescent="0.2">
      <c r="A132" s="18">
        <f t="shared" si="17"/>
        <v>317500</v>
      </c>
      <c r="B132" s="18">
        <f t="shared" si="12"/>
        <v>26458.333333333332</v>
      </c>
      <c r="C132" s="18">
        <f t="shared" si="13"/>
        <v>6614.583333333333</v>
      </c>
      <c r="D132" s="10">
        <f t="shared" si="14"/>
        <v>1344591.7790522731</v>
      </c>
      <c r="E132" s="18">
        <f t="shared" si="18"/>
        <v>7672.9166666666661</v>
      </c>
      <c r="F132" s="10">
        <f t="shared" si="15"/>
        <v>1559726.4637006368</v>
      </c>
      <c r="G132" s="18">
        <f t="shared" si="19"/>
        <v>10847.916666666666</v>
      </c>
      <c r="H132" s="10">
        <f t="shared" si="16"/>
        <v>2205130.5176457278</v>
      </c>
    </row>
    <row r="133" spans="1:8" x14ac:dyDescent="0.2">
      <c r="A133" s="18">
        <f t="shared" si="17"/>
        <v>320000</v>
      </c>
      <c r="B133" s="18">
        <f t="shared" si="12"/>
        <v>26666.666666666668</v>
      </c>
      <c r="C133" s="18">
        <f t="shared" si="13"/>
        <v>6666.666666666667</v>
      </c>
      <c r="D133" s="10">
        <f t="shared" si="14"/>
        <v>1355179.1158952045</v>
      </c>
      <c r="E133" s="18">
        <f t="shared" si="18"/>
        <v>7733.333333333333</v>
      </c>
      <c r="F133" s="10">
        <f t="shared" si="15"/>
        <v>1572007.7744384373</v>
      </c>
      <c r="G133" s="18">
        <f t="shared" si="19"/>
        <v>10933.333333333334</v>
      </c>
      <c r="H133" s="10">
        <f t="shared" si="16"/>
        <v>2222493.7500681356</v>
      </c>
    </row>
    <row r="134" spans="1:8" x14ac:dyDescent="0.2">
      <c r="A134" s="18">
        <f t="shared" si="17"/>
        <v>322500</v>
      </c>
      <c r="B134" s="18">
        <f t="shared" si="12"/>
        <v>26875</v>
      </c>
      <c r="C134" s="18">
        <f t="shared" si="13"/>
        <v>6718.75</v>
      </c>
      <c r="D134" s="10">
        <f t="shared" si="14"/>
        <v>1365766.4527381358</v>
      </c>
      <c r="E134" s="18">
        <f t="shared" si="18"/>
        <v>7793.7499999999991</v>
      </c>
      <c r="F134" s="10">
        <f t="shared" si="15"/>
        <v>1584289.0851762374</v>
      </c>
      <c r="G134" s="18">
        <f t="shared" si="19"/>
        <v>11018.75</v>
      </c>
      <c r="H134" s="10">
        <f t="shared" si="16"/>
        <v>2239856.9824905428</v>
      </c>
    </row>
    <row r="135" spans="1:8" x14ac:dyDescent="0.2">
      <c r="A135" s="18">
        <f t="shared" si="17"/>
        <v>325000</v>
      </c>
      <c r="B135" s="18">
        <f t="shared" si="12"/>
        <v>27083.333333333332</v>
      </c>
      <c r="C135" s="18">
        <f t="shared" si="13"/>
        <v>6770.833333333333</v>
      </c>
      <c r="D135" s="10">
        <f t="shared" si="14"/>
        <v>1376353.7895810669</v>
      </c>
      <c r="E135" s="18">
        <f t="shared" si="18"/>
        <v>7854.1666666666661</v>
      </c>
      <c r="F135" s="10">
        <f t="shared" si="15"/>
        <v>1596570.3959140377</v>
      </c>
      <c r="G135" s="18">
        <f t="shared" si="19"/>
        <v>11104.166666666666</v>
      </c>
      <c r="H135" s="10">
        <f t="shared" si="16"/>
        <v>2257220.2149129501</v>
      </c>
    </row>
    <row r="136" spans="1:8" x14ac:dyDescent="0.2">
      <c r="A136" s="18">
        <f t="shared" si="17"/>
        <v>327500</v>
      </c>
      <c r="B136" s="18">
        <f t="shared" si="12"/>
        <v>27291.666666666668</v>
      </c>
      <c r="C136" s="18">
        <f t="shared" si="13"/>
        <v>6822.916666666667</v>
      </c>
      <c r="D136" s="10">
        <f t="shared" si="14"/>
        <v>1386941.1264239985</v>
      </c>
      <c r="E136" s="18">
        <f t="shared" si="18"/>
        <v>7914.583333333333</v>
      </c>
      <c r="F136" s="10">
        <f t="shared" si="15"/>
        <v>1608851.706651838</v>
      </c>
      <c r="G136" s="18">
        <f t="shared" si="19"/>
        <v>11189.583333333334</v>
      </c>
      <c r="H136" s="10">
        <f t="shared" si="16"/>
        <v>2274583.4473353573</v>
      </c>
    </row>
    <row r="137" spans="1:8" x14ac:dyDescent="0.2">
      <c r="A137" s="18">
        <f t="shared" si="17"/>
        <v>330000</v>
      </c>
      <c r="B137" s="18">
        <f t="shared" si="12"/>
        <v>27500</v>
      </c>
      <c r="C137" s="18">
        <f t="shared" si="13"/>
        <v>6875</v>
      </c>
      <c r="D137" s="10">
        <f t="shared" si="14"/>
        <v>1397528.4632669296</v>
      </c>
      <c r="E137" s="18">
        <f t="shared" si="18"/>
        <v>7974.9999999999991</v>
      </c>
      <c r="F137" s="10">
        <f t="shared" si="15"/>
        <v>1621133.0173896381</v>
      </c>
      <c r="G137" s="18">
        <f t="shared" si="19"/>
        <v>11275</v>
      </c>
      <c r="H137" s="10">
        <f t="shared" si="16"/>
        <v>2291946.6797577646</v>
      </c>
    </row>
    <row r="138" spans="1:8" x14ac:dyDescent="0.2">
      <c r="A138" s="18">
        <f t="shared" si="17"/>
        <v>332500</v>
      </c>
      <c r="B138" s="18">
        <f t="shared" si="12"/>
        <v>27708.333333333332</v>
      </c>
      <c r="C138" s="18">
        <f t="shared" si="13"/>
        <v>6927.083333333333</v>
      </c>
      <c r="D138" s="10">
        <f t="shared" si="14"/>
        <v>1408115.800109861</v>
      </c>
      <c r="E138" s="18">
        <f t="shared" si="18"/>
        <v>8035.4166666666661</v>
      </c>
      <c r="F138" s="10">
        <f t="shared" si="15"/>
        <v>1633414.3281274384</v>
      </c>
      <c r="G138" s="18">
        <f t="shared" si="19"/>
        <v>11360.416666666666</v>
      </c>
      <c r="H138" s="10">
        <f t="shared" si="16"/>
        <v>2309309.9121801718</v>
      </c>
    </row>
    <row r="139" spans="1:8" x14ac:dyDescent="0.2">
      <c r="A139" s="18">
        <f t="shared" si="17"/>
        <v>335000</v>
      </c>
      <c r="B139" s="18">
        <f t="shared" si="12"/>
        <v>27916.666666666668</v>
      </c>
      <c r="C139" s="18">
        <f t="shared" si="13"/>
        <v>6979.166666666667</v>
      </c>
      <c r="D139" s="10">
        <f t="shared" si="14"/>
        <v>1418703.1369527923</v>
      </c>
      <c r="E139" s="18">
        <f t="shared" si="18"/>
        <v>8095.833333333333</v>
      </c>
      <c r="F139" s="10">
        <f t="shared" si="15"/>
        <v>1645695.6388652388</v>
      </c>
      <c r="G139" s="18">
        <f t="shared" si="19"/>
        <v>11445.833333333334</v>
      </c>
      <c r="H139" s="10">
        <f t="shared" si="16"/>
        <v>2326673.1446025791</v>
      </c>
    </row>
    <row r="140" spans="1:8" x14ac:dyDescent="0.2">
      <c r="A140" s="18">
        <f t="shared" si="17"/>
        <v>337500</v>
      </c>
      <c r="B140" s="18">
        <f t="shared" si="12"/>
        <v>28125</v>
      </c>
      <c r="C140" s="18">
        <f t="shared" si="13"/>
        <v>7031.25</v>
      </c>
      <c r="D140" s="10">
        <f t="shared" si="14"/>
        <v>1429290.4737957234</v>
      </c>
      <c r="E140" s="18">
        <f t="shared" si="18"/>
        <v>8156.2499999999991</v>
      </c>
      <c r="F140" s="10">
        <f t="shared" si="15"/>
        <v>1657976.9496030393</v>
      </c>
      <c r="G140" s="18">
        <f t="shared" si="19"/>
        <v>11531.25</v>
      </c>
      <c r="H140" s="10">
        <f t="shared" si="16"/>
        <v>2344036.3770249868</v>
      </c>
    </row>
    <row r="141" spans="1:8" x14ac:dyDescent="0.2">
      <c r="A141" s="18">
        <f t="shared" si="17"/>
        <v>340000</v>
      </c>
      <c r="B141" s="18">
        <f t="shared" si="12"/>
        <v>28333.333333333332</v>
      </c>
      <c r="C141" s="18">
        <f t="shared" si="13"/>
        <v>7083.333333333333</v>
      </c>
      <c r="D141" s="10">
        <f t="shared" si="14"/>
        <v>1439877.810638655</v>
      </c>
      <c r="E141" s="18">
        <f t="shared" ref="E141:E172" si="20">B141*0.29</f>
        <v>8216.6666666666661</v>
      </c>
      <c r="F141" s="10">
        <f t="shared" si="15"/>
        <v>1670258.2603408396</v>
      </c>
      <c r="G141" s="18">
        <f t="shared" ref="G141:G172" si="21">B141*0.41</f>
        <v>11616.666666666666</v>
      </c>
      <c r="H141" s="10">
        <f t="shared" si="16"/>
        <v>2361399.609447394</v>
      </c>
    </row>
    <row r="142" spans="1:8" x14ac:dyDescent="0.2">
      <c r="A142" s="18">
        <f t="shared" si="17"/>
        <v>342500</v>
      </c>
      <c r="B142" s="18">
        <f t="shared" ref="B142:B205" si="22">A142/12</f>
        <v>28541.666666666668</v>
      </c>
      <c r="C142" s="18">
        <f t="shared" ref="C142:C205" si="23">B142*0.25</f>
        <v>7135.416666666667</v>
      </c>
      <c r="D142" s="10">
        <f t="shared" ref="D142:D205" si="24">(C142*(1-1/((1+($F$9*0.01/12))^($F$10*12)))/($F$9*0.01/12))</f>
        <v>1450465.1474815861</v>
      </c>
      <c r="E142" s="18">
        <f t="shared" si="20"/>
        <v>8277.0833333333339</v>
      </c>
      <c r="F142" s="10">
        <f t="shared" ref="F142:F205" si="25">(E142*(1-1/((1+($F$9*0.01/12))^($F$10*12)))/($F$9*0.01/12))</f>
        <v>1682539.5710786399</v>
      </c>
      <c r="G142" s="18">
        <f t="shared" si="21"/>
        <v>11702.083333333334</v>
      </c>
      <c r="H142" s="10">
        <f t="shared" ref="H142:H205" si="26">(G142*(1-1/((1+($F$9*0.01/12))^($F$10*12)))/($F$9*0.01/12))</f>
        <v>2378762.8418698013</v>
      </c>
    </row>
    <row r="143" spans="1:8" x14ac:dyDescent="0.2">
      <c r="A143" s="18">
        <f t="shared" ref="A143:A205" si="27">A142+2500</f>
        <v>345000</v>
      </c>
      <c r="B143" s="18">
        <f t="shared" si="22"/>
        <v>28750</v>
      </c>
      <c r="C143" s="18">
        <f t="shared" si="23"/>
        <v>7187.5</v>
      </c>
      <c r="D143" s="10">
        <f t="shared" si="24"/>
        <v>1461052.4843245174</v>
      </c>
      <c r="E143" s="18">
        <f t="shared" si="20"/>
        <v>8337.5</v>
      </c>
      <c r="F143" s="10">
        <f t="shared" si="25"/>
        <v>1694820.8818164403</v>
      </c>
      <c r="G143" s="18">
        <f t="shared" si="21"/>
        <v>11787.5</v>
      </c>
      <c r="H143" s="10">
        <f t="shared" si="26"/>
        <v>2396126.0742922085</v>
      </c>
    </row>
    <row r="144" spans="1:8" x14ac:dyDescent="0.2">
      <c r="A144" s="18">
        <f t="shared" si="27"/>
        <v>347500</v>
      </c>
      <c r="B144" s="18">
        <f t="shared" si="22"/>
        <v>28958.333333333332</v>
      </c>
      <c r="C144" s="18">
        <f t="shared" si="23"/>
        <v>7239.583333333333</v>
      </c>
      <c r="D144" s="10">
        <f t="shared" si="24"/>
        <v>1471639.8211674488</v>
      </c>
      <c r="E144" s="18">
        <f t="shared" si="20"/>
        <v>8397.9166666666661</v>
      </c>
      <c r="F144" s="10">
        <f t="shared" si="25"/>
        <v>1707102.1925542403</v>
      </c>
      <c r="G144" s="18">
        <f t="shared" si="21"/>
        <v>11872.916666666666</v>
      </c>
      <c r="H144" s="10">
        <f t="shared" si="26"/>
        <v>2413489.3067146158</v>
      </c>
    </row>
    <row r="145" spans="1:8" x14ac:dyDescent="0.2">
      <c r="A145" s="18">
        <f t="shared" si="27"/>
        <v>350000</v>
      </c>
      <c r="B145" s="18">
        <f t="shared" si="22"/>
        <v>29166.666666666668</v>
      </c>
      <c r="C145" s="18">
        <f t="shared" si="23"/>
        <v>7291.666666666667</v>
      </c>
      <c r="D145" s="10">
        <f t="shared" si="24"/>
        <v>1482227.1580103801</v>
      </c>
      <c r="E145" s="18">
        <f t="shared" si="20"/>
        <v>8458.3333333333339</v>
      </c>
      <c r="F145" s="10">
        <f t="shared" si="25"/>
        <v>1719383.5032920409</v>
      </c>
      <c r="G145" s="18">
        <f t="shared" si="21"/>
        <v>11958.333333333334</v>
      </c>
      <c r="H145" s="10">
        <f t="shared" si="26"/>
        <v>2430852.539137023</v>
      </c>
    </row>
    <row r="146" spans="1:8" x14ac:dyDescent="0.2">
      <c r="A146" s="18">
        <f t="shared" si="27"/>
        <v>352500</v>
      </c>
      <c r="B146" s="18">
        <f t="shared" si="22"/>
        <v>29375</v>
      </c>
      <c r="C146" s="18">
        <f t="shared" si="23"/>
        <v>7343.75</v>
      </c>
      <c r="D146" s="10">
        <f t="shared" si="24"/>
        <v>1492814.4948533115</v>
      </c>
      <c r="E146" s="18">
        <f t="shared" si="20"/>
        <v>8518.75</v>
      </c>
      <c r="F146" s="10">
        <f t="shared" si="25"/>
        <v>1731664.8140298412</v>
      </c>
      <c r="G146" s="18">
        <f t="shared" si="21"/>
        <v>12043.75</v>
      </c>
      <c r="H146" s="10">
        <f t="shared" si="26"/>
        <v>2448215.7715594303</v>
      </c>
    </row>
    <row r="147" spans="1:8" x14ac:dyDescent="0.2">
      <c r="A147" s="18">
        <f t="shared" si="27"/>
        <v>355000</v>
      </c>
      <c r="B147" s="18">
        <f t="shared" si="22"/>
        <v>29583.333333333332</v>
      </c>
      <c r="C147" s="18">
        <f t="shared" si="23"/>
        <v>7395.833333333333</v>
      </c>
      <c r="D147" s="10">
        <f t="shared" si="24"/>
        <v>1503401.8316962426</v>
      </c>
      <c r="E147" s="18">
        <f t="shared" si="20"/>
        <v>8579.1666666666661</v>
      </c>
      <c r="F147" s="10">
        <f t="shared" si="25"/>
        <v>1743946.1247676413</v>
      </c>
      <c r="G147" s="18">
        <f t="shared" si="21"/>
        <v>12129.166666666666</v>
      </c>
      <c r="H147" s="10">
        <f t="shared" si="26"/>
        <v>2465579.0039818375</v>
      </c>
    </row>
    <row r="148" spans="1:8" x14ac:dyDescent="0.2">
      <c r="A148" s="18">
        <f t="shared" si="27"/>
        <v>357500</v>
      </c>
      <c r="B148" s="18">
        <f t="shared" si="22"/>
        <v>29791.666666666668</v>
      </c>
      <c r="C148" s="18">
        <f t="shared" si="23"/>
        <v>7447.916666666667</v>
      </c>
      <c r="D148" s="10">
        <f t="shared" si="24"/>
        <v>1513989.1685391739</v>
      </c>
      <c r="E148" s="18">
        <f t="shared" si="20"/>
        <v>8639.5833333333339</v>
      </c>
      <c r="F148" s="10">
        <f t="shared" si="25"/>
        <v>1756227.4355054419</v>
      </c>
      <c r="G148" s="18">
        <f t="shared" si="21"/>
        <v>12214.583333333334</v>
      </c>
      <c r="H148" s="10">
        <f t="shared" si="26"/>
        <v>2482942.2364042453</v>
      </c>
    </row>
    <row r="149" spans="1:8" x14ac:dyDescent="0.2">
      <c r="A149" s="18">
        <f t="shared" si="27"/>
        <v>360000</v>
      </c>
      <c r="B149" s="18">
        <f t="shared" si="22"/>
        <v>30000</v>
      </c>
      <c r="C149" s="18">
        <f t="shared" si="23"/>
        <v>7500</v>
      </c>
      <c r="D149" s="10">
        <f t="shared" si="24"/>
        <v>1524576.5053821052</v>
      </c>
      <c r="E149" s="18">
        <f t="shared" si="20"/>
        <v>8700</v>
      </c>
      <c r="F149" s="10">
        <f t="shared" si="25"/>
        <v>1768508.7462432419</v>
      </c>
      <c r="G149" s="18">
        <f t="shared" si="21"/>
        <v>12300</v>
      </c>
      <c r="H149" s="10">
        <f t="shared" si="26"/>
        <v>2500305.4688266525</v>
      </c>
    </row>
    <row r="150" spans="1:8" x14ac:dyDescent="0.2">
      <c r="A150" s="18">
        <f t="shared" si="27"/>
        <v>362500</v>
      </c>
      <c r="B150" s="18">
        <f t="shared" si="22"/>
        <v>30208.333333333332</v>
      </c>
      <c r="C150" s="18">
        <f t="shared" si="23"/>
        <v>7552.083333333333</v>
      </c>
      <c r="D150" s="10">
        <f t="shared" si="24"/>
        <v>1535163.8422250364</v>
      </c>
      <c r="E150" s="18">
        <f t="shared" si="20"/>
        <v>8760.4166666666661</v>
      </c>
      <c r="F150" s="10">
        <f t="shared" si="25"/>
        <v>1780790.056981042</v>
      </c>
      <c r="G150" s="18">
        <f t="shared" si="21"/>
        <v>12385.416666666666</v>
      </c>
      <c r="H150" s="10">
        <f t="shared" si="26"/>
        <v>2517668.7012490598</v>
      </c>
    </row>
    <row r="151" spans="1:8" x14ac:dyDescent="0.2">
      <c r="A151" s="18">
        <f t="shared" si="27"/>
        <v>365000</v>
      </c>
      <c r="B151" s="18">
        <f t="shared" si="22"/>
        <v>30416.666666666668</v>
      </c>
      <c r="C151" s="18">
        <f t="shared" si="23"/>
        <v>7604.166666666667</v>
      </c>
      <c r="D151" s="10">
        <f t="shared" si="24"/>
        <v>1545751.1790679679</v>
      </c>
      <c r="E151" s="18">
        <f t="shared" si="20"/>
        <v>8820.8333333333339</v>
      </c>
      <c r="F151" s="10">
        <f t="shared" si="25"/>
        <v>1793071.3677188426</v>
      </c>
      <c r="G151" s="18">
        <f t="shared" si="21"/>
        <v>12470.833333333334</v>
      </c>
      <c r="H151" s="10">
        <f t="shared" si="26"/>
        <v>2535031.9336714675</v>
      </c>
    </row>
    <row r="152" spans="1:8" x14ac:dyDescent="0.2">
      <c r="A152" s="18">
        <f t="shared" si="27"/>
        <v>367500</v>
      </c>
      <c r="B152" s="18">
        <f t="shared" si="22"/>
        <v>30625</v>
      </c>
      <c r="C152" s="18">
        <f t="shared" si="23"/>
        <v>7656.25</v>
      </c>
      <c r="D152" s="10">
        <f t="shared" si="24"/>
        <v>1556338.515910899</v>
      </c>
      <c r="E152" s="18">
        <f t="shared" si="20"/>
        <v>8881.25</v>
      </c>
      <c r="F152" s="10">
        <f t="shared" si="25"/>
        <v>1805352.6784566427</v>
      </c>
      <c r="G152" s="18">
        <f t="shared" si="21"/>
        <v>12556.25</v>
      </c>
      <c r="H152" s="10">
        <f t="shared" si="26"/>
        <v>2552395.1660938743</v>
      </c>
    </row>
    <row r="153" spans="1:8" x14ac:dyDescent="0.2">
      <c r="A153" s="18">
        <f t="shared" si="27"/>
        <v>370000</v>
      </c>
      <c r="B153" s="18">
        <f t="shared" si="22"/>
        <v>30833.333333333332</v>
      </c>
      <c r="C153" s="18">
        <f t="shared" si="23"/>
        <v>7708.333333333333</v>
      </c>
      <c r="D153" s="10">
        <f t="shared" si="24"/>
        <v>1566925.8527538301</v>
      </c>
      <c r="E153" s="18">
        <f t="shared" si="20"/>
        <v>8941.6666666666661</v>
      </c>
      <c r="F153" s="10">
        <f t="shared" si="25"/>
        <v>1817633.9891944432</v>
      </c>
      <c r="G153" s="18">
        <f t="shared" si="21"/>
        <v>12641.666666666666</v>
      </c>
      <c r="H153" s="10">
        <f t="shared" si="26"/>
        <v>2569758.3985162815</v>
      </c>
    </row>
    <row r="154" spans="1:8" x14ac:dyDescent="0.2">
      <c r="A154" s="18">
        <f t="shared" si="27"/>
        <v>372500</v>
      </c>
      <c r="B154" s="18">
        <f t="shared" si="22"/>
        <v>31041.666666666668</v>
      </c>
      <c r="C154" s="18">
        <f t="shared" si="23"/>
        <v>7760.416666666667</v>
      </c>
      <c r="D154" s="10">
        <f t="shared" si="24"/>
        <v>1577513.1895967617</v>
      </c>
      <c r="E154" s="18">
        <f t="shared" si="20"/>
        <v>9002.0833333333339</v>
      </c>
      <c r="F154" s="10">
        <f t="shared" si="25"/>
        <v>1829915.2999322435</v>
      </c>
      <c r="G154" s="18">
        <f t="shared" si="21"/>
        <v>12727.083333333334</v>
      </c>
      <c r="H154" s="10">
        <f t="shared" si="26"/>
        <v>2587121.6309386892</v>
      </c>
    </row>
    <row r="155" spans="1:8" x14ac:dyDescent="0.2">
      <c r="A155" s="18">
        <f t="shared" si="27"/>
        <v>375000</v>
      </c>
      <c r="B155" s="18">
        <f t="shared" si="22"/>
        <v>31250</v>
      </c>
      <c r="C155" s="18">
        <f t="shared" si="23"/>
        <v>7812.5</v>
      </c>
      <c r="D155" s="10">
        <f t="shared" si="24"/>
        <v>1588100.5264396928</v>
      </c>
      <c r="E155" s="18">
        <f t="shared" si="20"/>
        <v>9062.5</v>
      </c>
      <c r="F155" s="10">
        <f t="shared" si="25"/>
        <v>1842196.6106700436</v>
      </c>
      <c r="G155" s="18">
        <f t="shared" si="21"/>
        <v>12812.5</v>
      </c>
      <c r="H155" s="10">
        <f t="shared" si="26"/>
        <v>2604484.863361096</v>
      </c>
    </row>
    <row r="156" spans="1:8" x14ac:dyDescent="0.2">
      <c r="A156" s="18">
        <f t="shared" si="27"/>
        <v>377500</v>
      </c>
      <c r="B156" s="18">
        <f t="shared" si="22"/>
        <v>31458.333333333332</v>
      </c>
      <c r="C156" s="18">
        <f t="shared" si="23"/>
        <v>7864.583333333333</v>
      </c>
      <c r="D156" s="10">
        <f t="shared" si="24"/>
        <v>1598687.8632826242</v>
      </c>
      <c r="E156" s="18">
        <f t="shared" si="20"/>
        <v>9122.9166666666661</v>
      </c>
      <c r="F156" s="10">
        <f t="shared" si="25"/>
        <v>1854477.9214078439</v>
      </c>
      <c r="G156" s="18">
        <f t="shared" si="21"/>
        <v>12897.916666666666</v>
      </c>
      <c r="H156" s="10">
        <f t="shared" si="26"/>
        <v>2621848.0957835033</v>
      </c>
    </row>
    <row r="157" spans="1:8" x14ac:dyDescent="0.2">
      <c r="A157" s="18">
        <f t="shared" si="27"/>
        <v>380000</v>
      </c>
      <c r="B157" s="18">
        <f t="shared" si="22"/>
        <v>31666.666666666668</v>
      </c>
      <c r="C157" s="18">
        <f t="shared" si="23"/>
        <v>7916.666666666667</v>
      </c>
      <c r="D157" s="10">
        <f t="shared" si="24"/>
        <v>1609275.2001255555</v>
      </c>
      <c r="E157" s="18">
        <f t="shared" si="20"/>
        <v>9183.3333333333339</v>
      </c>
      <c r="F157" s="10">
        <f t="shared" si="25"/>
        <v>1866759.2321456443</v>
      </c>
      <c r="G157" s="18">
        <f t="shared" si="21"/>
        <v>12983.333333333334</v>
      </c>
      <c r="H157" s="10">
        <f t="shared" si="26"/>
        <v>2639211.328205911</v>
      </c>
    </row>
    <row r="158" spans="1:8" x14ac:dyDescent="0.2">
      <c r="A158" s="18">
        <f t="shared" si="27"/>
        <v>382500</v>
      </c>
      <c r="B158" s="18">
        <f t="shared" si="22"/>
        <v>31875</v>
      </c>
      <c r="C158" s="18">
        <f t="shared" si="23"/>
        <v>7968.75</v>
      </c>
      <c r="D158" s="10">
        <f t="shared" si="24"/>
        <v>1619862.5369684866</v>
      </c>
      <c r="E158" s="18">
        <f t="shared" si="20"/>
        <v>9243.75</v>
      </c>
      <c r="F158" s="10">
        <f t="shared" si="25"/>
        <v>1879040.5428834446</v>
      </c>
      <c r="G158" s="18">
        <f t="shared" si="21"/>
        <v>13068.75</v>
      </c>
      <c r="H158" s="10">
        <f t="shared" si="26"/>
        <v>2656574.5606283178</v>
      </c>
    </row>
    <row r="159" spans="1:8" x14ac:dyDescent="0.2">
      <c r="A159" s="18">
        <f t="shared" si="27"/>
        <v>385000</v>
      </c>
      <c r="B159" s="18">
        <f t="shared" si="22"/>
        <v>32083.333333333332</v>
      </c>
      <c r="C159" s="18">
        <f t="shared" si="23"/>
        <v>8020.833333333333</v>
      </c>
      <c r="D159" s="10">
        <f t="shared" si="24"/>
        <v>1630449.873811418</v>
      </c>
      <c r="E159" s="18">
        <f t="shared" si="20"/>
        <v>9304.1666666666661</v>
      </c>
      <c r="F159" s="10">
        <f t="shared" si="25"/>
        <v>1891321.8536212447</v>
      </c>
      <c r="G159" s="18">
        <f t="shared" si="21"/>
        <v>13154.166666666666</v>
      </c>
      <c r="H159" s="10">
        <f t="shared" si="26"/>
        <v>2673937.7930507255</v>
      </c>
    </row>
    <row r="160" spans="1:8" x14ac:dyDescent="0.2">
      <c r="A160" s="18">
        <f t="shared" si="27"/>
        <v>387500</v>
      </c>
      <c r="B160" s="18">
        <f t="shared" si="22"/>
        <v>32291.666666666668</v>
      </c>
      <c r="C160" s="18">
        <f t="shared" si="23"/>
        <v>8072.916666666667</v>
      </c>
      <c r="D160" s="10">
        <f t="shared" si="24"/>
        <v>1641037.2106543493</v>
      </c>
      <c r="E160" s="18">
        <f t="shared" si="20"/>
        <v>9364.5833333333339</v>
      </c>
      <c r="F160" s="10">
        <f t="shared" si="25"/>
        <v>1903603.1643590454</v>
      </c>
      <c r="G160" s="18">
        <f t="shared" si="21"/>
        <v>13239.583333333334</v>
      </c>
      <c r="H160" s="10">
        <f t="shared" si="26"/>
        <v>2691301.0254731332</v>
      </c>
    </row>
    <row r="161" spans="1:8" x14ac:dyDescent="0.2">
      <c r="A161" s="18">
        <f t="shared" si="27"/>
        <v>390000</v>
      </c>
      <c r="B161" s="18">
        <f t="shared" si="22"/>
        <v>32500</v>
      </c>
      <c r="C161" s="18">
        <f t="shared" si="23"/>
        <v>8125</v>
      </c>
      <c r="D161" s="10">
        <f t="shared" si="24"/>
        <v>1651624.5474972806</v>
      </c>
      <c r="E161" s="18">
        <f t="shared" si="20"/>
        <v>9425</v>
      </c>
      <c r="F161" s="10">
        <f t="shared" si="25"/>
        <v>1915884.4750968455</v>
      </c>
      <c r="G161" s="18">
        <f t="shared" si="21"/>
        <v>13325</v>
      </c>
      <c r="H161" s="10">
        <f t="shared" si="26"/>
        <v>2708664.2578955404</v>
      </c>
    </row>
    <row r="162" spans="1:8" x14ac:dyDescent="0.2">
      <c r="A162" s="18">
        <f t="shared" si="27"/>
        <v>392500</v>
      </c>
      <c r="B162" s="18">
        <f t="shared" si="22"/>
        <v>32708.333333333332</v>
      </c>
      <c r="C162" s="18">
        <f t="shared" si="23"/>
        <v>8177.083333333333</v>
      </c>
      <c r="D162" s="10">
        <f t="shared" si="24"/>
        <v>1662211.8843402117</v>
      </c>
      <c r="E162" s="18">
        <f t="shared" si="20"/>
        <v>9485.4166666666661</v>
      </c>
      <c r="F162" s="10">
        <f t="shared" si="25"/>
        <v>1928165.7858346456</v>
      </c>
      <c r="G162" s="18">
        <f t="shared" si="21"/>
        <v>13410.416666666666</v>
      </c>
      <c r="H162" s="10">
        <f t="shared" si="26"/>
        <v>2726027.4903179472</v>
      </c>
    </row>
    <row r="163" spans="1:8" x14ac:dyDescent="0.2">
      <c r="A163" s="18">
        <f t="shared" si="27"/>
        <v>395000</v>
      </c>
      <c r="B163" s="18">
        <f t="shared" si="22"/>
        <v>32916.666666666664</v>
      </c>
      <c r="C163" s="18">
        <f t="shared" si="23"/>
        <v>8229.1666666666661</v>
      </c>
      <c r="D163" s="10">
        <f t="shared" si="24"/>
        <v>1672799.2211831429</v>
      </c>
      <c r="E163" s="18">
        <f t="shared" si="20"/>
        <v>9545.8333333333321</v>
      </c>
      <c r="F163" s="10">
        <f t="shared" si="25"/>
        <v>1940447.0965724457</v>
      </c>
      <c r="G163" s="18">
        <f t="shared" si="21"/>
        <v>13495.833333333332</v>
      </c>
      <c r="H163" s="10">
        <f t="shared" si="26"/>
        <v>2743390.7227403545</v>
      </c>
    </row>
    <row r="164" spans="1:8" x14ac:dyDescent="0.2">
      <c r="A164" s="18">
        <f t="shared" si="27"/>
        <v>397500</v>
      </c>
      <c r="B164" s="18">
        <f t="shared" si="22"/>
        <v>33125</v>
      </c>
      <c r="C164" s="18">
        <f t="shared" si="23"/>
        <v>8281.25</v>
      </c>
      <c r="D164" s="10">
        <f t="shared" si="24"/>
        <v>1683386.5580260744</v>
      </c>
      <c r="E164" s="18">
        <f t="shared" si="20"/>
        <v>9606.25</v>
      </c>
      <c r="F164" s="10">
        <f t="shared" si="25"/>
        <v>1952728.4073102463</v>
      </c>
      <c r="G164" s="18">
        <f t="shared" si="21"/>
        <v>13581.25</v>
      </c>
      <c r="H164" s="10">
        <f t="shared" si="26"/>
        <v>2760753.9551627622</v>
      </c>
    </row>
    <row r="165" spans="1:8" x14ac:dyDescent="0.2">
      <c r="A165" s="18">
        <f t="shared" si="27"/>
        <v>400000</v>
      </c>
      <c r="B165" s="18">
        <f t="shared" si="22"/>
        <v>33333.333333333336</v>
      </c>
      <c r="C165" s="18">
        <f t="shared" si="23"/>
        <v>8333.3333333333339</v>
      </c>
      <c r="D165" s="10">
        <f t="shared" si="24"/>
        <v>1693973.8948690058</v>
      </c>
      <c r="E165" s="18">
        <f t="shared" si="20"/>
        <v>9666.6666666666661</v>
      </c>
      <c r="F165" s="10">
        <f t="shared" si="25"/>
        <v>1965009.7180480463</v>
      </c>
      <c r="G165" s="18">
        <f t="shared" si="21"/>
        <v>13666.666666666666</v>
      </c>
      <c r="H165" s="10">
        <f t="shared" si="26"/>
        <v>2778117.187585169</v>
      </c>
    </row>
    <row r="166" spans="1:8" x14ac:dyDescent="0.2">
      <c r="A166" s="18">
        <f t="shared" si="27"/>
        <v>402500</v>
      </c>
      <c r="B166" s="18">
        <f t="shared" si="22"/>
        <v>33541.666666666664</v>
      </c>
      <c r="C166" s="18">
        <f t="shared" si="23"/>
        <v>8385.4166666666661</v>
      </c>
      <c r="D166" s="10">
        <f t="shared" si="24"/>
        <v>1704561.2317119369</v>
      </c>
      <c r="E166" s="18">
        <f t="shared" si="20"/>
        <v>9727.0833333333321</v>
      </c>
      <c r="F166" s="10">
        <f t="shared" si="25"/>
        <v>1977291.0287858467</v>
      </c>
      <c r="G166" s="18">
        <f t="shared" si="21"/>
        <v>13752.083333333332</v>
      </c>
      <c r="H166" s="10">
        <f t="shared" si="26"/>
        <v>2795480.4200075762</v>
      </c>
    </row>
    <row r="167" spans="1:8" x14ac:dyDescent="0.2">
      <c r="A167" s="18">
        <f t="shared" si="27"/>
        <v>405000</v>
      </c>
      <c r="B167" s="18">
        <f t="shared" si="22"/>
        <v>33750</v>
      </c>
      <c r="C167" s="18">
        <f t="shared" si="23"/>
        <v>8437.5</v>
      </c>
      <c r="D167" s="10">
        <f t="shared" si="24"/>
        <v>1715148.5685548682</v>
      </c>
      <c r="E167" s="18">
        <f t="shared" si="20"/>
        <v>9787.5</v>
      </c>
      <c r="F167" s="10">
        <f t="shared" si="25"/>
        <v>1989572.3395236472</v>
      </c>
      <c r="G167" s="18">
        <f t="shared" si="21"/>
        <v>13837.5</v>
      </c>
      <c r="H167" s="10">
        <f t="shared" si="26"/>
        <v>2812843.652429984</v>
      </c>
    </row>
    <row r="168" spans="1:8" x14ac:dyDescent="0.2">
      <c r="A168" s="18">
        <f t="shared" si="27"/>
        <v>407500</v>
      </c>
      <c r="B168" s="18">
        <f t="shared" si="22"/>
        <v>33958.333333333336</v>
      </c>
      <c r="C168" s="18">
        <f t="shared" si="23"/>
        <v>8489.5833333333339</v>
      </c>
      <c r="D168" s="10">
        <f t="shared" si="24"/>
        <v>1725735.9053977996</v>
      </c>
      <c r="E168" s="18">
        <f t="shared" si="20"/>
        <v>9847.9166666666661</v>
      </c>
      <c r="F168" s="10">
        <f t="shared" si="25"/>
        <v>2001853.6502614475</v>
      </c>
      <c r="G168" s="18">
        <f t="shared" si="21"/>
        <v>13922.916666666666</v>
      </c>
      <c r="H168" s="10">
        <f t="shared" si="26"/>
        <v>2830206.8848523912</v>
      </c>
    </row>
    <row r="169" spans="1:8" x14ac:dyDescent="0.2">
      <c r="A169" s="18">
        <f t="shared" si="27"/>
        <v>410000</v>
      </c>
      <c r="B169" s="18">
        <f t="shared" si="22"/>
        <v>34166.666666666664</v>
      </c>
      <c r="C169" s="18">
        <f t="shared" si="23"/>
        <v>8541.6666666666661</v>
      </c>
      <c r="D169" s="10">
        <f t="shared" si="24"/>
        <v>1736323.2422407307</v>
      </c>
      <c r="E169" s="18">
        <f t="shared" si="20"/>
        <v>9908.3333333333321</v>
      </c>
      <c r="F169" s="10">
        <f t="shared" si="25"/>
        <v>2014134.9609992476</v>
      </c>
      <c r="G169" s="18">
        <f t="shared" si="21"/>
        <v>14008.333333333332</v>
      </c>
      <c r="H169" s="10">
        <f t="shared" si="26"/>
        <v>2847570.1172747985</v>
      </c>
    </row>
    <row r="170" spans="1:8" x14ac:dyDescent="0.2">
      <c r="A170" s="18">
        <f t="shared" si="27"/>
        <v>412500</v>
      </c>
      <c r="B170" s="18">
        <f t="shared" si="22"/>
        <v>34375</v>
      </c>
      <c r="C170" s="18">
        <f t="shared" si="23"/>
        <v>8593.75</v>
      </c>
      <c r="D170" s="10">
        <f t="shared" si="24"/>
        <v>1746910.579083662</v>
      </c>
      <c r="E170" s="18">
        <f t="shared" si="20"/>
        <v>9968.75</v>
      </c>
      <c r="F170" s="10">
        <f t="shared" si="25"/>
        <v>2026416.2717370482</v>
      </c>
      <c r="G170" s="18">
        <f t="shared" si="21"/>
        <v>14093.75</v>
      </c>
      <c r="H170" s="10">
        <f t="shared" si="26"/>
        <v>2864933.3496972062</v>
      </c>
    </row>
    <row r="171" spans="1:8" x14ac:dyDescent="0.2">
      <c r="A171" s="18">
        <f t="shared" si="27"/>
        <v>415000</v>
      </c>
      <c r="B171" s="18">
        <f t="shared" si="22"/>
        <v>34583.333333333336</v>
      </c>
      <c r="C171" s="18">
        <f t="shared" si="23"/>
        <v>8645.8333333333339</v>
      </c>
      <c r="D171" s="10">
        <f t="shared" si="24"/>
        <v>1757497.9159265936</v>
      </c>
      <c r="E171" s="18">
        <f t="shared" si="20"/>
        <v>10029.166666666666</v>
      </c>
      <c r="F171" s="10">
        <f t="shared" si="25"/>
        <v>2038697.5824748483</v>
      </c>
      <c r="G171" s="18">
        <f t="shared" si="21"/>
        <v>14179.166666666666</v>
      </c>
      <c r="H171" s="10">
        <f t="shared" si="26"/>
        <v>2882296.582119613</v>
      </c>
    </row>
    <row r="172" spans="1:8" x14ac:dyDescent="0.2">
      <c r="A172" s="18">
        <f t="shared" si="27"/>
        <v>417500</v>
      </c>
      <c r="B172" s="18">
        <f t="shared" si="22"/>
        <v>34791.666666666664</v>
      </c>
      <c r="C172" s="18">
        <f t="shared" si="23"/>
        <v>8697.9166666666661</v>
      </c>
      <c r="D172" s="10">
        <f t="shared" si="24"/>
        <v>1768085.2527695245</v>
      </c>
      <c r="E172" s="18">
        <f t="shared" si="20"/>
        <v>10089.583333333332</v>
      </c>
      <c r="F172" s="10">
        <f t="shared" si="25"/>
        <v>2050978.8932126483</v>
      </c>
      <c r="G172" s="18">
        <f t="shared" si="21"/>
        <v>14264.583333333332</v>
      </c>
      <c r="H172" s="10">
        <f t="shared" si="26"/>
        <v>2899659.8145420202</v>
      </c>
    </row>
    <row r="173" spans="1:8" x14ac:dyDescent="0.2">
      <c r="A173" s="18">
        <f t="shared" si="27"/>
        <v>420000</v>
      </c>
      <c r="B173" s="18">
        <f t="shared" si="22"/>
        <v>35000</v>
      </c>
      <c r="C173" s="18">
        <f t="shared" si="23"/>
        <v>8750</v>
      </c>
      <c r="D173" s="10">
        <f t="shared" si="24"/>
        <v>1778672.5896124558</v>
      </c>
      <c r="E173" s="18">
        <f t="shared" ref="E173:E205" si="28">B173*0.29</f>
        <v>10150</v>
      </c>
      <c r="F173" s="10">
        <f t="shared" si="25"/>
        <v>2063260.2039504489</v>
      </c>
      <c r="G173" s="18">
        <f t="shared" ref="G173:G205" si="29">B173*0.41</f>
        <v>14350</v>
      </c>
      <c r="H173" s="10">
        <f t="shared" si="26"/>
        <v>2917023.0469644279</v>
      </c>
    </row>
    <row r="174" spans="1:8" x14ac:dyDescent="0.2">
      <c r="A174" s="18">
        <f t="shared" si="27"/>
        <v>422500</v>
      </c>
      <c r="B174" s="18">
        <f t="shared" si="22"/>
        <v>35208.333333333336</v>
      </c>
      <c r="C174" s="18">
        <f t="shared" si="23"/>
        <v>8802.0833333333339</v>
      </c>
      <c r="D174" s="10">
        <f t="shared" si="24"/>
        <v>1789259.9264553874</v>
      </c>
      <c r="E174" s="18">
        <f t="shared" si="28"/>
        <v>10210.416666666666</v>
      </c>
      <c r="F174" s="10">
        <f t="shared" si="25"/>
        <v>2075541.5146882492</v>
      </c>
      <c r="G174" s="18">
        <f t="shared" si="29"/>
        <v>14435.416666666666</v>
      </c>
      <c r="H174" s="10">
        <f t="shared" si="26"/>
        <v>2934386.2793868347</v>
      </c>
    </row>
    <row r="175" spans="1:8" x14ac:dyDescent="0.2">
      <c r="A175" s="18">
        <f t="shared" si="27"/>
        <v>425000</v>
      </c>
      <c r="B175" s="18">
        <f t="shared" si="22"/>
        <v>35416.666666666664</v>
      </c>
      <c r="C175" s="18">
        <f t="shared" si="23"/>
        <v>8854.1666666666661</v>
      </c>
      <c r="D175" s="10">
        <f t="shared" si="24"/>
        <v>1799847.2632983185</v>
      </c>
      <c r="E175" s="18">
        <f t="shared" si="28"/>
        <v>10270.833333333332</v>
      </c>
      <c r="F175" s="10">
        <f t="shared" si="25"/>
        <v>2087822.8254260493</v>
      </c>
      <c r="G175" s="18">
        <f t="shared" si="29"/>
        <v>14520.833333333332</v>
      </c>
      <c r="H175" s="10">
        <f t="shared" si="26"/>
        <v>2951749.511809242</v>
      </c>
    </row>
    <row r="176" spans="1:8" x14ac:dyDescent="0.2">
      <c r="A176" s="18">
        <f t="shared" si="27"/>
        <v>427500</v>
      </c>
      <c r="B176" s="18">
        <f t="shared" si="22"/>
        <v>35625</v>
      </c>
      <c r="C176" s="18">
        <f t="shared" si="23"/>
        <v>8906.25</v>
      </c>
      <c r="D176" s="10">
        <f t="shared" si="24"/>
        <v>1810434.6001412498</v>
      </c>
      <c r="E176" s="18">
        <f t="shared" si="28"/>
        <v>10331.25</v>
      </c>
      <c r="F176" s="10">
        <f t="shared" si="25"/>
        <v>2100104.1361638498</v>
      </c>
      <c r="G176" s="18">
        <f t="shared" si="29"/>
        <v>14606.25</v>
      </c>
      <c r="H176" s="10">
        <f t="shared" si="26"/>
        <v>2969112.7442316497</v>
      </c>
    </row>
    <row r="177" spans="1:8" x14ac:dyDescent="0.2">
      <c r="A177" s="18">
        <f t="shared" si="27"/>
        <v>430000</v>
      </c>
      <c r="B177" s="18">
        <f t="shared" si="22"/>
        <v>35833.333333333336</v>
      </c>
      <c r="C177" s="18">
        <f t="shared" si="23"/>
        <v>8958.3333333333339</v>
      </c>
      <c r="D177" s="10">
        <f t="shared" si="24"/>
        <v>1821021.9369841812</v>
      </c>
      <c r="E177" s="18">
        <f t="shared" si="28"/>
        <v>10391.666666666666</v>
      </c>
      <c r="F177" s="10">
        <f t="shared" si="25"/>
        <v>2112385.4469016497</v>
      </c>
      <c r="G177" s="18">
        <f t="shared" si="29"/>
        <v>14691.666666666666</v>
      </c>
      <c r="H177" s="10">
        <f t="shared" si="26"/>
        <v>2986475.9766540565</v>
      </c>
    </row>
    <row r="178" spans="1:8" x14ac:dyDescent="0.2">
      <c r="A178" s="18">
        <f t="shared" si="27"/>
        <v>432500</v>
      </c>
      <c r="B178" s="18">
        <f t="shared" si="22"/>
        <v>36041.666666666664</v>
      </c>
      <c r="C178" s="18">
        <f t="shared" si="23"/>
        <v>9010.4166666666661</v>
      </c>
      <c r="D178" s="10">
        <f t="shared" si="24"/>
        <v>1831609.2738271123</v>
      </c>
      <c r="E178" s="18">
        <f t="shared" si="28"/>
        <v>10452.083333333332</v>
      </c>
      <c r="F178" s="10">
        <f t="shared" si="25"/>
        <v>2124666.75763945</v>
      </c>
      <c r="G178" s="18">
        <f t="shared" si="29"/>
        <v>14777.083333333332</v>
      </c>
      <c r="H178" s="10">
        <f t="shared" si="26"/>
        <v>3003839.2090764642</v>
      </c>
    </row>
    <row r="179" spans="1:8" x14ac:dyDescent="0.2">
      <c r="A179" s="18">
        <f t="shared" si="27"/>
        <v>435000</v>
      </c>
      <c r="B179" s="18">
        <f t="shared" si="22"/>
        <v>36250</v>
      </c>
      <c r="C179" s="18">
        <f t="shared" si="23"/>
        <v>9062.5</v>
      </c>
      <c r="D179" s="10">
        <f t="shared" si="24"/>
        <v>1842196.6106700436</v>
      </c>
      <c r="E179" s="18">
        <f t="shared" si="28"/>
        <v>10512.5</v>
      </c>
      <c r="F179" s="10">
        <f t="shared" si="25"/>
        <v>2136948.0683772508</v>
      </c>
      <c r="G179" s="18">
        <f t="shared" si="29"/>
        <v>14862.5</v>
      </c>
      <c r="H179" s="10">
        <f t="shared" si="26"/>
        <v>3021202.4414988719</v>
      </c>
    </row>
    <row r="180" spans="1:8" x14ac:dyDescent="0.2">
      <c r="A180" s="18">
        <f t="shared" si="27"/>
        <v>437500</v>
      </c>
      <c r="B180" s="18">
        <f t="shared" si="22"/>
        <v>36458.333333333336</v>
      </c>
      <c r="C180" s="18">
        <f t="shared" si="23"/>
        <v>9114.5833333333339</v>
      </c>
      <c r="D180" s="10">
        <f t="shared" si="24"/>
        <v>1852783.947512975</v>
      </c>
      <c r="E180" s="18">
        <f t="shared" si="28"/>
        <v>10572.916666666666</v>
      </c>
      <c r="F180" s="10">
        <f t="shared" si="25"/>
        <v>2149229.3791150507</v>
      </c>
      <c r="G180" s="18">
        <f t="shared" si="29"/>
        <v>14947.916666666666</v>
      </c>
      <c r="H180" s="10">
        <f t="shared" si="26"/>
        <v>3038565.6739212791</v>
      </c>
    </row>
    <row r="181" spans="1:8" x14ac:dyDescent="0.2">
      <c r="A181" s="18">
        <f t="shared" si="27"/>
        <v>440000</v>
      </c>
      <c r="B181" s="18">
        <f t="shared" si="22"/>
        <v>36666.666666666664</v>
      </c>
      <c r="C181" s="18">
        <f t="shared" si="23"/>
        <v>9166.6666666666661</v>
      </c>
      <c r="D181" s="10">
        <f t="shared" si="24"/>
        <v>1863371.2843559063</v>
      </c>
      <c r="E181" s="18">
        <f t="shared" si="28"/>
        <v>10633.333333333332</v>
      </c>
      <c r="F181" s="10">
        <f t="shared" si="25"/>
        <v>2161510.689852851</v>
      </c>
      <c r="G181" s="18">
        <f t="shared" si="29"/>
        <v>15033.333333333332</v>
      </c>
      <c r="H181" s="10">
        <f t="shared" si="26"/>
        <v>3055928.9063436859</v>
      </c>
    </row>
    <row r="182" spans="1:8" x14ac:dyDescent="0.2">
      <c r="A182" s="18">
        <f t="shared" si="27"/>
        <v>442500</v>
      </c>
      <c r="B182" s="18">
        <f t="shared" si="22"/>
        <v>36875</v>
      </c>
      <c r="C182" s="18">
        <f t="shared" si="23"/>
        <v>9218.75</v>
      </c>
      <c r="D182" s="10">
        <f t="shared" si="24"/>
        <v>1873958.6211988376</v>
      </c>
      <c r="E182" s="18">
        <f t="shared" si="28"/>
        <v>10693.75</v>
      </c>
      <c r="F182" s="10">
        <f t="shared" si="25"/>
        <v>2173792.0005906513</v>
      </c>
      <c r="G182" s="18">
        <f t="shared" si="29"/>
        <v>15118.75</v>
      </c>
      <c r="H182" s="10">
        <f t="shared" si="26"/>
        <v>3073292.1387660936</v>
      </c>
    </row>
    <row r="183" spans="1:8" x14ac:dyDescent="0.2">
      <c r="A183" s="18">
        <f t="shared" si="27"/>
        <v>445000</v>
      </c>
      <c r="B183" s="18">
        <f t="shared" si="22"/>
        <v>37083.333333333336</v>
      </c>
      <c r="C183" s="18">
        <f t="shared" si="23"/>
        <v>9270.8333333333339</v>
      </c>
      <c r="D183" s="10">
        <f t="shared" si="24"/>
        <v>1884545.9580417688</v>
      </c>
      <c r="E183" s="18">
        <f t="shared" si="28"/>
        <v>10754.166666666666</v>
      </c>
      <c r="F183" s="10">
        <f t="shared" si="25"/>
        <v>2186073.3113284516</v>
      </c>
      <c r="G183" s="18">
        <f t="shared" si="29"/>
        <v>15204.166666666666</v>
      </c>
      <c r="H183" s="10">
        <f t="shared" si="26"/>
        <v>3090655.3711885009</v>
      </c>
    </row>
    <row r="184" spans="1:8" x14ac:dyDescent="0.2">
      <c r="A184" s="18">
        <f t="shared" si="27"/>
        <v>447500</v>
      </c>
      <c r="B184" s="18">
        <f t="shared" si="22"/>
        <v>37291.666666666664</v>
      </c>
      <c r="C184" s="18">
        <f t="shared" si="23"/>
        <v>9322.9166666666661</v>
      </c>
      <c r="D184" s="10">
        <f t="shared" si="24"/>
        <v>1895133.2948847001</v>
      </c>
      <c r="E184" s="18">
        <f t="shared" si="28"/>
        <v>10814.583333333332</v>
      </c>
      <c r="F184" s="10">
        <f t="shared" si="25"/>
        <v>2198354.6220662519</v>
      </c>
      <c r="G184" s="18">
        <f t="shared" si="29"/>
        <v>15289.583333333332</v>
      </c>
      <c r="H184" s="10">
        <f t="shared" si="26"/>
        <v>3108018.6036109077</v>
      </c>
    </row>
    <row r="185" spans="1:8" x14ac:dyDescent="0.2">
      <c r="A185" s="18">
        <f t="shared" si="27"/>
        <v>450000</v>
      </c>
      <c r="B185" s="18">
        <f t="shared" si="22"/>
        <v>37500</v>
      </c>
      <c r="C185" s="18">
        <f t="shared" si="23"/>
        <v>9375</v>
      </c>
      <c r="D185" s="10">
        <f t="shared" si="24"/>
        <v>1905720.6317276314</v>
      </c>
      <c r="E185" s="18">
        <f t="shared" si="28"/>
        <v>10875</v>
      </c>
      <c r="F185" s="10">
        <f t="shared" si="25"/>
        <v>2210635.9328040527</v>
      </c>
      <c r="G185" s="18">
        <f t="shared" si="29"/>
        <v>15374.999999999998</v>
      </c>
      <c r="H185" s="10">
        <f t="shared" si="26"/>
        <v>3125381.8360333149</v>
      </c>
    </row>
    <row r="186" spans="1:8" x14ac:dyDescent="0.2">
      <c r="A186" s="18">
        <f t="shared" si="27"/>
        <v>452500</v>
      </c>
      <c r="B186" s="18">
        <f t="shared" si="22"/>
        <v>37708.333333333336</v>
      </c>
      <c r="C186" s="18">
        <f t="shared" si="23"/>
        <v>9427.0833333333339</v>
      </c>
      <c r="D186" s="10">
        <f t="shared" si="24"/>
        <v>1916307.9685705628</v>
      </c>
      <c r="E186" s="18">
        <f t="shared" si="28"/>
        <v>10935.416666666666</v>
      </c>
      <c r="F186" s="10">
        <f t="shared" si="25"/>
        <v>2222917.2435418526</v>
      </c>
      <c r="G186" s="18">
        <f t="shared" si="29"/>
        <v>15460.416666666666</v>
      </c>
      <c r="H186" s="10">
        <f t="shared" si="26"/>
        <v>3142745.0684557226</v>
      </c>
    </row>
    <row r="187" spans="1:8" x14ac:dyDescent="0.2">
      <c r="A187" s="18">
        <f t="shared" si="27"/>
        <v>455000</v>
      </c>
      <c r="B187" s="18">
        <f t="shared" si="22"/>
        <v>37916.666666666664</v>
      </c>
      <c r="C187" s="18">
        <f t="shared" si="23"/>
        <v>9479.1666666666661</v>
      </c>
      <c r="D187" s="10">
        <f t="shared" si="24"/>
        <v>1926895.3054134939</v>
      </c>
      <c r="E187" s="18">
        <f t="shared" si="28"/>
        <v>10995.833333333332</v>
      </c>
      <c r="F187" s="10">
        <f t="shared" si="25"/>
        <v>2235198.5542796529</v>
      </c>
      <c r="G187" s="18">
        <f t="shared" si="29"/>
        <v>15545.833333333332</v>
      </c>
      <c r="H187" s="10">
        <f t="shared" si="26"/>
        <v>3160108.3008781299</v>
      </c>
    </row>
    <row r="188" spans="1:8" x14ac:dyDescent="0.2">
      <c r="A188" s="18">
        <f t="shared" si="27"/>
        <v>457500</v>
      </c>
      <c r="B188" s="18">
        <f t="shared" si="22"/>
        <v>38125</v>
      </c>
      <c r="C188" s="18">
        <f t="shared" si="23"/>
        <v>9531.25</v>
      </c>
      <c r="D188" s="10">
        <f t="shared" si="24"/>
        <v>1937482.6422564252</v>
      </c>
      <c r="E188" s="18">
        <f t="shared" si="28"/>
        <v>11056.25</v>
      </c>
      <c r="F188" s="10">
        <f t="shared" si="25"/>
        <v>2247479.8650174532</v>
      </c>
      <c r="G188" s="18">
        <f t="shared" si="29"/>
        <v>15631.249999999998</v>
      </c>
      <c r="H188" s="10">
        <f t="shared" si="26"/>
        <v>3177471.5333005372</v>
      </c>
    </row>
    <row r="189" spans="1:8" x14ac:dyDescent="0.2">
      <c r="A189" s="18">
        <f t="shared" si="27"/>
        <v>460000</v>
      </c>
      <c r="B189" s="18">
        <f t="shared" si="22"/>
        <v>38333.333333333336</v>
      </c>
      <c r="C189" s="18">
        <f t="shared" si="23"/>
        <v>9583.3333333333339</v>
      </c>
      <c r="D189" s="10">
        <f t="shared" si="24"/>
        <v>1948069.9790993568</v>
      </c>
      <c r="E189" s="18">
        <f t="shared" si="28"/>
        <v>11116.666666666666</v>
      </c>
      <c r="F189" s="10">
        <f t="shared" si="25"/>
        <v>2259761.1757552535</v>
      </c>
      <c r="G189" s="18">
        <f t="shared" si="29"/>
        <v>15716.666666666666</v>
      </c>
      <c r="H189" s="10">
        <f t="shared" si="26"/>
        <v>3194834.7657229449</v>
      </c>
    </row>
    <row r="190" spans="1:8" x14ac:dyDescent="0.2">
      <c r="A190" s="18">
        <f t="shared" si="27"/>
        <v>462500</v>
      </c>
      <c r="B190" s="18">
        <f t="shared" si="22"/>
        <v>38541.666666666664</v>
      </c>
      <c r="C190" s="18">
        <f t="shared" si="23"/>
        <v>9635.4166666666661</v>
      </c>
      <c r="D190" s="10">
        <f t="shared" si="24"/>
        <v>1958657.3159422877</v>
      </c>
      <c r="E190" s="18">
        <f t="shared" si="28"/>
        <v>11177.083333333332</v>
      </c>
      <c r="F190" s="10">
        <f t="shared" si="25"/>
        <v>2272042.4864930534</v>
      </c>
      <c r="G190" s="18">
        <f t="shared" si="29"/>
        <v>15802.083333333332</v>
      </c>
      <c r="H190" s="10">
        <f t="shared" si="26"/>
        <v>3212197.9981453517</v>
      </c>
    </row>
    <row r="191" spans="1:8" x14ac:dyDescent="0.2">
      <c r="A191" s="18">
        <f t="shared" si="27"/>
        <v>465000</v>
      </c>
      <c r="B191" s="18">
        <f t="shared" si="22"/>
        <v>38750</v>
      </c>
      <c r="C191" s="18">
        <f t="shared" si="23"/>
        <v>9687.5</v>
      </c>
      <c r="D191" s="10">
        <f t="shared" si="24"/>
        <v>1969244.6527852193</v>
      </c>
      <c r="E191" s="18">
        <f t="shared" si="28"/>
        <v>11237.5</v>
      </c>
      <c r="F191" s="10">
        <f t="shared" si="25"/>
        <v>2284323.7972308542</v>
      </c>
      <c r="G191" s="18">
        <f t="shared" si="29"/>
        <v>15887.499999999998</v>
      </c>
      <c r="H191" s="10">
        <f t="shared" si="26"/>
        <v>3229561.2305677589</v>
      </c>
    </row>
    <row r="192" spans="1:8" x14ac:dyDescent="0.2">
      <c r="A192" s="18">
        <f t="shared" si="27"/>
        <v>467500</v>
      </c>
      <c r="B192" s="18">
        <f t="shared" si="22"/>
        <v>38958.333333333336</v>
      </c>
      <c r="C192" s="18">
        <f t="shared" si="23"/>
        <v>9739.5833333333339</v>
      </c>
      <c r="D192" s="10">
        <f t="shared" si="24"/>
        <v>1979831.9896281506</v>
      </c>
      <c r="E192" s="18">
        <f t="shared" si="28"/>
        <v>11297.916666666666</v>
      </c>
      <c r="F192" s="10">
        <f t="shared" si="25"/>
        <v>2296605.1079686545</v>
      </c>
      <c r="G192" s="18">
        <f t="shared" si="29"/>
        <v>15972.916666666666</v>
      </c>
      <c r="H192" s="10">
        <f t="shared" si="26"/>
        <v>3246924.4629901666</v>
      </c>
    </row>
    <row r="193" spans="1:8" x14ac:dyDescent="0.2">
      <c r="A193" s="18">
        <f t="shared" si="27"/>
        <v>470000</v>
      </c>
      <c r="B193" s="18">
        <f t="shared" si="22"/>
        <v>39166.666666666664</v>
      </c>
      <c r="C193" s="18">
        <f t="shared" si="23"/>
        <v>9791.6666666666661</v>
      </c>
      <c r="D193" s="10">
        <f t="shared" si="24"/>
        <v>1990419.3264710815</v>
      </c>
      <c r="E193" s="18">
        <f t="shared" si="28"/>
        <v>11358.333333333332</v>
      </c>
      <c r="F193" s="10">
        <f t="shared" si="25"/>
        <v>2308886.4187064543</v>
      </c>
      <c r="G193" s="18">
        <f t="shared" si="29"/>
        <v>16058.333333333332</v>
      </c>
      <c r="H193" s="10">
        <f t="shared" si="26"/>
        <v>3264287.6954125734</v>
      </c>
    </row>
    <row r="194" spans="1:8" x14ac:dyDescent="0.2">
      <c r="A194" s="18">
        <f t="shared" si="27"/>
        <v>472500</v>
      </c>
      <c r="B194" s="18">
        <f t="shared" si="22"/>
        <v>39375</v>
      </c>
      <c r="C194" s="18">
        <f t="shared" si="23"/>
        <v>9843.75</v>
      </c>
      <c r="D194" s="10">
        <f t="shared" si="24"/>
        <v>2001006.663314013</v>
      </c>
      <c r="E194" s="18">
        <f t="shared" si="28"/>
        <v>11418.75</v>
      </c>
      <c r="F194" s="10">
        <f t="shared" si="25"/>
        <v>2321167.7294442551</v>
      </c>
      <c r="G194" s="18">
        <f t="shared" si="29"/>
        <v>16143.749999999998</v>
      </c>
      <c r="H194" s="10">
        <f t="shared" si="26"/>
        <v>3281650.9278349807</v>
      </c>
    </row>
    <row r="195" spans="1:8" x14ac:dyDescent="0.2">
      <c r="A195" s="18">
        <f t="shared" si="27"/>
        <v>475000</v>
      </c>
      <c r="B195" s="18">
        <f t="shared" si="22"/>
        <v>39583.333333333336</v>
      </c>
      <c r="C195" s="18">
        <f t="shared" si="23"/>
        <v>9895.8333333333339</v>
      </c>
      <c r="D195" s="10">
        <f t="shared" si="24"/>
        <v>2011594.0001569444</v>
      </c>
      <c r="E195" s="18">
        <f t="shared" si="28"/>
        <v>11479.166666666666</v>
      </c>
      <c r="F195" s="10">
        <f t="shared" si="25"/>
        <v>2333449.0401820554</v>
      </c>
      <c r="G195" s="18">
        <f t="shared" si="29"/>
        <v>16229.166666666666</v>
      </c>
      <c r="H195" s="10">
        <f t="shared" si="26"/>
        <v>3299014.1602573884</v>
      </c>
    </row>
    <row r="196" spans="1:8" x14ac:dyDescent="0.2">
      <c r="A196" s="18">
        <f t="shared" si="27"/>
        <v>477500</v>
      </c>
      <c r="B196" s="18">
        <f t="shared" si="22"/>
        <v>39791.666666666664</v>
      </c>
      <c r="C196" s="18">
        <f t="shared" si="23"/>
        <v>9947.9166666666661</v>
      </c>
      <c r="D196" s="10">
        <f t="shared" si="24"/>
        <v>2022181.3369998755</v>
      </c>
      <c r="E196" s="18">
        <f t="shared" si="28"/>
        <v>11539.583333333332</v>
      </c>
      <c r="F196" s="10">
        <f t="shared" si="25"/>
        <v>2345730.3509198553</v>
      </c>
      <c r="G196" s="18">
        <f t="shared" si="29"/>
        <v>16314.583333333332</v>
      </c>
      <c r="H196" s="10">
        <f t="shared" si="26"/>
        <v>3316377.3926797956</v>
      </c>
    </row>
    <row r="197" spans="1:8" x14ac:dyDescent="0.2">
      <c r="A197" s="18">
        <f t="shared" si="27"/>
        <v>480000</v>
      </c>
      <c r="B197" s="18">
        <f t="shared" si="22"/>
        <v>40000</v>
      </c>
      <c r="C197" s="18">
        <f t="shared" si="23"/>
        <v>10000</v>
      </c>
      <c r="D197" s="10">
        <f t="shared" si="24"/>
        <v>2032768.6738428068</v>
      </c>
      <c r="E197" s="18">
        <f t="shared" si="28"/>
        <v>11600</v>
      </c>
      <c r="F197" s="10">
        <f t="shared" si="25"/>
        <v>2358011.6616576561</v>
      </c>
      <c r="G197" s="18">
        <f t="shared" si="29"/>
        <v>16400</v>
      </c>
      <c r="H197" s="10">
        <f t="shared" si="26"/>
        <v>3333740.6251022029</v>
      </c>
    </row>
    <row r="198" spans="1:8" x14ac:dyDescent="0.2">
      <c r="A198" s="18">
        <f t="shared" si="27"/>
        <v>482500</v>
      </c>
      <c r="B198" s="18">
        <f t="shared" si="22"/>
        <v>40208.333333333336</v>
      </c>
      <c r="C198" s="18">
        <f t="shared" si="23"/>
        <v>10052.083333333334</v>
      </c>
      <c r="D198" s="10">
        <f t="shared" si="24"/>
        <v>2043356.0106857384</v>
      </c>
      <c r="E198" s="18">
        <f t="shared" si="28"/>
        <v>11660.416666666666</v>
      </c>
      <c r="F198" s="10">
        <f t="shared" si="25"/>
        <v>2370292.9723954559</v>
      </c>
      <c r="G198" s="18">
        <f t="shared" si="29"/>
        <v>16485.416666666668</v>
      </c>
      <c r="H198" s="10">
        <f t="shared" si="26"/>
        <v>3351103.8575246106</v>
      </c>
    </row>
    <row r="199" spans="1:8" x14ac:dyDescent="0.2">
      <c r="A199" s="18">
        <f t="shared" si="27"/>
        <v>485000</v>
      </c>
      <c r="B199" s="18">
        <f t="shared" si="22"/>
        <v>40416.666666666664</v>
      </c>
      <c r="C199" s="18">
        <f t="shared" si="23"/>
        <v>10104.166666666666</v>
      </c>
      <c r="D199" s="10">
        <f t="shared" si="24"/>
        <v>2053943.3475286693</v>
      </c>
      <c r="E199" s="18">
        <f t="shared" si="28"/>
        <v>11720.833333333332</v>
      </c>
      <c r="F199" s="10">
        <f t="shared" si="25"/>
        <v>2382574.2831332562</v>
      </c>
      <c r="G199" s="18">
        <f t="shared" si="29"/>
        <v>16570.833333333332</v>
      </c>
      <c r="H199" s="10">
        <f t="shared" si="26"/>
        <v>3368467.0899470178</v>
      </c>
    </row>
    <row r="200" spans="1:8" x14ac:dyDescent="0.2">
      <c r="A200" s="18">
        <f t="shared" si="27"/>
        <v>487500</v>
      </c>
      <c r="B200" s="18">
        <f t="shared" si="22"/>
        <v>40625</v>
      </c>
      <c r="C200" s="18">
        <f t="shared" si="23"/>
        <v>10156.25</v>
      </c>
      <c r="D200" s="10">
        <f t="shared" si="24"/>
        <v>2064530.6843716006</v>
      </c>
      <c r="E200" s="18">
        <f t="shared" si="28"/>
        <v>11781.25</v>
      </c>
      <c r="F200" s="10">
        <f t="shared" si="25"/>
        <v>2394855.5938710566</v>
      </c>
      <c r="G200" s="18">
        <f t="shared" si="29"/>
        <v>16656.25</v>
      </c>
      <c r="H200" s="10">
        <f t="shared" si="26"/>
        <v>3385830.3223694251</v>
      </c>
    </row>
    <row r="201" spans="1:8" x14ac:dyDescent="0.2">
      <c r="A201" s="18">
        <f t="shared" si="27"/>
        <v>490000</v>
      </c>
      <c r="B201" s="18">
        <f t="shared" si="22"/>
        <v>40833.333333333336</v>
      </c>
      <c r="C201" s="18">
        <f t="shared" si="23"/>
        <v>10208.333333333334</v>
      </c>
      <c r="D201" s="10">
        <f t="shared" si="24"/>
        <v>2075118.0212145322</v>
      </c>
      <c r="E201" s="18">
        <f t="shared" si="28"/>
        <v>11841.666666666666</v>
      </c>
      <c r="F201" s="10">
        <f t="shared" si="25"/>
        <v>2407136.9046088569</v>
      </c>
      <c r="G201" s="18">
        <f t="shared" si="29"/>
        <v>16741.666666666668</v>
      </c>
      <c r="H201" s="10">
        <f t="shared" si="26"/>
        <v>3403193.5547918328</v>
      </c>
    </row>
    <row r="202" spans="1:8" x14ac:dyDescent="0.2">
      <c r="A202" s="18">
        <f t="shared" si="27"/>
        <v>492500</v>
      </c>
      <c r="B202" s="18">
        <f t="shared" si="22"/>
        <v>41041.666666666664</v>
      </c>
      <c r="C202" s="18">
        <f t="shared" si="23"/>
        <v>10260.416666666666</v>
      </c>
      <c r="D202" s="10">
        <f t="shared" si="24"/>
        <v>2085705.3580574631</v>
      </c>
      <c r="E202" s="18">
        <f t="shared" si="28"/>
        <v>11902.083333333332</v>
      </c>
      <c r="F202" s="10">
        <f t="shared" si="25"/>
        <v>2419418.2153466572</v>
      </c>
      <c r="G202" s="18">
        <f t="shared" si="29"/>
        <v>16827.083333333332</v>
      </c>
      <c r="H202" s="10">
        <f t="shared" si="26"/>
        <v>3420556.7872142396</v>
      </c>
    </row>
    <row r="203" spans="1:8" x14ac:dyDescent="0.2">
      <c r="A203" s="18">
        <f t="shared" si="27"/>
        <v>495000</v>
      </c>
      <c r="B203" s="18">
        <f t="shared" si="22"/>
        <v>41250</v>
      </c>
      <c r="C203" s="18">
        <f t="shared" si="23"/>
        <v>10312.5</v>
      </c>
      <c r="D203" s="10">
        <f t="shared" si="24"/>
        <v>2096292.6949003944</v>
      </c>
      <c r="E203" s="18">
        <f t="shared" si="28"/>
        <v>11962.5</v>
      </c>
      <c r="F203" s="10">
        <f t="shared" si="25"/>
        <v>2431699.5260844575</v>
      </c>
      <c r="G203" s="18">
        <f t="shared" si="29"/>
        <v>16912.5</v>
      </c>
      <c r="H203" s="10">
        <f t="shared" si="26"/>
        <v>3437920.0196366468</v>
      </c>
    </row>
    <row r="204" spans="1:8" x14ac:dyDescent="0.2">
      <c r="A204" s="18">
        <f t="shared" si="27"/>
        <v>497500</v>
      </c>
      <c r="B204" s="18">
        <f t="shared" si="22"/>
        <v>41458.333333333336</v>
      </c>
      <c r="C204" s="18">
        <f t="shared" si="23"/>
        <v>10364.583333333334</v>
      </c>
      <c r="D204" s="10">
        <f t="shared" si="24"/>
        <v>2106880.0317433258</v>
      </c>
      <c r="E204" s="18">
        <f t="shared" si="28"/>
        <v>12022.916666666666</v>
      </c>
      <c r="F204" s="10">
        <f t="shared" si="25"/>
        <v>2443980.8368222583</v>
      </c>
      <c r="G204" s="18">
        <f t="shared" si="29"/>
        <v>16997.916666666668</v>
      </c>
      <c r="H204" s="10">
        <f t="shared" si="26"/>
        <v>3455283.2520590546</v>
      </c>
    </row>
    <row r="205" spans="1:8" x14ac:dyDescent="0.2">
      <c r="A205" s="18">
        <f t="shared" si="27"/>
        <v>500000</v>
      </c>
      <c r="B205" s="18">
        <f t="shared" si="22"/>
        <v>41666.666666666664</v>
      </c>
      <c r="C205" s="18">
        <f t="shared" si="23"/>
        <v>10416.666666666666</v>
      </c>
      <c r="D205" s="10">
        <f t="shared" si="24"/>
        <v>2117467.3685862571</v>
      </c>
      <c r="E205" s="18">
        <f t="shared" si="28"/>
        <v>12083.333333333332</v>
      </c>
      <c r="F205" s="10">
        <f t="shared" si="25"/>
        <v>2456262.1475600577</v>
      </c>
      <c r="G205" s="18">
        <f t="shared" si="29"/>
        <v>17083.333333333332</v>
      </c>
      <c r="H205" s="10">
        <f t="shared" si="26"/>
        <v>3472646.4844814613</v>
      </c>
    </row>
    <row r="206" spans="1:8" x14ac:dyDescent="0.2">
      <c r="A206" s="1"/>
    </row>
    <row r="207" spans="1:8" x14ac:dyDescent="0.2">
      <c r="A207" s="1"/>
    </row>
    <row r="208" spans="1:8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</sheetData>
  <phoneticPr fontId="5" type="noConversion"/>
  <pageMargins left="0.2" right="0.2" top="0.2" bottom="0.2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8" r:id="rId4">
          <objectPr defaultSize="0" autoPict="0" r:id="rId5">
            <anchor moveWithCells="1">
              <from>
                <xdr:col>7</xdr:col>
                <xdr:colOff>285750</xdr:colOff>
                <xdr:row>5</xdr:row>
                <xdr:rowOff>76200</xdr:rowOff>
              </from>
              <to>
                <xdr:col>9</xdr:col>
                <xdr:colOff>314325</xdr:colOff>
                <xdr:row>9</xdr:row>
                <xdr:rowOff>104775</xdr:rowOff>
              </to>
            </anchor>
          </objectPr>
        </oleObject>
      </mc:Choice>
      <mc:Fallback>
        <oleObject progId="Equation.3" shapeId="921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4"/>
  <sheetViews>
    <sheetView zoomScale="80" workbookViewId="0">
      <selection activeCell="F6" sqref="F6"/>
    </sheetView>
  </sheetViews>
  <sheetFormatPr defaultRowHeight="12.75" x14ac:dyDescent="0.2"/>
  <cols>
    <col min="1" max="1" width="3" customWidth="1"/>
    <col min="6" max="7" width="12" customWidth="1"/>
    <col min="8" max="8" width="3" style="2" customWidth="1"/>
    <col min="9" max="10" width="12" customWidth="1"/>
    <col min="11" max="11" width="3" style="2" customWidth="1"/>
    <col min="12" max="13" width="12" customWidth="1"/>
    <col min="14" max="14" width="2.7109375" customWidth="1"/>
    <col min="15" max="16" width="12" customWidth="1"/>
    <col min="17" max="17" width="2.7109375" customWidth="1"/>
    <col min="18" max="19" width="12" customWidth="1"/>
  </cols>
  <sheetData>
    <row r="1" spans="1:21" x14ac:dyDescent="0.2">
      <c r="A1" s="67" t="s">
        <v>158</v>
      </c>
      <c r="B1" s="2"/>
      <c r="C1" s="2"/>
      <c r="D1" s="2"/>
      <c r="E1" s="2"/>
      <c r="F1" s="68" t="s">
        <v>164</v>
      </c>
      <c r="G1" s="2"/>
      <c r="I1" s="68"/>
      <c r="J1" s="2"/>
      <c r="L1" s="68"/>
      <c r="M1" s="2"/>
      <c r="N1" s="2"/>
      <c r="O1" s="68"/>
      <c r="P1" s="2"/>
      <c r="Q1" s="2"/>
      <c r="R1" s="68"/>
      <c r="S1" s="2"/>
      <c r="T1" s="2"/>
    </row>
    <row r="2" spans="1:21" x14ac:dyDescent="0.2">
      <c r="A2" s="67"/>
      <c r="B2" s="2"/>
      <c r="C2" s="2"/>
      <c r="D2" s="2"/>
      <c r="E2" s="2"/>
      <c r="F2" s="68"/>
      <c r="G2" s="2"/>
      <c r="I2" s="68"/>
      <c r="J2" s="2"/>
      <c r="L2" s="68"/>
      <c r="M2" s="2"/>
      <c r="N2" s="2"/>
      <c r="O2" s="68"/>
      <c r="P2" s="2"/>
      <c r="Q2" s="2"/>
      <c r="R2" s="68"/>
      <c r="S2" s="2"/>
      <c r="T2" s="2"/>
    </row>
    <row r="3" spans="1:21" x14ac:dyDescent="0.2">
      <c r="A3" s="2"/>
      <c r="B3" s="2"/>
      <c r="C3" s="2"/>
      <c r="D3" s="2"/>
      <c r="E3" s="2"/>
      <c r="F3" s="140" t="s">
        <v>157</v>
      </c>
      <c r="G3" s="140"/>
      <c r="H3" s="93"/>
      <c r="I3" s="140"/>
      <c r="J3" s="140"/>
      <c r="K3" s="93"/>
      <c r="L3" s="140"/>
      <c r="M3" s="140"/>
      <c r="N3" s="2"/>
      <c r="O3" s="140"/>
      <c r="P3" s="140"/>
      <c r="Q3" s="2"/>
      <c r="R3" s="140"/>
      <c r="S3" s="140"/>
      <c r="T3" s="2"/>
    </row>
    <row r="4" spans="1:21" x14ac:dyDescent="0.2">
      <c r="A4" s="67" t="s">
        <v>88</v>
      </c>
      <c r="B4" s="2"/>
      <c r="C4" s="2"/>
      <c r="D4" s="2"/>
      <c r="E4" s="2"/>
      <c r="F4" s="103" t="s">
        <v>89</v>
      </c>
      <c r="G4" s="104" t="s">
        <v>90</v>
      </c>
      <c r="H4" s="67"/>
      <c r="I4" s="103" t="s">
        <v>89</v>
      </c>
      <c r="J4" s="104" t="s">
        <v>90</v>
      </c>
      <c r="K4" s="67"/>
      <c r="L4" s="103" t="s">
        <v>89</v>
      </c>
      <c r="M4" s="104" t="s">
        <v>90</v>
      </c>
      <c r="N4" s="2"/>
      <c r="O4" s="103" t="s">
        <v>89</v>
      </c>
      <c r="P4" s="104" t="s">
        <v>90</v>
      </c>
      <c r="Q4" s="2"/>
      <c r="R4" s="103" t="s">
        <v>89</v>
      </c>
      <c r="S4" s="104" t="s">
        <v>90</v>
      </c>
      <c r="T4" s="2"/>
    </row>
    <row r="5" spans="1:21" x14ac:dyDescent="0.2">
      <c r="A5" s="2"/>
      <c r="B5" s="67"/>
      <c r="C5" s="2"/>
      <c r="D5" s="2"/>
      <c r="E5" s="2"/>
      <c r="F5" s="70"/>
      <c r="G5" s="2"/>
      <c r="I5" s="70"/>
      <c r="J5" s="2"/>
      <c r="L5" s="70"/>
      <c r="M5" s="2"/>
      <c r="N5" s="2"/>
      <c r="O5" s="70"/>
      <c r="P5" s="2"/>
      <c r="Q5" s="2"/>
      <c r="R5" s="70"/>
      <c r="S5" s="2"/>
      <c r="T5" s="2"/>
    </row>
    <row r="6" spans="1:21" x14ac:dyDescent="0.2">
      <c r="A6" s="2"/>
      <c r="B6" s="2" t="s">
        <v>91</v>
      </c>
      <c r="C6" s="2"/>
      <c r="D6" s="2"/>
      <c r="E6" s="2"/>
      <c r="F6" s="71">
        <v>188400.22</v>
      </c>
      <c r="G6" s="72">
        <f>((F8*0.01/12)*F6)/(1-1/(1+(F8*0.01/12))^(F7*12))</f>
        <v>968.63997920561235</v>
      </c>
      <c r="H6" s="72"/>
      <c r="I6" s="71">
        <f>171831.22+795+1760+423.02+75+19+450+78+25</f>
        <v>175456.24</v>
      </c>
      <c r="J6" s="72">
        <f>((I8*0.01/12)*I6)/(1-1/(1+(I8*0.01/12))^(I7*12))</f>
        <v>775.68538771783972</v>
      </c>
      <c r="K6" s="72"/>
      <c r="L6" s="71">
        <f>171831.22+0+1760+423.02+75+19+450+78+25</f>
        <v>174661.24</v>
      </c>
      <c r="M6" s="72">
        <f>((L8*0.01/12)*L6)/(1-1/(1+(L8*0.01/12))^(L7*12))</f>
        <v>772.17072284621315</v>
      </c>
      <c r="N6" s="2"/>
      <c r="O6" s="71">
        <f>171831.22+795+0+423.02+75+19+450+78+25</f>
        <v>173696.24</v>
      </c>
      <c r="P6" s="72">
        <f>((O8*0.01/12)*O6)/(1-1/(1+(O8*0.01/12))^(O7*12))</f>
        <v>767.90449441713179</v>
      </c>
      <c r="Q6" s="2"/>
      <c r="R6" s="71">
        <f>171831.22+795+1760+423.02+75+19+450+78+25</f>
        <v>175456.24</v>
      </c>
      <c r="S6" s="72">
        <f>((R8*0.01/12)*R6)/(1-1/(1+(R8*0.01/12))^(R7*12))</f>
        <v>1169.9232748528507</v>
      </c>
    </row>
    <row r="7" spans="1:21" x14ac:dyDescent="0.2">
      <c r="A7" s="2"/>
      <c r="B7" s="2" t="s">
        <v>92</v>
      </c>
      <c r="C7" s="2"/>
      <c r="D7" s="2"/>
      <c r="E7" s="2"/>
      <c r="F7" s="73">
        <v>30</v>
      </c>
      <c r="G7" s="74"/>
      <c r="H7" s="74"/>
      <c r="I7" s="73">
        <v>30</v>
      </c>
      <c r="J7" s="74"/>
      <c r="K7" s="74"/>
      <c r="L7" s="73">
        <v>30</v>
      </c>
      <c r="M7" s="74"/>
      <c r="N7" s="2"/>
      <c r="O7" s="73">
        <v>30</v>
      </c>
      <c r="P7" s="74"/>
      <c r="Q7" s="2"/>
      <c r="R7" s="73">
        <v>15</v>
      </c>
      <c r="S7" s="74"/>
    </row>
    <row r="8" spans="1:21" x14ac:dyDescent="0.2">
      <c r="A8" s="2"/>
      <c r="B8" s="2" t="s">
        <v>93</v>
      </c>
      <c r="C8" s="2"/>
      <c r="D8" s="2"/>
      <c r="E8" s="2"/>
      <c r="F8" s="73">
        <v>4.625</v>
      </c>
      <c r="G8" s="74"/>
      <c r="H8" s="74"/>
      <c r="I8" s="73">
        <v>3.375</v>
      </c>
      <c r="J8" s="74"/>
      <c r="K8" s="74"/>
      <c r="L8" s="73">
        <v>3.375</v>
      </c>
      <c r="M8" s="74"/>
      <c r="N8" s="2"/>
      <c r="O8" s="73">
        <v>3.375</v>
      </c>
      <c r="P8" s="74"/>
      <c r="Q8" s="2"/>
      <c r="R8" s="73">
        <v>2.5</v>
      </c>
      <c r="S8" s="74"/>
    </row>
    <row r="9" spans="1:21" x14ac:dyDescent="0.2">
      <c r="A9" s="2"/>
      <c r="B9" s="2" t="s">
        <v>94</v>
      </c>
      <c r="C9" s="2"/>
      <c r="D9" s="2"/>
      <c r="E9" s="2"/>
      <c r="F9" s="75">
        <v>2090.23</v>
      </c>
      <c r="G9" s="72">
        <f>F9/12</f>
        <v>174.18583333333333</v>
      </c>
      <c r="H9" s="72"/>
      <c r="I9" s="75">
        <v>2090.23</v>
      </c>
      <c r="J9" s="72">
        <f>I9/12</f>
        <v>174.18583333333333</v>
      </c>
      <c r="K9" s="72"/>
      <c r="L9" s="75">
        <v>2090.23</v>
      </c>
      <c r="M9" s="72">
        <f>L9/12</f>
        <v>174.18583333333333</v>
      </c>
      <c r="N9" s="2"/>
      <c r="O9" s="75">
        <v>2090.23</v>
      </c>
      <c r="P9" s="72">
        <f>O9/12</f>
        <v>174.18583333333333</v>
      </c>
      <c r="Q9" s="2"/>
      <c r="R9" s="75">
        <v>2090.23</v>
      </c>
      <c r="S9" s="72">
        <f>R9/12</f>
        <v>174.18583333333333</v>
      </c>
    </row>
    <row r="10" spans="1:21" x14ac:dyDescent="0.2">
      <c r="A10" s="2"/>
      <c r="B10" s="2" t="s">
        <v>95</v>
      </c>
      <c r="C10" s="2"/>
      <c r="D10" s="2"/>
      <c r="E10" s="2"/>
      <c r="F10" s="71">
        <v>576</v>
      </c>
      <c r="G10" s="72">
        <f>F10/12</f>
        <v>48</v>
      </c>
      <c r="H10" s="72"/>
      <c r="I10" s="71">
        <v>576</v>
      </c>
      <c r="J10" s="72">
        <f>I10/12</f>
        <v>48</v>
      </c>
      <c r="K10" s="72"/>
      <c r="L10" s="71">
        <v>576</v>
      </c>
      <c r="M10" s="72">
        <f>L10/12</f>
        <v>48</v>
      </c>
      <c r="N10" s="2"/>
      <c r="O10" s="71">
        <v>576</v>
      </c>
      <c r="P10" s="72">
        <f>O10/12</f>
        <v>48</v>
      </c>
      <c r="Q10" s="2"/>
      <c r="R10" s="71">
        <v>576</v>
      </c>
      <c r="S10" s="72">
        <f>R10/12</f>
        <v>48</v>
      </c>
    </row>
    <row r="11" spans="1:21" x14ac:dyDescent="0.2">
      <c r="A11" s="2"/>
      <c r="B11" s="2"/>
      <c r="C11" s="2" t="s">
        <v>96</v>
      </c>
      <c r="D11" s="2"/>
      <c r="E11" s="2"/>
      <c r="F11" s="76"/>
      <c r="G11" s="72">
        <f>G6+G9+G10</f>
        <v>1190.8258125389457</v>
      </c>
      <c r="H11" s="72"/>
      <c r="I11" s="76"/>
      <c r="J11" s="72">
        <f>J6+J9+J10</f>
        <v>997.87122105117305</v>
      </c>
      <c r="K11" s="72"/>
      <c r="L11" s="76"/>
      <c r="M11" s="72">
        <f>M6+M9+M10</f>
        <v>994.35655617954649</v>
      </c>
      <c r="N11" s="2"/>
      <c r="O11" s="76"/>
      <c r="P11" s="72">
        <f>P6+P9+P10</f>
        <v>990.09032775046512</v>
      </c>
      <c r="Q11" s="2"/>
      <c r="R11" s="76"/>
      <c r="S11" s="72">
        <f>S6+S9+S10</f>
        <v>1392.1091081861841</v>
      </c>
      <c r="T11" s="11" t="s">
        <v>10</v>
      </c>
      <c r="U11" t="s">
        <v>11</v>
      </c>
    </row>
    <row r="12" spans="1:21" x14ac:dyDescent="0.2">
      <c r="A12" s="2"/>
      <c r="B12" s="2" t="s">
        <v>97</v>
      </c>
      <c r="C12" s="2"/>
      <c r="D12" s="2"/>
      <c r="E12" s="2"/>
      <c r="F12" s="71">
        <v>0</v>
      </c>
      <c r="G12" s="72">
        <f>((F13*0.01/12)*F12)/(1-1/(1+(F13*0.01/12))^(F7*12))</f>
        <v>0</v>
      </c>
      <c r="H12" s="72"/>
      <c r="I12" s="71">
        <v>0</v>
      </c>
      <c r="J12" s="72">
        <f>((I13*0.01/12)*I12)/(1-1/(1+(I13*0.01/12))^(I7*12))</f>
        <v>0</v>
      </c>
      <c r="K12" s="72"/>
      <c r="L12" s="71">
        <v>0</v>
      </c>
      <c r="M12" s="72">
        <f>((L13*0.01/12)*L12)/(1-1/(1+(L13*0.01/12))^(L7*12))</f>
        <v>0</v>
      </c>
      <c r="N12" s="2"/>
      <c r="O12" s="71">
        <v>0</v>
      </c>
      <c r="P12" s="72">
        <f>((O13*0.01/12)*O12)/(1-1/(1+(O13*0.01/12))^(O7*12))</f>
        <v>0</v>
      </c>
      <c r="Q12" s="2"/>
      <c r="R12" s="71">
        <v>0</v>
      </c>
      <c r="S12" s="72">
        <f>((R13*0.01/12)*R12)/(1-1/(1+(R13*0.01/12))^(R7*12))</f>
        <v>0</v>
      </c>
      <c r="T12" s="11" t="s">
        <v>13</v>
      </c>
      <c r="U12" t="s">
        <v>149</v>
      </c>
    </row>
    <row r="13" spans="1:21" x14ac:dyDescent="0.2">
      <c r="A13" s="2"/>
      <c r="B13" s="2" t="s">
        <v>98</v>
      </c>
      <c r="C13" s="2"/>
      <c r="D13" s="2"/>
      <c r="E13" s="2"/>
      <c r="F13" s="73">
        <v>4.75</v>
      </c>
      <c r="G13" s="74"/>
      <c r="H13" s="74"/>
      <c r="I13" s="73">
        <v>4.75</v>
      </c>
      <c r="J13" s="74"/>
      <c r="K13" s="74"/>
      <c r="L13" s="73">
        <v>4.75</v>
      </c>
      <c r="M13" s="74"/>
      <c r="N13" s="2"/>
      <c r="O13" s="73">
        <v>4.75</v>
      </c>
      <c r="P13" s="74"/>
      <c r="Q13" s="2"/>
      <c r="R13" s="73">
        <v>4.75</v>
      </c>
      <c r="S13" s="74"/>
      <c r="T13" s="11" t="s">
        <v>12</v>
      </c>
      <c r="U13" t="s">
        <v>150</v>
      </c>
    </row>
    <row r="14" spans="1:21" x14ac:dyDescent="0.2">
      <c r="A14" s="2"/>
      <c r="B14" s="77" t="s">
        <v>99</v>
      </c>
      <c r="C14" s="2"/>
      <c r="D14" s="2"/>
      <c r="E14" s="2"/>
      <c r="F14" s="94">
        <f>F6+F12</f>
        <v>188400.22</v>
      </c>
      <c r="G14" s="72">
        <f>G6+G12</f>
        <v>968.63997920561235</v>
      </c>
      <c r="H14" s="72"/>
      <c r="I14" s="94">
        <f>I6+I12</f>
        <v>175456.24</v>
      </c>
      <c r="J14" s="72">
        <f>J6+J12</f>
        <v>775.68538771783972</v>
      </c>
      <c r="K14" s="72"/>
      <c r="L14" s="94">
        <f>L6+L12</f>
        <v>174661.24</v>
      </c>
      <c r="M14" s="72">
        <f>M6+M12</f>
        <v>772.17072284621315</v>
      </c>
      <c r="N14" s="2"/>
      <c r="O14" s="94">
        <f>O6+O12</f>
        <v>173696.24</v>
      </c>
      <c r="P14" s="72">
        <f>P6+P12</f>
        <v>767.90449441713179</v>
      </c>
      <c r="Q14" s="2"/>
      <c r="R14" s="94">
        <f>R6+R12</f>
        <v>175456.24</v>
      </c>
      <c r="S14" s="72">
        <f>S6+S12</f>
        <v>1169.9232748528507</v>
      </c>
      <c r="T14" s="11" t="s">
        <v>14</v>
      </c>
      <c r="U14" t="s">
        <v>151</v>
      </c>
    </row>
    <row r="15" spans="1:21" x14ac:dyDescent="0.2">
      <c r="A15" s="2"/>
      <c r="B15" s="2" t="s">
        <v>100</v>
      </c>
      <c r="C15" s="2"/>
      <c r="D15" s="2"/>
      <c r="E15" s="2"/>
      <c r="F15" s="94">
        <f>F14+F9+F10</f>
        <v>191066.45</v>
      </c>
      <c r="G15" s="80">
        <f>G14+G9+G10</f>
        <v>1190.8258125389457</v>
      </c>
      <c r="H15" s="80"/>
      <c r="I15" s="94">
        <f>I14+I9+I10</f>
        <v>178122.47</v>
      </c>
      <c r="J15" s="80">
        <f>J14+J9+J10</f>
        <v>997.87122105117305</v>
      </c>
      <c r="K15" s="80"/>
      <c r="L15" s="94">
        <f>L14+L9+L10</f>
        <v>177327.47</v>
      </c>
      <c r="M15" s="80">
        <f>M14+M9+M10</f>
        <v>994.35655617954649</v>
      </c>
      <c r="N15" s="2"/>
      <c r="O15" s="94">
        <f>O14+O9+O10</f>
        <v>176362.47</v>
      </c>
      <c r="P15" s="80">
        <f>P14+P9+P10</f>
        <v>990.09032775046512</v>
      </c>
      <c r="Q15" s="2"/>
      <c r="R15" s="94">
        <f>R14+R9+R10</f>
        <v>178122.47</v>
      </c>
      <c r="S15" s="80">
        <f>S14+S9+S10</f>
        <v>1392.1091081861841</v>
      </c>
      <c r="T15" s="106" t="s">
        <v>169</v>
      </c>
      <c r="U15" s="39" t="s">
        <v>170</v>
      </c>
    </row>
    <row r="16" spans="1:21" x14ac:dyDescent="0.2">
      <c r="A16" s="2"/>
      <c r="B16" s="2"/>
      <c r="C16" s="2"/>
      <c r="D16" s="2"/>
      <c r="E16" s="2"/>
      <c r="F16" s="76"/>
      <c r="G16" s="80"/>
      <c r="H16" s="80"/>
      <c r="I16" s="76"/>
      <c r="J16" s="80"/>
      <c r="K16" s="80"/>
      <c r="L16" s="76"/>
      <c r="M16" s="80"/>
      <c r="N16" s="2"/>
      <c r="O16" s="76"/>
      <c r="P16" s="80"/>
      <c r="Q16" s="2"/>
      <c r="R16" s="76"/>
      <c r="S16" s="80"/>
      <c r="T16" s="2"/>
    </row>
    <row r="17" spans="1:19" x14ac:dyDescent="0.2">
      <c r="B17" s="105" t="s">
        <v>167</v>
      </c>
      <c r="F17" s="1">
        <f>G6*F7*12-F6</f>
        <v>160310.17251402044</v>
      </c>
      <c r="I17" s="1">
        <f>J6*I7*12-I6</f>
        <v>103790.49957842228</v>
      </c>
      <c r="L17" s="1">
        <f>M6*L7*12-L6</f>
        <v>103320.22022463672</v>
      </c>
      <c r="O17" s="1">
        <f>P6*O7*12-O6</f>
        <v>102749.37799016747</v>
      </c>
      <c r="R17" s="1">
        <f>S6*R7*12-R6</f>
        <v>35129.949473513116</v>
      </c>
    </row>
    <row r="18" spans="1:19" x14ac:dyDescent="0.2">
      <c r="B18" s="105" t="s">
        <v>168</v>
      </c>
      <c r="I18" s="100">
        <f>$F$17-I17</f>
        <v>56519.672935598152</v>
      </c>
      <c r="J18" s="100">
        <f>$G$15-J15</f>
        <v>192.95459148777263</v>
      </c>
      <c r="L18" s="100">
        <f>$F$17-L17</f>
        <v>56989.952289383713</v>
      </c>
      <c r="M18" s="100">
        <f>$G$15-M15</f>
        <v>196.4692563593992</v>
      </c>
      <c r="O18" s="100">
        <f>$F$17-O17</f>
        <v>57560.794523852965</v>
      </c>
      <c r="P18" s="100">
        <f>$G$15-P15</f>
        <v>200.73548478848056</v>
      </c>
      <c r="R18" s="100">
        <f>$F$17-R17</f>
        <v>125180.22304050732</v>
      </c>
      <c r="S18" s="100">
        <f>$G$15-S15</f>
        <v>-201.28329564723845</v>
      </c>
    </row>
    <row r="19" spans="1:19" x14ac:dyDescent="0.2">
      <c r="F19" s="1"/>
      <c r="I19" s="1"/>
      <c r="L19" s="1"/>
      <c r="O19" s="1"/>
      <c r="R19" s="1"/>
    </row>
    <row r="20" spans="1:19" x14ac:dyDescent="0.2">
      <c r="G20" s="1"/>
    </row>
    <row r="21" spans="1:19" x14ac:dyDescent="0.2">
      <c r="G21" s="1"/>
      <c r="L21" s="100"/>
      <c r="M21" s="39"/>
    </row>
    <row r="23" spans="1:19" x14ac:dyDescent="0.2">
      <c r="A23" s="67" t="s">
        <v>158</v>
      </c>
      <c r="B23" s="2"/>
      <c r="C23" s="2"/>
      <c r="D23" s="2"/>
      <c r="E23" s="2"/>
      <c r="F23" s="68" t="s">
        <v>165</v>
      </c>
      <c r="G23" s="2"/>
      <c r="I23" s="68"/>
      <c r="J23" s="2"/>
      <c r="L23" s="68"/>
      <c r="M23" s="2"/>
      <c r="N23" s="2"/>
      <c r="O23" s="68"/>
      <c r="P23" s="2"/>
      <c r="Q23" s="2"/>
      <c r="R23" s="68"/>
      <c r="S23" s="2"/>
    </row>
    <row r="24" spans="1:19" x14ac:dyDescent="0.2">
      <c r="A24" s="67"/>
      <c r="B24" s="2"/>
      <c r="C24" s="2"/>
      <c r="D24" s="2"/>
      <c r="E24" s="2"/>
      <c r="F24" s="68"/>
      <c r="G24" s="2"/>
      <c r="I24" s="68"/>
      <c r="J24" s="2"/>
      <c r="L24" s="68"/>
      <c r="M24" s="2"/>
      <c r="N24" s="2"/>
      <c r="O24" s="68"/>
      <c r="P24" s="2"/>
      <c r="Q24" s="2"/>
      <c r="R24" s="68"/>
      <c r="S24" s="2"/>
    </row>
    <row r="25" spans="1:19" x14ac:dyDescent="0.2">
      <c r="A25" s="2"/>
      <c r="B25" s="2"/>
      <c r="C25" s="2"/>
      <c r="D25" s="2"/>
      <c r="E25" s="2"/>
      <c r="F25" s="140" t="s">
        <v>157</v>
      </c>
      <c r="G25" s="140"/>
      <c r="H25" s="93"/>
      <c r="I25" s="140"/>
      <c r="J25" s="140"/>
      <c r="K25" s="93"/>
      <c r="L25" s="140"/>
      <c r="M25" s="140"/>
      <c r="N25" s="2"/>
      <c r="O25" s="140"/>
      <c r="P25" s="140"/>
      <c r="Q25" s="2"/>
      <c r="R25" s="140"/>
      <c r="S25" s="140"/>
    </row>
    <row r="26" spans="1:19" x14ac:dyDescent="0.2">
      <c r="A26" s="67" t="s">
        <v>88</v>
      </c>
      <c r="B26" s="2"/>
      <c r="C26" s="2"/>
      <c r="D26" s="2"/>
      <c r="E26" s="2"/>
      <c r="F26" s="103" t="s">
        <v>89</v>
      </c>
      <c r="G26" s="104" t="s">
        <v>90</v>
      </c>
      <c r="H26" s="67"/>
      <c r="I26" s="103" t="s">
        <v>89</v>
      </c>
      <c r="J26" s="104" t="s">
        <v>90</v>
      </c>
      <c r="K26" s="67"/>
      <c r="L26" s="103" t="s">
        <v>89</v>
      </c>
      <c r="M26" s="104" t="s">
        <v>90</v>
      </c>
      <c r="N26" s="2"/>
      <c r="O26" s="103" t="s">
        <v>89</v>
      </c>
      <c r="P26" s="104" t="s">
        <v>90</v>
      </c>
      <c r="Q26" s="2"/>
      <c r="R26" s="103" t="s">
        <v>89</v>
      </c>
      <c r="S26" s="104" t="s">
        <v>90</v>
      </c>
    </row>
    <row r="27" spans="1:19" x14ac:dyDescent="0.2">
      <c r="A27" s="2"/>
      <c r="B27" s="67"/>
      <c r="C27" s="2"/>
      <c r="D27" s="2"/>
      <c r="E27" s="2"/>
      <c r="F27" s="70"/>
      <c r="G27" s="2"/>
      <c r="I27" s="70"/>
      <c r="J27" s="2"/>
      <c r="L27" s="70"/>
      <c r="M27" s="2"/>
      <c r="N27" s="2"/>
      <c r="O27" s="70"/>
      <c r="P27" s="2"/>
      <c r="Q27" s="2"/>
      <c r="R27" s="70"/>
      <c r="S27" s="2"/>
    </row>
    <row r="28" spans="1:19" x14ac:dyDescent="0.2">
      <c r="A28" s="2"/>
      <c r="B28" s="2" t="s">
        <v>91</v>
      </c>
      <c r="C28" s="2"/>
      <c r="D28" s="2"/>
      <c r="E28" s="2"/>
      <c r="F28" s="71">
        <v>91899</v>
      </c>
      <c r="G28" s="72">
        <f>((F30*0.01/12)*F28)/(1-1/(1+(F30*0.01/12))^(F29*12))</f>
        <v>690.40649645675978</v>
      </c>
      <c r="H28" s="72"/>
      <c r="I28" s="71">
        <f>87053.08+795+871+423.02+75+19+450+78+25</f>
        <v>89789.1</v>
      </c>
      <c r="J28" s="72">
        <f>((I30*0.01/12)*I28)/(1-1/(1+(I30*0.01/12))^(I29*12))</f>
        <v>396.95420833329086</v>
      </c>
      <c r="K28" s="72"/>
      <c r="L28" s="71">
        <f>87053.08+795+871+423.02+75+19+450+78+25</f>
        <v>89789.1</v>
      </c>
      <c r="M28" s="72">
        <f>((L30*0.01/12)*L28)/(1-1/(1+(L30*0.01/12))^(L29*12))</f>
        <v>409.48435962399628</v>
      </c>
      <c r="N28" s="2"/>
      <c r="O28" s="71">
        <f>87053.08+795+871+423.02+75+19+450+78+25</f>
        <v>89789.1</v>
      </c>
      <c r="P28" s="72">
        <f>((O30*0.01/12)*O28)/(1-1/(1+(O30*0.01/12))^(O29*12))</f>
        <v>403.19318378135364</v>
      </c>
      <c r="Q28" s="2"/>
      <c r="R28" s="71">
        <f>87053.08+795+871+423.02+75+19+450+78+25</f>
        <v>89789.1</v>
      </c>
      <c r="S28" s="72">
        <f>((R30*0.01/12)*R28)/(1-1/(1+(R30*0.01/12))^(R29*12))</f>
        <v>403.19318378135364</v>
      </c>
    </row>
    <row r="29" spans="1:19" x14ac:dyDescent="0.2">
      <c r="A29" s="2"/>
      <c r="B29" s="2" t="s">
        <v>92</v>
      </c>
      <c r="C29" s="2"/>
      <c r="D29" s="2"/>
      <c r="E29" s="2"/>
      <c r="F29" s="73">
        <v>30</v>
      </c>
      <c r="G29" s="74"/>
      <c r="H29" s="74"/>
      <c r="I29" s="73">
        <v>30</v>
      </c>
      <c r="J29" s="74"/>
      <c r="K29" s="74"/>
      <c r="L29" s="73">
        <v>30</v>
      </c>
      <c r="M29" s="74"/>
      <c r="N29" s="2"/>
      <c r="O29" s="73">
        <v>30</v>
      </c>
      <c r="P29" s="74"/>
      <c r="Q29" s="2"/>
      <c r="R29" s="73">
        <v>30</v>
      </c>
      <c r="S29" s="74"/>
    </row>
    <row r="30" spans="1:19" x14ac:dyDescent="0.2">
      <c r="A30" s="2"/>
      <c r="B30" s="2" t="s">
        <v>93</v>
      </c>
      <c r="C30" s="2"/>
      <c r="D30" s="2"/>
      <c r="E30" s="2"/>
      <c r="F30" s="73">
        <v>8.25</v>
      </c>
      <c r="G30" s="74"/>
      <c r="H30" s="74"/>
      <c r="I30" s="73">
        <v>3.375</v>
      </c>
      <c r="J30" s="74"/>
      <c r="K30" s="74"/>
      <c r="L30" s="73">
        <v>3.625</v>
      </c>
      <c r="M30" s="74"/>
      <c r="N30" s="2"/>
      <c r="O30" s="73">
        <v>3.5</v>
      </c>
      <c r="P30" s="74"/>
      <c r="Q30" s="2"/>
      <c r="R30" s="73">
        <v>3.5</v>
      </c>
      <c r="S30" s="74"/>
    </row>
    <row r="31" spans="1:19" x14ac:dyDescent="0.2">
      <c r="A31" s="2"/>
      <c r="B31" s="2" t="s">
        <v>94</v>
      </c>
      <c r="C31" s="2"/>
      <c r="D31" s="2"/>
      <c r="E31" s="2"/>
      <c r="F31" s="75">
        <v>1507.75</v>
      </c>
      <c r="G31" s="72">
        <f>F31/12</f>
        <v>125.64583333333333</v>
      </c>
      <c r="H31" s="72"/>
      <c r="I31" s="75">
        <v>1507.75</v>
      </c>
      <c r="J31" s="72">
        <f>I31/12</f>
        <v>125.64583333333333</v>
      </c>
      <c r="K31" s="72"/>
      <c r="L31" s="75">
        <v>1507.75</v>
      </c>
      <c r="M31" s="72">
        <f>L31/12</f>
        <v>125.64583333333333</v>
      </c>
      <c r="N31" s="2"/>
      <c r="O31" s="75">
        <v>1507.75</v>
      </c>
      <c r="P31" s="72">
        <f>O31/12</f>
        <v>125.64583333333333</v>
      </c>
      <c r="Q31" s="2"/>
      <c r="R31" s="75">
        <v>1507.75</v>
      </c>
      <c r="S31" s="72">
        <f>R31/12</f>
        <v>125.64583333333333</v>
      </c>
    </row>
    <row r="32" spans="1:19" x14ac:dyDescent="0.2">
      <c r="A32" s="2"/>
      <c r="B32" s="2" t="s">
        <v>95</v>
      </c>
      <c r="C32" s="2"/>
      <c r="D32" s="2"/>
      <c r="E32" s="2"/>
      <c r="F32" s="71">
        <v>633</v>
      </c>
      <c r="G32" s="72">
        <f>F32/12</f>
        <v>52.75</v>
      </c>
      <c r="H32" s="72"/>
      <c r="I32" s="71">
        <v>633</v>
      </c>
      <c r="J32" s="72">
        <f>I32/12</f>
        <v>52.75</v>
      </c>
      <c r="K32" s="72"/>
      <c r="L32" s="71">
        <v>633</v>
      </c>
      <c r="M32" s="72">
        <f>L32/12</f>
        <v>52.75</v>
      </c>
      <c r="N32" s="2"/>
      <c r="O32" s="71">
        <v>633</v>
      </c>
      <c r="P32" s="72">
        <f>O32/12</f>
        <v>52.75</v>
      </c>
      <c r="Q32" s="2"/>
      <c r="R32" s="71">
        <v>633</v>
      </c>
      <c r="S32" s="72">
        <f>R32/12</f>
        <v>52.75</v>
      </c>
    </row>
    <row r="33" spans="1:19" x14ac:dyDescent="0.2">
      <c r="A33" s="2"/>
      <c r="B33" s="2"/>
      <c r="C33" s="2" t="s">
        <v>96</v>
      </c>
      <c r="D33" s="2"/>
      <c r="E33" s="2"/>
      <c r="F33" s="76"/>
      <c r="G33" s="72">
        <f>G28+G31+G32</f>
        <v>868.80232979009315</v>
      </c>
      <c r="H33" s="72"/>
      <c r="I33" s="76"/>
      <c r="J33" s="72">
        <f>J28+J31+J32</f>
        <v>575.35004166662418</v>
      </c>
      <c r="K33" s="72"/>
      <c r="L33" s="76"/>
      <c r="M33" s="72">
        <f>M28+M31+M32</f>
        <v>587.88019295732965</v>
      </c>
      <c r="N33" s="2"/>
      <c r="O33" s="76"/>
      <c r="P33" s="72">
        <f>P28+P31+P32</f>
        <v>581.58901711468695</v>
      </c>
      <c r="Q33" s="2"/>
      <c r="R33" s="76"/>
      <c r="S33" s="72">
        <f>S28+S31+S32</f>
        <v>581.58901711468695</v>
      </c>
    </row>
    <row r="34" spans="1:19" x14ac:dyDescent="0.2">
      <c r="A34" s="2"/>
      <c r="B34" s="2" t="s">
        <v>97</v>
      </c>
      <c r="C34" s="2"/>
      <c r="D34" s="2"/>
      <c r="E34" s="2"/>
      <c r="F34" s="71">
        <v>0</v>
      </c>
      <c r="G34" s="72">
        <f>((F35*0.01/12)*F34)/(1-1/(1+(F35*0.01/12))^(F29*12))</f>
        <v>0</v>
      </c>
      <c r="H34" s="72"/>
      <c r="I34" s="71">
        <v>0</v>
      </c>
      <c r="J34" s="72">
        <f>((I35*0.01/12)*I34)/(1-1/(1+(I35*0.01/12))^(I29*12))</f>
        <v>0</v>
      </c>
      <c r="K34" s="72"/>
      <c r="L34" s="71">
        <v>0</v>
      </c>
      <c r="M34" s="72">
        <f>((L35*0.01/12)*L34)/(1-1/(1+(L35*0.01/12))^(L29*12))</f>
        <v>0</v>
      </c>
      <c r="N34" s="2"/>
      <c r="O34" s="71">
        <v>0</v>
      </c>
      <c r="P34" s="72">
        <f>((O35*0.01/12)*O34)/(1-1/(1+(O35*0.01/12))^(O29*12))</f>
        <v>0</v>
      </c>
      <c r="Q34" s="2"/>
      <c r="R34" s="71">
        <v>0</v>
      </c>
      <c r="S34" s="72">
        <f>((R35*0.01/12)*R34)/(1-1/(1+(R35*0.01/12))^(R29*12))</f>
        <v>0</v>
      </c>
    </row>
    <row r="35" spans="1:19" x14ac:dyDescent="0.2">
      <c r="A35" s="2"/>
      <c r="B35" s="2" t="s">
        <v>98</v>
      </c>
      <c r="C35" s="2"/>
      <c r="D35" s="2"/>
      <c r="E35" s="2"/>
      <c r="F35" s="73">
        <v>4.75</v>
      </c>
      <c r="G35" s="74"/>
      <c r="H35" s="74"/>
      <c r="I35" s="73">
        <v>4.75</v>
      </c>
      <c r="J35" s="74"/>
      <c r="K35" s="74"/>
      <c r="L35" s="73">
        <v>4.75</v>
      </c>
      <c r="M35" s="74"/>
      <c r="N35" s="2"/>
      <c r="O35" s="73">
        <v>4.75</v>
      </c>
      <c r="P35" s="74"/>
      <c r="Q35" s="2"/>
      <c r="R35" s="73">
        <v>4.75</v>
      </c>
      <c r="S35" s="74"/>
    </row>
    <row r="36" spans="1:19" x14ac:dyDescent="0.2">
      <c r="A36" s="2"/>
      <c r="B36" s="77" t="s">
        <v>99</v>
      </c>
      <c r="C36" s="2"/>
      <c r="D36" s="2"/>
      <c r="E36" s="2"/>
      <c r="F36" s="94">
        <f>F28+F34</f>
        <v>91899</v>
      </c>
      <c r="G36" s="72">
        <f>G28+G34</f>
        <v>690.40649645675978</v>
      </c>
      <c r="H36" s="72"/>
      <c r="I36" s="94">
        <f>I28+I34</f>
        <v>89789.1</v>
      </c>
      <c r="J36" s="72">
        <f>J28+J34</f>
        <v>396.95420833329086</v>
      </c>
      <c r="K36" s="72"/>
      <c r="L36" s="94">
        <f>L28+L34</f>
        <v>89789.1</v>
      </c>
      <c r="M36" s="72">
        <f>M28+M34</f>
        <v>409.48435962399628</v>
      </c>
      <c r="N36" s="2"/>
      <c r="O36" s="94">
        <f>O28+O34</f>
        <v>89789.1</v>
      </c>
      <c r="P36" s="72">
        <f>P28+P34</f>
        <v>403.19318378135364</v>
      </c>
      <c r="Q36" s="2"/>
      <c r="R36" s="94">
        <f>R28+R34</f>
        <v>89789.1</v>
      </c>
      <c r="S36" s="72">
        <f>S28+S34</f>
        <v>403.19318378135364</v>
      </c>
    </row>
    <row r="37" spans="1:19" x14ac:dyDescent="0.2">
      <c r="A37" s="2"/>
      <c r="B37" s="2" t="s">
        <v>100</v>
      </c>
      <c r="C37" s="2"/>
      <c r="D37" s="2"/>
      <c r="E37" s="2"/>
      <c r="F37" s="94">
        <f>F36+F31+F32</f>
        <v>94039.75</v>
      </c>
      <c r="G37" s="80">
        <f>G36+G31+G32</f>
        <v>868.80232979009315</v>
      </c>
      <c r="H37" s="80"/>
      <c r="I37" s="94">
        <f>I36+I31+I32</f>
        <v>91929.85</v>
      </c>
      <c r="J37" s="80">
        <f>J36+J31+J32</f>
        <v>575.35004166662418</v>
      </c>
      <c r="K37" s="80"/>
      <c r="L37" s="94">
        <f>L36+L31+L32</f>
        <v>91929.85</v>
      </c>
      <c r="M37" s="80">
        <f>M36+M31+M32</f>
        <v>587.88019295732965</v>
      </c>
      <c r="N37" s="2"/>
      <c r="O37" s="94">
        <f>O36+O31+O32</f>
        <v>91929.85</v>
      </c>
      <c r="P37" s="80">
        <f>P36+P31+P32</f>
        <v>581.58901711468695</v>
      </c>
      <c r="Q37" s="2"/>
      <c r="R37" s="94">
        <f>R36+R31+R32</f>
        <v>91929.85</v>
      </c>
      <c r="S37" s="80">
        <f>S36+S31+S32</f>
        <v>581.58901711468695</v>
      </c>
    </row>
    <row r="38" spans="1:19" x14ac:dyDescent="0.2">
      <c r="A38" s="2"/>
      <c r="B38" s="2"/>
      <c r="C38" s="2"/>
      <c r="D38" s="2"/>
      <c r="E38" s="2"/>
      <c r="F38" s="76"/>
      <c r="G38" s="80"/>
      <c r="H38" s="80"/>
      <c r="I38" s="76"/>
      <c r="J38" s="80"/>
      <c r="K38" s="80"/>
      <c r="L38" s="76"/>
      <c r="M38" s="80"/>
      <c r="N38" s="2"/>
      <c r="O38" s="76"/>
      <c r="P38" s="80"/>
      <c r="Q38" s="2"/>
      <c r="R38" s="76"/>
      <c r="S38" s="80"/>
    </row>
    <row r="39" spans="1:19" x14ac:dyDescent="0.2">
      <c r="B39" s="105" t="s">
        <v>167</v>
      </c>
      <c r="F39" s="1">
        <f>G28*F29*12-F28</f>
        <v>156647.3387244335</v>
      </c>
      <c r="I39" s="1">
        <f>J28*I29*12-I28</f>
        <v>53114.4149999847</v>
      </c>
      <c r="L39" s="1">
        <f>M28*L29*12-L28</f>
        <v>57625.269464638666</v>
      </c>
      <c r="O39" s="1">
        <f>P28*O29*12-O28</f>
        <v>55360.446161287313</v>
      </c>
      <c r="R39" s="1">
        <f>S28*R29*12-R28</f>
        <v>55360.446161287313</v>
      </c>
    </row>
    <row r="40" spans="1:19" x14ac:dyDescent="0.2">
      <c r="B40" s="105" t="s">
        <v>168</v>
      </c>
      <c r="I40" s="100">
        <f>$F$39-I39</f>
        <v>103532.9237244488</v>
      </c>
      <c r="J40" s="100">
        <f>$G$37-J37</f>
        <v>293.45228812346897</v>
      </c>
      <c r="L40" s="100">
        <f>$F$39-L39</f>
        <v>99022.069259794836</v>
      </c>
      <c r="M40" s="100">
        <f>$G$37-M37</f>
        <v>280.9221368327635</v>
      </c>
      <c r="O40" s="100">
        <f>$F$39-O39</f>
        <v>101286.89256314619</v>
      </c>
      <c r="P40" s="100">
        <f>$G$37-P37</f>
        <v>287.2133126754062</v>
      </c>
      <c r="R40" s="100">
        <f>$F$39-R39</f>
        <v>101286.89256314619</v>
      </c>
      <c r="S40" s="100">
        <f>$G$37-S37</f>
        <v>287.2133126754062</v>
      </c>
    </row>
    <row r="41" spans="1:19" x14ac:dyDescent="0.2">
      <c r="F41" s="1"/>
      <c r="I41" s="1"/>
      <c r="J41" s="101"/>
      <c r="K41" s="102"/>
      <c r="L41" s="101"/>
      <c r="M41" s="101"/>
      <c r="N41" s="101"/>
      <c r="O41" s="101"/>
      <c r="P41" s="101"/>
      <c r="Q41" s="101"/>
      <c r="R41" s="101"/>
    </row>
    <row r="42" spans="1:19" x14ac:dyDescent="0.2">
      <c r="I42" s="101"/>
      <c r="J42" s="101"/>
      <c r="K42" s="102"/>
      <c r="L42" s="101"/>
      <c r="M42" s="101"/>
      <c r="N42" s="101"/>
      <c r="O42" s="101"/>
      <c r="P42" s="101"/>
      <c r="Q42" s="101"/>
      <c r="R42" s="101"/>
    </row>
    <row r="43" spans="1:19" x14ac:dyDescent="0.2">
      <c r="G43" s="1"/>
      <c r="I43" s="101"/>
      <c r="J43" s="101"/>
      <c r="K43" s="102"/>
      <c r="L43" s="100"/>
      <c r="M43" s="39"/>
      <c r="N43" s="101"/>
      <c r="O43" s="101"/>
      <c r="P43" s="101"/>
      <c r="Q43" s="101"/>
      <c r="R43" s="101"/>
    </row>
    <row r="44" spans="1:19" x14ac:dyDescent="0.2">
      <c r="G44" s="1"/>
    </row>
  </sheetData>
  <mergeCells count="10">
    <mergeCell ref="I3:J3"/>
    <mergeCell ref="L3:M3"/>
    <mergeCell ref="F3:G3"/>
    <mergeCell ref="O3:P3"/>
    <mergeCell ref="R3:S3"/>
    <mergeCell ref="F25:G25"/>
    <mergeCell ref="I25:J25"/>
    <mergeCell ref="L25:M25"/>
    <mergeCell ref="O25:P25"/>
    <mergeCell ref="R25:S25"/>
  </mergeCells>
  <phoneticPr fontId="5" type="noConversion"/>
  <pageMargins left="0.2" right="0.2" top="0.2" bottom="0.2" header="0.5" footer="0.5"/>
  <pageSetup scale="5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r:id="rId5">
            <anchor moveWithCells="1">
              <from>
                <xdr:col>19</xdr:col>
                <xdr:colOff>95250</xdr:colOff>
                <xdr:row>5</xdr:row>
                <xdr:rowOff>38100</xdr:rowOff>
              </from>
              <to>
                <xdr:col>21</xdr:col>
                <xdr:colOff>238125</xdr:colOff>
                <xdr:row>9</xdr:row>
                <xdr:rowOff>142875</xdr:rowOff>
              </to>
            </anchor>
          </objectPr>
        </oleObject>
      </mc:Choice>
      <mc:Fallback>
        <oleObject progId="Equation.3" shapeId="16385" r:id="rId4"/>
      </mc:Fallback>
    </mc:AlternateContent>
    <mc:AlternateContent xmlns:mc="http://schemas.openxmlformats.org/markup-compatibility/2006">
      <mc:Choice Requires="x14">
        <oleObject progId="Equation.3" shapeId="16386" r:id="rId6">
          <objectPr defaultSize="0" r:id="rId7">
            <anchor moveWithCells="1">
              <from>
                <xdr:col>22</xdr:col>
                <xdr:colOff>38100</xdr:colOff>
                <xdr:row>5</xdr:row>
                <xdr:rowOff>47625</xdr:rowOff>
              </from>
              <to>
                <xdr:col>23</xdr:col>
                <xdr:colOff>523875</xdr:colOff>
                <xdr:row>6</xdr:row>
                <xdr:rowOff>114300</xdr:rowOff>
              </to>
            </anchor>
          </objectPr>
        </oleObject>
      </mc:Choice>
      <mc:Fallback>
        <oleObject progId="Equation.3" shapeId="16386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L51"/>
  <sheetViews>
    <sheetView zoomScale="80" workbookViewId="0">
      <selection activeCell="F5" sqref="F5"/>
    </sheetView>
  </sheetViews>
  <sheetFormatPr defaultRowHeight="12.75" outlineLevelRow="1" x14ac:dyDescent="0.2"/>
  <cols>
    <col min="6" max="7" width="12" customWidth="1"/>
  </cols>
  <sheetData>
    <row r="1" spans="1:12" x14ac:dyDescent="0.2">
      <c r="A1" s="67" t="s">
        <v>129</v>
      </c>
      <c r="B1" s="2"/>
      <c r="C1" s="2"/>
      <c r="D1" s="2"/>
      <c r="E1" s="2"/>
      <c r="F1" s="68"/>
      <c r="G1" s="2"/>
      <c r="H1" s="2"/>
      <c r="I1" s="2"/>
      <c r="J1" s="2"/>
      <c r="K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A3" s="67" t="s">
        <v>88</v>
      </c>
      <c r="B3" s="2"/>
      <c r="C3" s="2"/>
      <c r="D3" s="2"/>
      <c r="E3" s="2"/>
      <c r="F3" s="69" t="s">
        <v>89</v>
      </c>
      <c r="G3" s="67" t="s">
        <v>90</v>
      </c>
      <c r="H3" s="2"/>
      <c r="I3" s="2"/>
      <c r="J3" s="2"/>
      <c r="K3" s="2"/>
    </row>
    <row r="4" spans="1:12" x14ac:dyDescent="0.2">
      <c r="A4" s="2"/>
      <c r="B4" s="67"/>
      <c r="C4" s="2"/>
      <c r="D4" s="2"/>
      <c r="E4" s="2"/>
      <c r="F4" s="70"/>
      <c r="G4" s="2"/>
      <c r="H4" s="2"/>
      <c r="I4" s="2"/>
      <c r="J4" s="2"/>
      <c r="K4" s="2"/>
    </row>
    <row r="5" spans="1:12" x14ac:dyDescent="0.2">
      <c r="A5" s="2"/>
      <c r="B5" s="2" t="s">
        <v>91</v>
      </c>
      <c r="C5" s="2"/>
      <c r="D5" s="2"/>
      <c r="E5" s="2"/>
      <c r="F5" s="71">
        <v>201000</v>
      </c>
      <c r="G5" s="72">
        <f>((F7*0.01/12)*F5)/(1-1/(1+(F7*0.01/12))^(F6*12))</f>
        <v>1033.4204271116459</v>
      </c>
      <c r="H5" s="2"/>
      <c r="I5" s="2"/>
      <c r="J5" s="2"/>
      <c r="K5" s="11" t="s">
        <v>10</v>
      </c>
      <c r="L5" t="s">
        <v>11</v>
      </c>
    </row>
    <row r="6" spans="1:12" x14ac:dyDescent="0.2">
      <c r="A6" s="2"/>
      <c r="B6" s="2" t="s">
        <v>92</v>
      </c>
      <c r="C6" s="2"/>
      <c r="D6" s="2"/>
      <c r="E6" s="2"/>
      <c r="F6" s="73">
        <v>30</v>
      </c>
      <c r="G6" s="74"/>
      <c r="H6" s="2"/>
      <c r="I6" s="2"/>
      <c r="J6" s="2"/>
      <c r="K6" s="11" t="s">
        <v>13</v>
      </c>
      <c r="L6" t="s">
        <v>149</v>
      </c>
    </row>
    <row r="7" spans="1:12" x14ac:dyDescent="0.2">
      <c r="A7" s="2"/>
      <c r="B7" s="2" t="s">
        <v>93</v>
      </c>
      <c r="C7" s="2"/>
      <c r="D7" s="2"/>
      <c r="E7" s="2"/>
      <c r="F7" s="73">
        <v>4.625</v>
      </c>
      <c r="G7" s="74"/>
      <c r="H7" s="2"/>
      <c r="I7" s="2"/>
      <c r="J7" s="2"/>
      <c r="K7" s="11" t="s">
        <v>12</v>
      </c>
      <c r="L7" t="s">
        <v>150</v>
      </c>
    </row>
    <row r="8" spans="1:12" x14ac:dyDescent="0.2">
      <c r="A8" s="2"/>
      <c r="B8" s="2" t="s">
        <v>94</v>
      </c>
      <c r="C8" s="2"/>
      <c r="D8" s="2"/>
      <c r="E8" s="2"/>
      <c r="F8" s="75">
        <v>2090.23</v>
      </c>
      <c r="G8" s="72">
        <f>F8/12</f>
        <v>174.18583333333333</v>
      </c>
      <c r="H8" s="2"/>
      <c r="I8" s="2"/>
      <c r="J8" s="2"/>
      <c r="K8" s="11" t="s">
        <v>14</v>
      </c>
      <c r="L8" t="s">
        <v>151</v>
      </c>
    </row>
    <row r="9" spans="1:12" x14ac:dyDescent="0.2">
      <c r="A9" s="2"/>
      <c r="B9" s="2" t="s">
        <v>95</v>
      </c>
      <c r="C9" s="2"/>
      <c r="D9" s="2"/>
      <c r="E9" s="2"/>
      <c r="F9" s="71">
        <v>576</v>
      </c>
      <c r="G9" s="72">
        <f>F9/12</f>
        <v>48</v>
      </c>
      <c r="H9" s="2"/>
      <c r="I9" s="2"/>
      <c r="J9" s="2"/>
    </row>
    <row r="10" spans="1:12" x14ac:dyDescent="0.2">
      <c r="A10" s="2"/>
      <c r="B10" s="2"/>
      <c r="C10" s="2" t="s">
        <v>96</v>
      </c>
      <c r="D10" s="2"/>
      <c r="E10" s="2"/>
      <c r="F10" s="76"/>
      <c r="G10" s="72">
        <f>G5+G8+G9</f>
        <v>1255.6062604449794</v>
      </c>
      <c r="H10" s="2"/>
      <c r="I10" s="2"/>
      <c r="J10" s="2"/>
    </row>
    <row r="11" spans="1:12" x14ac:dyDescent="0.2">
      <c r="A11" s="2"/>
      <c r="B11" s="2" t="s">
        <v>97</v>
      </c>
      <c r="C11" s="2"/>
      <c r="D11" s="2"/>
      <c r="E11" s="2"/>
      <c r="F11" s="71">
        <v>0</v>
      </c>
      <c r="G11" s="72">
        <f>((F12*0.01/12)*F11)/(1-1/(1+(F12*0.01/12))^(F6*12))</f>
        <v>0</v>
      </c>
      <c r="H11" s="2"/>
      <c r="I11" s="2"/>
      <c r="J11" s="2"/>
      <c r="K11" s="2"/>
    </row>
    <row r="12" spans="1:12" x14ac:dyDescent="0.2">
      <c r="A12" s="2"/>
      <c r="B12" s="2" t="s">
        <v>98</v>
      </c>
      <c r="C12" s="2"/>
      <c r="D12" s="2"/>
      <c r="E12" s="2"/>
      <c r="F12" s="73">
        <v>4.24</v>
      </c>
      <c r="G12" s="74"/>
      <c r="H12" s="2"/>
      <c r="I12" s="2"/>
      <c r="J12" s="2"/>
      <c r="K12" s="2"/>
    </row>
    <row r="13" spans="1:12" ht="13.5" thickBot="1" x14ac:dyDescent="0.25">
      <c r="A13" s="2"/>
      <c r="B13" s="77" t="s">
        <v>99</v>
      </c>
      <c r="C13" s="2"/>
      <c r="D13" s="2"/>
      <c r="E13" s="2"/>
      <c r="F13" s="78">
        <f>F5+F11</f>
        <v>201000</v>
      </c>
      <c r="G13" s="72">
        <f>G5+G11</f>
        <v>1033.4204271116459</v>
      </c>
      <c r="H13" s="2"/>
      <c r="I13" s="2"/>
      <c r="J13" s="2"/>
      <c r="K13" s="2"/>
    </row>
    <row r="14" spans="1:12" ht="13.5" thickBot="1" x14ac:dyDescent="0.25">
      <c r="A14" s="2"/>
      <c r="B14" s="2" t="s">
        <v>100</v>
      </c>
      <c r="C14" s="2"/>
      <c r="D14" s="2"/>
      <c r="E14" s="2"/>
      <c r="F14" s="78">
        <f>F13+F8+F9</f>
        <v>203666.23</v>
      </c>
      <c r="G14" s="79">
        <f>G13+G8+G9</f>
        <v>1255.6062604449794</v>
      </c>
      <c r="H14" s="2"/>
      <c r="I14" s="2"/>
      <c r="J14" s="2"/>
      <c r="K14" s="2"/>
    </row>
    <row r="15" spans="1:12" x14ac:dyDescent="0.2">
      <c r="A15" s="2"/>
      <c r="B15" s="2"/>
      <c r="C15" s="2"/>
      <c r="D15" s="2"/>
      <c r="E15" s="2"/>
      <c r="F15" s="76"/>
      <c r="G15" s="80"/>
      <c r="H15" s="2"/>
      <c r="I15" s="2"/>
      <c r="J15" s="2"/>
      <c r="K15" s="2"/>
    </row>
    <row r="16" spans="1:12" outlineLevel="1" x14ac:dyDescent="0.2">
      <c r="A16" s="67" t="s">
        <v>132</v>
      </c>
      <c r="B16" s="2"/>
      <c r="C16" s="2"/>
      <c r="D16" s="2"/>
      <c r="E16" s="2"/>
      <c r="F16" s="70"/>
      <c r="G16" s="74"/>
      <c r="H16" s="2"/>
      <c r="I16" s="2"/>
      <c r="J16" s="2"/>
      <c r="K16" s="2"/>
    </row>
    <row r="17" spans="1:11" outlineLevel="1" x14ac:dyDescent="0.2">
      <c r="A17" s="67"/>
      <c r="B17" s="2"/>
      <c r="C17" s="2"/>
      <c r="D17" s="2"/>
      <c r="E17" s="2"/>
      <c r="F17" s="70"/>
      <c r="G17" s="81"/>
      <c r="H17" s="2"/>
      <c r="I17" s="2"/>
      <c r="J17" s="2"/>
      <c r="K17" s="2"/>
    </row>
    <row r="18" spans="1:11" outlineLevel="1" x14ac:dyDescent="0.2">
      <c r="A18" s="2"/>
      <c r="B18" s="109" t="s">
        <v>259</v>
      </c>
      <c r="C18" s="2"/>
      <c r="D18" s="2"/>
      <c r="E18" s="2"/>
      <c r="F18" s="76">
        <f t="shared" ref="F18:F35" si="0">G18*12</f>
        <v>0</v>
      </c>
      <c r="G18" s="82">
        <v>0</v>
      </c>
      <c r="H18" s="2"/>
      <c r="I18" s="2"/>
      <c r="J18" s="2"/>
    </row>
    <row r="19" spans="1:11" outlineLevel="1" x14ac:dyDescent="0.2">
      <c r="A19" s="2"/>
      <c r="B19" s="2" t="s">
        <v>101</v>
      </c>
      <c r="C19" s="2"/>
      <c r="D19" s="2"/>
      <c r="E19" s="2"/>
      <c r="F19" s="76">
        <f t="shared" si="0"/>
        <v>0</v>
      </c>
      <c r="G19" s="82">
        <v>0</v>
      </c>
      <c r="H19" s="2"/>
      <c r="I19" s="2"/>
      <c r="J19" s="2"/>
      <c r="K19" s="2"/>
    </row>
    <row r="20" spans="1:11" outlineLevel="1" x14ac:dyDescent="0.2">
      <c r="A20" s="2"/>
      <c r="B20" s="2" t="s">
        <v>102</v>
      </c>
      <c r="C20" s="2"/>
      <c r="D20" s="2"/>
      <c r="E20" s="2"/>
      <c r="F20" s="76">
        <f t="shared" si="0"/>
        <v>0</v>
      </c>
      <c r="G20" s="82">
        <v>0</v>
      </c>
      <c r="H20" s="2"/>
      <c r="I20" s="2"/>
      <c r="J20" s="2"/>
      <c r="K20" s="2"/>
    </row>
    <row r="21" spans="1:11" outlineLevel="1" x14ac:dyDescent="0.2">
      <c r="A21" s="2"/>
      <c r="B21" s="2" t="s">
        <v>103</v>
      </c>
      <c r="C21" s="2"/>
      <c r="D21" s="2"/>
      <c r="E21" s="2"/>
      <c r="F21" s="76">
        <f t="shared" si="0"/>
        <v>0</v>
      </c>
      <c r="G21" s="82">
        <v>0</v>
      </c>
      <c r="H21" s="2"/>
      <c r="I21" s="2"/>
      <c r="J21" s="2"/>
      <c r="K21" s="2"/>
    </row>
    <row r="22" spans="1:11" outlineLevel="1" x14ac:dyDescent="0.2">
      <c r="A22" s="2"/>
      <c r="B22" s="2" t="s">
        <v>104</v>
      </c>
      <c r="C22" s="2"/>
      <c r="D22" s="2"/>
      <c r="E22" s="2"/>
      <c r="F22" s="76">
        <f t="shared" si="0"/>
        <v>0</v>
      </c>
      <c r="G22" s="82">
        <v>0</v>
      </c>
      <c r="H22" s="2"/>
      <c r="I22" s="2"/>
      <c r="J22" s="2"/>
      <c r="K22" s="2"/>
    </row>
    <row r="23" spans="1:11" outlineLevel="1" x14ac:dyDescent="0.2">
      <c r="A23" s="2"/>
      <c r="B23" s="2" t="s">
        <v>105</v>
      </c>
      <c r="C23" s="2"/>
      <c r="D23" s="2"/>
      <c r="E23" s="2"/>
      <c r="F23" s="76">
        <f t="shared" si="0"/>
        <v>0</v>
      </c>
      <c r="G23" s="82">
        <v>0</v>
      </c>
      <c r="H23" s="2"/>
      <c r="I23" s="2"/>
      <c r="J23" s="2"/>
      <c r="K23" s="2"/>
    </row>
    <row r="24" spans="1:11" outlineLevel="1" x14ac:dyDescent="0.2">
      <c r="A24" s="2"/>
      <c r="B24" s="2" t="s">
        <v>106</v>
      </c>
      <c r="C24" s="2"/>
      <c r="D24" s="2"/>
      <c r="E24" s="2"/>
      <c r="F24" s="76">
        <f t="shared" si="0"/>
        <v>0</v>
      </c>
      <c r="G24" s="82">
        <v>0</v>
      </c>
      <c r="H24" s="2"/>
      <c r="I24" s="2"/>
      <c r="J24" s="2"/>
      <c r="K24" s="2"/>
    </row>
    <row r="25" spans="1:11" outlineLevel="1" x14ac:dyDescent="0.2">
      <c r="A25" s="2"/>
      <c r="B25" s="2" t="s">
        <v>107</v>
      </c>
      <c r="C25" s="2"/>
      <c r="D25" s="2"/>
      <c r="E25" s="2"/>
      <c r="F25" s="76">
        <f t="shared" si="0"/>
        <v>0</v>
      </c>
      <c r="G25" s="82">
        <v>0</v>
      </c>
      <c r="H25" s="2"/>
      <c r="I25" s="2"/>
      <c r="J25" s="2"/>
      <c r="K25" s="2"/>
    </row>
    <row r="26" spans="1:11" outlineLevel="1" x14ac:dyDescent="0.2">
      <c r="A26" s="2"/>
      <c r="B26" s="2" t="s">
        <v>108</v>
      </c>
      <c r="C26" s="2"/>
      <c r="D26" s="2"/>
      <c r="E26" s="2"/>
      <c r="F26" s="76">
        <f t="shared" si="0"/>
        <v>0</v>
      </c>
      <c r="G26" s="82">
        <v>0</v>
      </c>
      <c r="H26" s="2"/>
      <c r="I26" s="2"/>
      <c r="J26" s="2"/>
      <c r="K26" s="2"/>
    </row>
    <row r="27" spans="1:11" outlineLevel="1" x14ac:dyDescent="0.2">
      <c r="A27" s="2"/>
      <c r="B27" s="2" t="s">
        <v>109</v>
      </c>
      <c r="C27" s="2"/>
      <c r="D27" s="2"/>
      <c r="E27" s="2"/>
      <c r="F27" s="76">
        <f t="shared" si="0"/>
        <v>0</v>
      </c>
      <c r="G27" s="82">
        <v>0</v>
      </c>
      <c r="H27" s="2"/>
      <c r="I27" s="2"/>
      <c r="J27" s="2"/>
      <c r="K27" s="2"/>
    </row>
    <row r="28" spans="1:11" outlineLevel="1" x14ac:dyDescent="0.2">
      <c r="A28" s="2"/>
      <c r="B28" s="2" t="s">
        <v>110</v>
      </c>
      <c r="C28" s="2"/>
      <c r="D28" s="2"/>
      <c r="E28" s="2"/>
      <c r="F28" s="76">
        <f t="shared" si="0"/>
        <v>1200</v>
      </c>
      <c r="G28" s="82">
        <v>100</v>
      </c>
      <c r="H28" s="2"/>
      <c r="I28" s="2"/>
      <c r="J28" s="2"/>
      <c r="K28" s="2"/>
    </row>
    <row r="29" spans="1:11" outlineLevel="1" x14ac:dyDescent="0.2">
      <c r="A29" s="2"/>
      <c r="B29" s="2" t="s">
        <v>111</v>
      </c>
      <c r="C29" s="2"/>
      <c r="D29" s="2"/>
      <c r="E29" s="2"/>
      <c r="F29" s="76">
        <f t="shared" si="0"/>
        <v>0</v>
      </c>
      <c r="G29" s="82">
        <v>0</v>
      </c>
      <c r="H29" s="2"/>
      <c r="I29" s="2"/>
      <c r="J29" s="2"/>
      <c r="K29" s="2"/>
    </row>
    <row r="30" spans="1:11" outlineLevel="1" x14ac:dyDescent="0.2">
      <c r="A30" s="2"/>
      <c r="B30" s="2" t="s">
        <v>112</v>
      </c>
      <c r="C30" s="2"/>
      <c r="D30" s="2"/>
      <c r="E30" s="2"/>
      <c r="F30" s="76">
        <f t="shared" si="0"/>
        <v>0</v>
      </c>
      <c r="G30" s="82">
        <v>0</v>
      </c>
      <c r="H30" s="2"/>
      <c r="I30" s="2"/>
      <c r="J30" s="2"/>
      <c r="K30" s="2"/>
    </row>
    <row r="31" spans="1:11" outlineLevel="1" x14ac:dyDescent="0.2">
      <c r="A31" s="2"/>
      <c r="B31" s="2" t="s">
        <v>113</v>
      </c>
      <c r="C31" s="2"/>
      <c r="D31" s="2"/>
      <c r="E31" s="2"/>
      <c r="F31" s="76">
        <f t="shared" si="0"/>
        <v>0</v>
      </c>
      <c r="G31" s="82">
        <v>0</v>
      </c>
      <c r="H31" s="2"/>
      <c r="I31" s="2"/>
      <c r="J31" s="2"/>
      <c r="K31" s="2"/>
    </row>
    <row r="32" spans="1:11" outlineLevel="1" x14ac:dyDescent="0.2">
      <c r="A32" s="2"/>
      <c r="B32" s="2" t="s">
        <v>114</v>
      </c>
      <c r="C32" s="2"/>
      <c r="D32" s="2"/>
      <c r="E32" s="2"/>
      <c r="F32" s="76">
        <f t="shared" si="0"/>
        <v>0</v>
      </c>
      <c r="G32" s="82">
        <v>0</v>
      </c>
      <c r="H32" s="2"/>
      <c r="I32" s="2"/>
      <c r="J32" s="2"/>
      <c r="K32" s="2"/>
    </row>
    <row r="33" spans="1:11" outlineLevel="1" x14ac:dyDescent="0.2">
      <c r="A33" s="2"/>
      <c r="B33" s="77" t="s">
        <v>115</v>
      </c>
      <c r="C33" s="2"/>
      <c r="D33" s="2"/>
      <c r="E33" s="2"/>
      <c r="F33" s="76">
        <f t="shared" si="0"/>
        <v>0</v>
      </c>
      <c r="G33" s="82">
        <v>0</v>
      </c>
      <c r="H33" s="2"/>
      <c r="I33" s="2"/>
      <c r="J33" s="2"/>
      <c r="K33" s="2"/>
    </row>
    <row r="34" spans="1:11" outlineLevel="1" x14ac:dyDescent="0.2">
      <c r="A34" s="2"/>
      <c r="B34" s="2" t="s">
        <v>116</v>
      </c>
      <c r="C34" s="2"/>
      <c r="D34" s="2"/>
      <c r="E34" s="2"/>
      <c r="F34" s="76">
        <f t="shared" si="0"/>
        <v>0</v>
      </c>
      <c r="G34" s="82">
        <v>0</v>
      </c>
      <c r="H34" s="2"/>
      <c r="I34" s="2"/>
      <c r="J34" s="2"/>
      <c r="K34" s="2"/>
    </row>
    <row r="35" spans="1:11" outlineLevel="1" x14ac:dyDescent="0.2">
      <c r="A35" s="2"/>
      <c r="B35" s="2" t="s">
        <v>117</v>
      </c>
      <c r="C35" s="2"/>
      <c r="D35" s="2"/>
      <c r="E35" s="2"/>
      <c r="F35" s="76">
        <f t="shared" si="0"/>
        <v>0</v>
      </c>
      <c r="G35" s="82">
        <v>0</v>
      </c>
      <c r="H35" s="2"/>
      <c r="I35" s="2"/>
      <c r="J35" s="2"/>
      <c r="K35" s="2"/>
    </row>
    <row r="36" spans="1:11" outlineLevel="1" x14ac:dyDescent="0.2">
      <c r="A36" s="2"/>
      <c r="B36" s="2"/>
      <c r="C36" s="2"/>
      <c r="D36" s="2"/>
      <c r="E36" s="2"/>
      <c r="F36" s="76"/>
      <c r="G36" s="83"/>
      <c r="H36" s="2"/>
      <c r="I36" s="2"/>
      <c r="J36" s="2"/>
      <c r="K36" s="2"/>
    </row>
    <row r="37" spans="1:11" ht="13.5" outlineLevel="1" thickBot="1" x14ac:dyDescent="0.25">
      <c r="A37" s="2"/>
      <c r="B37" s="2" t="s">
        <v>118</v>
      </c>
      <c r="C37" s="2"/>
      <c r="D37" s="2"/>
      <c r="E37" s="2"/>
      <c r="F37" s="76">
        <f>SUM(F18:F35)</f>
        <v>1200</v>
      </c>
      <c r="G37" s="79">
        <f>SUM(G18:G35)</f>
        <v>100</v>
      </c>
      <c r="H37" s="2"/>
      <c r="I37" s="2"/>
      <c r="J37" s="2"/>
      <c r="K37" s="2"/>
    </row>
    <row r="38" spans="1:11" outlineLevel="1" x14ac:dyDescent="0.2">
      <c r="A38" s="2"/>
      <c r="B38" s="2"/>
      <c r="C38" s="2"/>
      <c r="D38" s="2"/>
      <c r="E38" s="2"/>
      <c r="F38" s="70"/>
      <c r="G38" s="96">
        <f>G37+G14</f>
        <v>1355.6062604449794</v>
      </c>
      <c r="H38" s="2"/>
      <c r="I38" s="2"/>
      <c r="J38" s="2"/>
      <c r="K38" s="2"/>
    </row>
    <row r="39" spans="1:11" x14ac:dyDescent="0.2">
      <c r="A39" s="67" t="s">
        <v>119</v>
      </c>
      <c r="B39" s="2"/>
      <c r="C39" s="2"/>
      <c r="D39" s="2"/>
      <c r="E39" s="2"/>
      <c r="F39" s="70"/>
      <c r="G39" s="74"/>
      <c r="H39" s="2"/>
      <c r="I39" s="2"/>
      <c r="J39" s="2"/>
      <c r="K39" s="2"/>
    </row>
    <row r="40" spans="1:11" x14ac:dyDescent="0.2">
      <c r="A40" s="67"/>
      <c r="B40" s="2"/>
      <c r="C40" s="2"/>
      <c r="D40" s="2"/>
      <c r="E40" s="2"/>
      <c r="F40" s="70"/>
      <c r="G40" s="74"/>
      <c r="H40" s="2"/>
      <c r="I40" s="2"/>
      <c r="J40" s="2"/>
      <c r="K40" s="2"/>
    </row>
    <row r="41" spans="1:11" x14ac:dyDescent="0.2">
      <c r="A41" s="2"/>
      <c r="B41" s="2" t="s">
        <v>120</v>
      </c>
      <c r="C41" s="2"/>
      <c r="D41" s="2"/>
      <c r="E41" s="2"/>
      <c r="F41" s="76">
        <f>G41*12</f>
        <v>17109.96</v>
      </c>
      <c r="G41" s="82">
        <f>1500-74.17</f>
        <v>1425.83</v>
      </c>
      <c r="H41" s="2"/>
      <c r="I41" s="2"/>
      <c r="J41" s="2"/>
      <c r="K41" s="2"/>
    </row>
    <row r="42" spans="1:11" x14ac:dyDescent="0.2">
      <c r="A42" s="2"/>
      <c r="B42" s="2" t="s">
        <v>121</v>
      </c>
      <c r="C42" s="2"/>
      <c r="D42" s="2"/>
      <c r="E42" s="84">
        <v>0.09</v>
      </c>
      <c r="F42" s="76">
        <f>G42*12</f>
        <v>1539.8963999999996</v>
      </c>
      <c r="G42" s="72">
        <f>G41*E42</f>
        <v>128.32469999999998</v>
      </c>
      <c r="H42" s="2"/>
      <c r="I42" s="2"/>
      <c r="J42" s="2"/>
      <c r="K42" s="2"/>
    </row>
    <row r="43" spans="1:11" x14ac:dyDescent="0.2">
      <c r="A43" s="2"/>
      <c r="B43" s="2" t="s">
        <v>122</v>
      </c>
      <c r="C43" s="2"/>
      <c r="D43" s="2"/>
      <c r="E43" s="2"/>
      <c r="F43" s="76">
        <f>F41-F42</f>
        <v>15570.063599999999</v>
      </c>
      <c r="G43" s="80">
        <f>G41-G42</f>
        <v>1297.5053</v>
      </c>
      <c r="H43" s="2"/>
      <c r="I43" s="2"/>
      <c r="J43" s="2"/>
      <c r="K43" s="2"/>
    </row>
    <row r="44" spans="1:11" x14ac:dyDescent="0.2">
      <c r="A44" s="2"/>
      <c r="B44" s="77" t="s">
        <v>123</v>
      </c>
      <c r="C44" s="2"/>
      <c r="D44" s="2"/>
      <c r="E44" s="2"/>
      <c r="F44" s="76">
        <f>G44*12</f>
        <v>14370.063600000001</v>
      </c>
      <c r="G44" s="80">
        <f>G43-G37</f>
        <v>1197.5053</v>
      </c>
      <c r="H44" s="2"/>
      <c r="I44" s="2"/>
      <c r="J44" s="2"/>
      <c r="K44" s="2"/>
    </row>
    <row r="45" spans="1:11" x14ac:dyDescent="0.2">
      <c r="A45" s="2"/>
      <c r="B45" s="77" t="s">
        <v>124</v>
      </c>
      <c r="C45" s="2"/>
      <c r="D45" s="2"/>
      <c r="E45" s="2"/>
      <c r="F45" s="76"/>
      <c r="G45" s="80">
        <f>G44-G14</f>
        <v>-58.100960444979364</v>
      </c>
      <c r="H45" s="80" t="str">
        <f>IF(G44-G14&gt;0,"This is Surplus Money.","You Have to Come Up With This Amount Each Month, or Don't Buy the House.")</f>
        <v>You Have to Come Up With This Amount Each Month, or Don't Buy the House.</v>
      </c>
      <c r="I45" s="2"/>
      <c r="J45" s="2"/>
      <c r="K45" s="2"/>
    </row>
    <row r="46" spans="1:11" x14ac:dyDescent="0.2">
      <c r="A46" s="2"/>
      <c r="B46" s="77" t="s">
        <v>125</v>
      </c>
      <c r="C46" s="2"/>
      <c r="D46" s="2"/>
      <c r="E46" s="2"/>
      <c r="F46" s="76"/>
      <c r="G46" s="85">
        <f>(G44-G14)/(G14)</f>
        <v>-4.6273232521466347E-2</v>
      </c>
      <c r="H46" s="2"/>
      <c r="I46" s="70"/>
      <c r="J46" s="2"/>
      <c r="K46" s="2"/>
    </row>
    <row r="47" spans="1:11" x14ac:dyDescent="0.2">
      <c r="A47" s="2"/>
      <c r="B47" s="77" t="s">
        <v>126</v>
      </c>
      <c r="C47" s="2"/>
      <c r="D47" s="2"/>
      <c r="E47" s="2"/>
      <c r="F47" s="76"/>
      <c r="G47" s="86">
        <f>G44/G14</f>
        <v>0.95372676747853369</v>
      </c>
      <c r="H47" s="2" t="s">
        <v>127</v>
      </c>
      <c r="I47" s="2"/>
      <c r="J47" s="2"/>
      <c r="K47" s="2"/>
    </row>
    <row r="48" spans="1:11" x14ac:dyDescent="0.2">
      <c r="A48" s="2"/>
      <c r="B48" s="77"/>
      <c r="C48" s="2"/>
      <c r="D48" s="2"/>
      <c r="E48" s="2"/>
      <c r="F48" s="76"/>
      <c r="G48" s="87"/>
      <c r="H48" s="70" t="s">
        <v>128</v>
      </c>
      <c r="I48" s="2"/>
      <c r="J48" s="2"/>
      <c r="K48" s="2"/>
    </row>
    <row r="50" spans="1:7" x14ac:dyDescent="0.2">
      <c r="A50" s="3" t="s">
        <v>243</v>
      </c>
    </row>
    <row r="51" spans="1:7" x14ac:dyDescent="0.2">
      <c r="B51" s="110" t="s">
        <v>244</v>
      </c>
      <c r="G51" s="1">
        <f>((G44-G8-G9-G11)*(1-1/(1+F7*0.01/12)^(F6*12)))/(F7*0.01/12)</f>
        <v>189699.37854617307</v>
      </c>
    </row>
  </sheetData>
  <phoneticPr fontId="5" type="noConversion"/>
  <conditionalFormatting sqref="G45:G46 G48">
    <cfRule type="cellIs" dxfId="37" priority="1" stopIfTrue="1" operator="greaterThan">
      <formula>0</formula>
    </cfRule>
    <cfRule type="cellIs" dxfId="36" priority="2" stopIfTrue="1" operator="lessThanOrEqual">
      <formula>0</formula>
    </cfRule>
  </conditionalFormatting>
  <conditionalFormatting sqref="G47">
    <cfRule type="cellIs" dxfId="35" priority="3" stopIfTrue="1" operator="greaterThan">
      <formula>1</formula>
    </cfRule>
    <cfRule type="cellIs" dxfId="34" priority="4" stopIfTrue="1" operator="lessThanOrEqual">
      <formula>1</formula>
    </cfRule>
  </conditionalFormatting>
  <conditionalFormatting sqref="H45">
    <cfRule type="cellIs" dxfId="33" priority="5" stopIfTrue="1" operator="equal">
      <formula>"This is Surplus Money."</formula>
    </cfRule>
    <cfRule type="cellIs" dxfId="32" priority="6" stopIfTrue="1" operator="equal">
      <formula>"You Have to Come Up With This Amount Each Month, or Don't Buy the House."</formula>
    </cfRule>
  </conditionalFormatting>
  <pageMargins left="0.2" right="0.2" top="0.2" bottom="0.2" header="0.5" footer="0.5"/>
  <pageSetup scale="7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4338" r:id="rId4">
          <objectPr defaultSize="0" r:id="rId5">
            <anchor moveWithCells="1">
              <from>
                <xdr:col>7</xdr:col>
                <xdr:colOff>571500</xdr:colOff>
                <xdr:row>4</xdr:row>
                <xdr:rowOff>9525</xdr:rowOff>
              </from>
              <to>
                <xdr:col>9</xdr:col>
                <xdr:colOff>504825</xdr:colOff>
                <xdr:row>8</xdr:row>
                <xdr:rowOff>0</xdr:rowOff>
              </to>
            </anchor>
          </objectPr>
        </oleObject>
      </mc:Choice>
      <mc:Fallback>
        <oleObject progId="Equation.3" shapeId="14338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96"/>
  <sheetViews>
    <sheetView zoomScale="80" workbookViewId="0">
      <selection activeCell="F6" sqref="F6"/>
    </sheetView>
  </sheetViews>
  <sheetFormatPr defaultRowHeight="12.75" outlineLevelRow="1" x14ac:dyDescent="0.2"/>
  <cols>
    <col min="1" max="4" width="9.140625" style="2"/>
    <col min="5" max="5" width="10.5703125" style="2" customWidth="1"/>
    <col min="6" max="6" width="13.140625" style="2" customWidth="1"/>
    <col min="7" max="7" width="13.42578125" style="2" customWidth="1"/>
    <col min="8" max="8" width="12" style="2" bestFit="1" customWidth="1"/>
    <col min="9" max="9" width="9.140625" style="2"/>
    <col min="10" max="10" width="9.85546875" style="2" bestFit="1" customWidth="1"/>
    <col min="11" max="16384" width="9.140625" style="2"/>
  </cols>
  <sheetData>
    <row r="1" spans="1:12" x14ac:dyDescent="0.2">
      <c r="A1" s="67" t="s">
        <v>129</v>
      </c>
      <c r="E1" s="68"/>
      <c r="F1" s="68"/>
    </row>
    <row r="3" spans="1:12" x14ac:dyDescent="0.2">
      <c r="A3" s="67" t="s">
        <v>88</v>
      </c>
    </row>
    <row r="4" spans="1:12" x14ac:dyDescent="0.2">
      <c r="A4" s="67"/>
      <c r="F4" s="70" t="s">
        <v>89</v>
      </c>
      <c r="G4" s="2" t="s">
        <v>90</v>
      </c>
    </row>
    <row r="5" spans="1:12" x14ac:dyDescent="0.2">
      <c r="B5" s="67" t="s">
        <v>130</v>
      </c>
      <c r="F5" s="70"/>
    </row>
    <row r="6" spans="1:12" x14ac:dyDescent="0.2">
      <c r="B6" s="2" t="s">
        <v>91</v>
      </c>
      <c r="F6" s="71">
        <v>188400.22</v>
      </c>
      <c r="G6" s="72">
        <f>((F8*0.01/12)*F6)/(1-1/(1+(F8*0.01/12))^(F7*12))</f>
        <v>968.63997920561235</v>
      </c>
      <c r="K6" s="11" t="s">
        <v>10</v>
      </c>
      <c r="L6" t="s">
        <v>11</v>
      </c>
    </row>
    <row r="7" spans="1:12" x14ac:dyDescent="0.2">
      <c r="B7" s="2" t="s">
        <v>92</v>
      </c>
      <c r="F7" s="73">
        <v>30</v>
      </c>
      <c r="G7" s="74"/>
      <c r="K7" s="11" t="s">
        <v>13</v>
      </c>
      <c r="L7" t="s">
        <v>149</v>
      </c>
    </row>
    <row r="8" spans="1:12" x14ac:dyDescent="0.2">
      <c r="B8" s="2" t="s">
        <v>93</v>
      </c>
      <c r="F8" s="73">
        <v>4.625</v>
      </c>
      <c r="G8" s="74"/>
      <c r="K8" s="11" t="s">
        <v>12</v>
      </c>
      <c r="L8" t="s">
        <v>150</v>
      </c>
    </row>
    <row r="9" spans="1:12" x14ac:dyDescent="0.2">
      <c r="B9" s="2" t="s">
        <v>94</v>
      </c>
      <c r="F9" s="75">
        <v>2090.23</v>
      </c>
      <c r="G9" s="72">
        <f>F9/12</f>
        <v>174.18583333333333</v>
      </c>
      <c r="K9" s="11" t="s">
        <v>14</v>
      </c>
      <c r="L9" t="s">
        <v>151</v>
      </c>
    </row>
    <row r="10" spans="1:12" x14ac:dyDescent="0.2">
      <c r="B10" s="2" t="s">
        <v>95</v>
      </c>
      <c r="F10" s="71">
        <v>576</v>
      </c>
      <c r="G10" s="72">
        <f>F10/12</f>
        <v>48</v>
      </c>
    </row>
    <row r="11" spans="1:12" x14ac:dyDescent="0.2">
      <c r="C11" s="2" t="s">
        <v>96</v>
      </c>
      <c r="F11" s="76"/>
      <c r="G11" s="72">
        <f>G6+G9+G10</f>
        <v>1190.8258125389457</v>
      </c>
    </row>
    <row r="12" spans="1:12" x14ac:dyDescent="0.2">
      <c r="B12" s="2" t="s">
        <v>97</v>
      </c>
      <c r="F12" s="71">
        <v>0</v>
      </c>
      <c r="G12" s="72">
        <f>((F13*0.01/12)*F12)/(1-1/(1+(F13*0.01/12))^(F7*12))</f>
        <v>0</v>
      </c>
    </row>
    <row r="13" spans="1:12" x14ac:dyDescent="0.2">
      <c r="B13" s="2" t="s">
        <v>98</v>
      </c>
      <c r="F13" s="73">
        <v>4.24</v>
      </c>
      <c r="G13" s="74"/>
    </row>
    <row r="14" spans="1:12" ht="13.5" thickBot="1" x14ac:dyDescent="0.25">
      <c r="B14" s="77" t="s">
        <v>99</v>
      </c>
      <c r="F14" s="78">
        <f>F6+F12</f>
        <v>188400.22</v>
      </c>
      <c r="G14" s="72">
        <f>G6+G12</f>
        <v>968.63997920561235</v>
      </c>
    </row>
    <row r="15" spans="1:12" ht="13.5" thickBot="1" x14ac:dyDescent="0.25">
      <c r="B15" s="2" t="s">
        <v>100</v>
      </c>
      <c r="F15" s="78">
        <f>F14+F9+F10</f>
        <v>191066.45</v>
      </c>
      <c r="G15" s="79">
        <f>G14+G9+G10</f>
        <v>1190.8258125389457</v>
      </c>
    </row>
    <row r="16" spans="1:12" x14ac:dyDescent="0.2">
      <c r="F16" s="76"/>
      <c r="G16" s="80"/>
    </row>
    <row r="17" spans="2:12" x14ac:dyDescent="0.2">
      <c r="B17" s="67" t="s">
        <v>131</v>
      </c>
      <c r="F17" s="70"/>
    </row>
    <row r="18" spans="2:12" x14ac:dyDescent="0.2">
      <c r="B18" s="2" t="s">
        <v>91</v>
      </c>
      <c r="F18" s="71">
        <v>91899</v>
      </c>
      <c r="G18" s="72">
        <f>((F20*0.01/12)*F18)/(1-1/(1+(F20*0.01/12))^(F19*12))</f>
        <v>458.83815900605532</v>
      </c>
      <c r="I18" s="77"/>
      <c r="J18" s="76"/>
      <c r="K18" s="72"/>
      <c r="L18" s="77"/>
    </row>
    <row r="19" spans="2:12" x14ac:dyDescent="0.2">
      <c r="B19" s="2" t="s">
        <v>92</v>
      </c>
      <c r="F19" s="73">
        <v>30</v>
      </c>
      <c r="G19" s="74"/>
      <c r="I19" s="77"/>
      <c r="J19" s="99"/>
      <c r="K19" s="83"/>
      <c r="L19" s="77"/>
    </row>
    <row r="20" spans="2:12" x14ac:dyDescent="0.2">
      <c r="B20" s="2" t="s">
        <v>93</v>
      </c>
      <c r="F20" s="73">
        <v>4.375</v>
      </c>
      <c r="G20" s="74"/>
      <c r="I20" s="77"/>
      <c r="J20" s="99"/>
      <c r="K20" s="83"/>
      <c r="L20" s="77"/>
    </row>
    <row r="21" spans="2:12" x14ac:dyDescent="0.2">
      <c r="B21" s="2" t="s">
        <v>94</v>
      </c>
      <c r="F21" s="75">
        <v>1507.75</v>
      </c>
      <c r="G21" s="72">
        <f>F21/12</f>
        <v>125.64583333333333</v>
      </c>
      <c r="I21" s="77"/>
      <c r="J21" s="76"/>
      <c r="K21" s="72"/>
      <c r="L21" s="77"/>
    </row>
    <row r="22" spans="2:12" x14ac:dyDescent="0.2">
      <c r="B22" s="2" t="s">
        <v>95</v>
      </c>
      <c r="F22" s="71">
        <v>633</v>
      </c>
      <c r="G22" s="72">
        <f>F22/12</f>
        <v>52.75</v>
      </c>
      <c r="I22" s="77"/>
      <c r="J22" s="76"/>
      <c r="K22" s="72"/>
      <c r="L22" s="77"/>
    </row>
    <row r="23" spans="2:12" x14ac:dyDescent="0.2">
      <c r="C23" s="2" t="s">
        <v>96</v>
      </c>
      <c r="F23" s="76"/>
      <c r="G23" s="72">
        <f>G18+G21+G22</f>
        <v>637.23399233938869</v>
      </c>
      <c r="I23" s="77"/>
      <c r="J23" s="76"/>
      <c r="K23" s="72"/>
      <c r="L23" s="77"/>
    </row>
    <row r="24" spans="2:12" x14ac:dyDescent="0.2">
      <c r="B24" s="2" t="s">
        <v>97</v>
      </c>
      <c r="F24" s="71">
        <v>0</v>
      </c>
      <c r="G24" s="72">
        <f>((F25*0.01/12)*F24)/(1-1/(1+(F25*0.01/12))^(F19*12))</f>
        <v>0</v>
      </c>
      <c r="I24" s="77"/>
      <c r="J24" s="76"/>
      <c r="K24" s="72"/>
      <c r="L24" s="77"/>
    </row>
    <row r="25" spans="2:12" x14ac:dyDescent="0.2">
      <c r="B25" s="2" t="s">
        <v>98</v>
      </c>
      <c r="F25" s="73">
        <v>4.24</v>
      </c>
      <c r="G25" s="74"/>
      <c r="I25" s="77"/>
      <c r="J25" s="99"/>
      <c r="K25" s="83"/>
      <c r="L25" s="77"/>
    </row>
    <row r="26" spans="2:12" ht="13.5" thickBot="1" x14ac:dyDescent="0.25">
      <c r="B26" s="77" t="s">
        <v>99</v>
      </c>
      <c r="F26" s="78">
        <f>F18+F24</f>
        <v>91899</v>
      </c>
      <c r="G26" s="72">
        <f>G18+G24</f>
        <v>458.83815900605532</v>
      </c>
      <c r="I26" s="77"/>
      <c r="J26" s="97"/>
      <c r="K26" s="72"/>
      <c r="L26" s="77"/>
    </row>
    <row r="27" spans="2:12" ht="13.5" thickBot="1" x14ac:dyDescent="0.25">
      <c r="B27" s="2" t="s">
        <v>100</v>
      </c>
      <c r="F27" s="78">
        <f>F26+F21+F22</f>
        <v>94039.75</v>
      </c>
      <c r="G27" s="79">
        <f>G26+G21+G22</f>
        <v>637.23399233938869</v>
      </c>
      <c r="I27" s="77"/>
      <c r="J27" s="97"/>
      <c r="K27" s="80"/>
      <c r="L27" s="77"/>
    </row>
    <row r="28" spans="2:12" x14ac:dyDescent="0.2">
      <c r="F28" s="76"/>
      <c r="G28" s="80"/>
      <c r="I28" s="77"/>
      <c r="J28" s="77"/>
      <c r="K28" s="77"/>
      <c r="L28" s="77"/>
    </row>
    <row r="29" spans="2:12" x14ac:dyDescent="0.2">
      <c r="B29" s="67" t="s">
        <v>163</v>
      </c>
      <c r="F29" s="70"/>
      <c r="I29" s="67"/>
    </row>
    <row r="30" spans="2:12" x14ac:dyDescent="0.2">
      <c r="B30" s="2" t="s">
        <v>91</v>
      </c>
      <c r="F30" s="71">
        <v>90000</v>
      </c>
      <c r="G30" s="72">
        <f>((F32*0.01/12)*F30)/(1-1/(1+(F32*0.01/12))^(F31*12))</f>
        <v>591.23593230796473</v>
      </c>
    </row>
    <row r="31" spans="2:12" x14ac:dyDescent="0.2">
      <c r="B31" s="2" t="s">
        <v>92</v>
      </c>
      <c r="F31" s="73">
        <v>30</v>
      </c>
      <c r="G31" s="74"/>
    </row>
    <row r="32" spans="2:12" x14ac:dyDescent="0.2">
      <c r="B32" s="2" t="s">
        <v>93</v>
      </c>
      <c r="F32" s="73">
        <v>6.875</v>
      </c>
      <c r="G32" s="74"/>
    </row>
    <row r="33" spans="2:9" x14ac:dyDescent="0.2">
      <c r="B33" s="2" t="s">
        <v>94</v>
      </c>
      <c r="F33" s="75">
        <v>1125</v>
      </c>
      <c r="G33" s="72">
        <f>F33/12</f>
        <v>93.75</v>
      </c>
    </row>
    <row r="34" spans="2:9" x14ac:dyDescent="0.2">
      <c r="B34" s="2" t="s">
        <v>95</v>
      </c>
      <c r="F34" s="71">
        <v>330</v>
      </c>
      <c r="G34" s="72">
        <f>F34/12</f>
        <v>27.5</v>
      </c>
    </row>
    <row r="35" spans="2:9" x14ac:dyDescent="0.2">
      <c r="C35" s="2" t="s">
        <v>96</v>
      </c>
      <c r="F35" s="76"/>
      <c r="G35" s="72">
        <f>G30+G33+G34</f>
        <v>712.48593230796473</v>
      </c>
    </row>
    <row r="36" spans="2:9" x14ac:dyDescent="0.2">
      <c r="B36" s="2" t="s">
        <v>97</v>
      </c>
      <c r="F36" s="71">
        <v>0</v>
      </c>
      <c r="G36" s="72">
        <f>((F37*0.01/12)*F36)/(1-1/(1+(F37*0.01/12))^(F31*12))</f>
        <v>0</v>
      </c>
    </row>
    <row r="37" spans="2:9" x14ac:dyDescent="0.2">
      <c r="B37" s="2" t="s">
        <v>98</v>
      </c>
      <c r="F37" s="73">
        <v>4.24</v>
      </c>
      <c r="G37" s="74"/>
    </row>
    <row r="38" spans="2:9" ht="13.5" thickBot="1" x14ac:dyDescent="0.25">
      <c r="B38" s="77" t="s">
        <v>99</v>
      </c>
      <c r="F38" s="78">
        <f>F30+F36</f>
        <v>90000</v>
      </c>
      <c r="G38" s="72">
        <f>G30+G36</f>
        <v>591.23593230796473</v>
      </c>
      <c r="I38" s="77"/>
    </row>
    <row r="39" spans="2:9" ht="13.5" thickBot="1" x14ac:dyDescent="0.25">
      <c r="B39" s="2" t="s">
        <v>100</v>
      </c>
      <c r="F39" s="78">
        <f>F38+F33+F34</f>
        <v>91455</v>
      </c>
      <c r="G39" s="79">
        <f>G38+G33+G34</f>
        <v>712.48593230796473</v>
      </c>
    </row>
    <row r="40" spans="2:9" x14ac:dyDescent="0.2">
      <c r="F40" s="97"/>
      <c r="G40" s="80"/>
    </row>
    <row r="41" spans="2:9" x14ac:dyDescent="0.2">
      <c r="B41" s="67" t="s">
        <v>252</v>
      </c>
      <c r="F41" s="70"/>
      <c r="I41" s="67"/>
    </row>
    <row r="42" spans="2:9" x14ac:dyDescent="0.2">
      <c r="B42" s="2" t="s">
        <v>91</v>
      </c>
      <c r="F42" s="71">
        <f>0.8*300000</f>
        <v>240000</v>
      </c>
      <c r="G42" s="72">
        <f>((F44*0.01/12)*F42)/(1-1/(1+(F44*0.01/12))^(F43*12))</f>
        <v>1180.6557385907411</v>
      </c>
    </row>
    <row r="43" spans="2:9" x14ac:dyDescent="0.2">
      <c r="B43" s="2" t="s">
        <v>92</v>
      </c>
      <c r="F43" s="73">
        <v>30</v>
      </c>
      <c r="G43" s="74"/>
    </row>
    <row r="44" spans="2:9" x14ac:dyDescent="0.2">
      <c r="B44" s="2" t="s">
        <v>93</v>
      </c>
      <c r="F44" s="73">
        <v>4.25</v>
      </c>
      <c r="G44" s="74"/>
    </row>
    <row r="45" spans="2:9" x14ac:dyDescent="0.2">
      <c r="B45" s="2" t="s">
        <v>94</v>
      </c>
      <c r="F45" s="75">
        <v>2016</v>
      </c>
      <c r="G45" s="72">
        <f>F45/12</f>
        <v>168</v>
      </c>
    </row>
    <row r="46" spans="2:9" x14ac:dyDescent="0.2">
      <c r="B46" s="2" t="s">
        <v>95</v>
      </c>
      <c r="F46" s="71">
        <v>600</v>
      </c>
      <c r="G46" s="72">
        <f>F46/12</f>
        <v>50</v>
      </c>
    </row>
    <row r="47" spans="2:9" x14ac:dyDescent="0.2">
      <c r="C47" s="2" t="s">
        <v>96</v>
      </c>
      <c r="F47" s="76"/>
      <c r="G47" s="72">
        <f>G42+G45+G46</f>
        <v>1398.6557385907411</v>
      </c>
    </row>
    <row r="48" spans="2:9" x14ac:dyDescent="0.2">
      <c r="B48" s="2" t="s">
        <v>97</v>
      </c>
      <c r="F48" s="71">
        <f>0.2*300000</f>
        <v>60000</v>
      </c>
      <c r="G48" s="72">
        <f>((F49*0.01/12)*F48)/(1-1/(1+(F49*0.01/12))^(F43*12))</f>
        <v>294.81278392434621</v>
      </c>
    </row>
    <row r="49" spans="1:9" x14ac:dyDescent="0.2">
      <c r="B49" s="2" t="s">
        <v>98</v>
      </c>
      <c r="F49" s="73">
        <v>4.24</v>
      </c>
      <c r="G49" s="74"/>
    </row>
    <row r="50" spans="1:9" ht="13.5" thickBot="1" x14ac:dyDescent="0.25">
      <c r="B50" s="77" t="s">
        <v>99</v>
      </c>
      <c r="F50" s="78">
        <f>F42+F48</f>
        <v>300000</v>
      </c>
      <c r="G50" s="72">
        <f>G42+G48</f>
        <v>1475.4685225150872</v>
      </c>
      <c r="I50" s="77"/>
    </row>
    <row r="51" spans="1:9" ht="13.5" thickBot="1" x14ac:dyDescent="0.25">
      <c r="B51" s="2" t="s">
        <v>100</v>
      </c>
      <c r="F51" s="78">
        <f>F50+F45+F46</f>
        <v>302616</v>
      </c>
      <c r="G51" s="79">
        <f>G50+G45+G46</f>
        <v>1693.4685225150872</v>
      </c>
    </row>
    <row r="52" spans="1:9" x14ac:dyDescent="0.2">
      <c r="F52" s="97"/>
      <c r="G52" s="80"/>
    </row>
    <row r="53" spans="1:9" x14ac:dyDescent="0.2">
      <c r="A53" s="67" t="s">
        <v>132</v>
      </c>
      <c r="F53" s="70"/>
      <c r="G53" s="74"/>
    </row>
    <row r="54" spans="1:9" x14ac:dyDescent="0.2">
      <c r="A54" s="67"/>
      <c r="F54" s="70"/>
      <c r="G54" s="74"/>
    </row>
    <row r="55" spans="1:9" x14ac:dyDescent="0.2">
      <c r="B55" s="67" t="s">
        <v>130</v>
      </c>
      <c r="F55" s="70"/>
      <c r="G55" s="74"/>
    </row>
    <row r="56" spans="1:9" x14ac:dyDescent="0.2">
      <c r="B56" s="109" t="s">
        <v>259</v>
      </c>
      <c r="F56" s="76">
        <f>G56*12</f>
        <v>0</v>
      </c>
      <c r="G56" s="82">
        <v>0</v>
      </c>
    </row>
    <row r="57" spans="1:9" x14ac:dyDescent="0.2">
      <c r="B57" s="2" t="s">
        <v>101</v>
      </c>
      <c r="F57" s="76">
        <f t="shared" ref="F57:F72" si="0">G57*12</f>
        <v>0</v>
      </c>
      <c r="G57" s="82">
        <v>0</v>
      </c>
    </row>
    <row r="58" spans="1:9" x14ac:dyDescent="0.2">
      <c r="B58" s="2" t="s">
        <v>102</v>
      </c>
      <c r="F58" s="76">
        <f t="shared" si="0"/>
        <v>0</v>
      </c>
      <c r="G58" s="82">
        <v>0</v>
      </c>
    </row>
    <row r="59" spans="1:9" x14ac:dyDescent="0.2">
      <c r="B59" s="2" t="s">
        <v>103</v>
      </c>
      <c r="F59" s="76">
        <f t="shared" si="0"/>
        <v>0</v>
      </c>
      <c r="G59" s="82">
        <v>0</v>
      </c>
    </row>
    <row r="60" spans="1:9" x14ac:dyDescent="0.2">
      <c r="B60" s="2" t="s">
        <v>104</v>
      </c>
      <c r="F60" s="76">
        <f t="shared" si="0"/>
        <v>0</v>
      </c>
      <c r="G60" s="82">
        <v>0</v>
      </c>
    </row>
    <row r="61" spans="1:9" x14ac:dyDescent="0.2">
      <c r="B61" s="2" t="s">
        <v>105</v>
      </c>
      <c r="F61" s="76">
        <f t="shared" si="0"/>
        <v>0</v>
      </c>
      <c r="G61" s="82">
        <v>0</v>
      </c>
    </row>
    <row r="62" spans="1:9" x14ac:dyDescent="0.2">
      <c r="B62" s="2" t="s">
        <v>106</v>
      </c>
      <c r="F62" s="76">
        <f t="shared" si="0"/>
        <v>0</v>
      </c>
      <c r="G62" s="82">
        <v>0</v>
      </c>
    </row>
    <row r="63" spans="1:9" outlineLevel="1" x14ac:dyDescent="0.2">
      <c r="B63" s="2" t="s">
        <v>107</v>
      </c>
      <c r="F63" s="76">
        <f t="shared" si="0"/>
        <v>0</v>
      </c>
      <c r="G63" s="82">
        <v>0</v>
      </c>
    </row>
    <row r="64" spans="1:9" outlineLevel="1" x14ac:dyDescent="0.2">
      <c r="B64" s="2" t="s">
        <v>108</v>
      </c>
      <c r="F64" s="76">
        <f t="shared" si="0"/>
        <v>0</v>
      </c>
      <c r="G64" s="82">
        <v>0</v>
      </c>
    </row>
    <row r="65" spans="2:7" outlineLevel="1" x14ac:dyDescent="0.2">
      <c r="B65" s="2" t="s">
        <v>109</v>
      </c>
      <c r="F65" s="76">
        <f t="shared" si="0"/>
        <v>0</v>
      </c>
      <c r="G65" s="82">
        <v>0</v>
      </c>
    </row>
    <row r="66" spans="2:7" outlineLevel="1" x14ac:dyDescent="0.2">
      <c r="B66" s="2" t="s">
        <v>110</v>
      </c>
      <c r="F66" s="76">
        <f t="shared" si="0"/>
        <v>1200</v>
      </c>
      <c r="G66" s="82">
        <v>100</v>
      </c>
    </row>
    <row r="67" spans="2:7" outlineLevel="1" x14ac:dyDescent="0.2">
      <c r="B67" s="2" t="s">
        <v>111</v>
      </c>
      <c r="F67" s="76">
        <f t="shared" si="0"/>
        <v>0</v>
      </c>
      <c r="G67" s="82">
        <v>0</v>
      </c>
    </row>
    <row r="68" spans="2:7" outlineLevel="1" x14ac:dyDescent="0.2">
      <c r="B68" s="2" t="s">
        <v>112</v>
      </c>
      <c r="F68" s="76">
        <f t="shared" si="0"/>
        <v>0</v>
      </c>
      <c r="G68" s="82">
        <v>0</v>
      </c>
    </row>
    <row r="69" spans="2:7" outlineLevel="1" x14ac:dyDescent="0.2">
      <c r="B69" s="2" t="s">
        <v>113</v>
      </c>
      <c r="F69" s="76">
        <f t="shared" si="0"/>
        <v>0</v>
      </c>
      <c r="G69" s="82">
        <v>0</v>
      </c>
    </row>
    <row r="70" spans="2:7" outlineLevel="1" x14ac:dyDescent="0.2">
      <c r="B70" s="2" t="s">
        <v>114</v>
      </c>
      <c r="F70" s="76">
        <f t="shared" si="0"/>
        <v>0</v>
      </c>
      <c r="G70" s="82">
        <v>0</v>
      </c>
    </row>
    <row r="71" spans="2:7" outlineLevel="1" x14ac:dyDescent="0.2">
      <c r="B71" s="2" t="s">
        <v>116</v>
      </c>
      <c r="F71" s="76">
        <f t="shared" si="0"/>
        <v>0</v>
      </c>
      <c r="G71" s="82">
        <v>0</v>
      </c>
    </row>
    <row r="72" spans="2:7" x14ac:dyDescent="0.2">
      <c r="B72" s="2" t="s">
        <v>117</v>
      </c>
      <c r="F72" s="76">
        <f t="shared" si="0"/>
        <v>0</v>
      </c>
      <c r="G72" s="82">
        <v>0</v>
      </c>
    </row>
    <row r="73" spans="2:7" x14ac:dyDescent="0.2">
      <c r="F73" s="76"/>
      <c r="G73" s="83"/>
    </row>
    <row r="74" spans="2:7" ht="13.5" thickBot="1" x14ac:dyDescent="0.25">
      <c r="B74" s="2" t="s">
        <v>118</v>
      </c>
      <c r="F74" s="76">
        <f>SUM(F56:F72)</f>
        <v>1200</v>
      </c>
      <c r="G74" s="79">
        <f>SUM(G56:G72)</f>
        <v>100</v>
      </c>
    </row>
    <row r="75" spans="2:7" x14ac:dyDescent="0.2">
      <c r="F75" s="70"/>
      <c r="G75" s="74"/>
    </row>
    <row r="76" spans="2:7" x14ac:dyDescent="0.2">
      <c r="B76" s="67" t="s">
        <v>131</v>
      </c>
      <c r="F76" s="70"/>
      <c r="G76" s="74"/>
    </row>
    <row r="77" spans="2:7" x14ac:dyDescent="0.2">
      <c r="B77" s="109" t="s">
        <v>259</v>
      </c>
      <c r="F77" s="76">
        <f>G77*12</f>
        <v>0</v>
      </c>
      <c r="G77" s="82">
        <v>0</v>
      </c>
    </row>
    <row r="78" spans="2:7" x14ac:dyDescent="0.2">
      <c r="B78" s="2" t="s">
        <v>101</v>
      </c>
      <c r="F78" s="76">
        <f t="shared" ref="F78:F93" si="1">G78*12</f>
        <v>0</v>
      </c>
      <c r="G78" s="82">
        <v>0</v>
      </c>
    </row>
    <row r="79" spans="2:7" x14ac:dyDescent="0.2">
      <c r="B79" s="2" t="s">
        <v>102</v>
      </c>
      <c r="F79" s="76">
        <f t="shared" si="1"/>
        <v>0</v>
      </c>
      <c r="G79" s="82">
        <v>0</v>
      </c>
    </row>
    <row r="80" spans="2:7" x14ac:dyDescent="0.2">
      <c r="B80" s="2" t="s">
        <v>103</v>
      </c>
      <c r="F80" s="76">
        <f t="shared" si="1"/>
        <v>0</v>
      </c>
      <c r="G80" s="82">
        <v>0</v>
      </c>
    </row>
    <row r="81" spans="2:7" x14ac:dyDescent="0.2">
      <c r="B81" s="2" t="s">
        <v>104</v>
      </c>
      <c r="F81" s="76">
        <f t="shared" si="1"/>
        <v>0</v>
      </c>
      <c r="G81" s="82">
        <v>0</v>
      </c>
    </row>
    <row r="82" spans="2:7" x14ac:dyDescent="0.2">
      <c r="B82" s="2" t="s">
        <v>105</v>
      </c>
      <c r="F82" s="76">
        <f t="shared" si="1"/>
        <v>0</v>
      </c>
      <c r="G82" s="82">
        <v>0</v>
      </c>
    </row>
    <row r="83" spans="2:7" x14ac:dyDescent="0.2">
      <c r="B83" s="2" t="s">
        <v>106</v>
      </c>
      <c r="F83" s="76">
        <f t="shared" si="1"/>
        <v>0</v>
      </c>
      <c r="G83" s="82">
        <v>0</v>
      </c>
    </row>
    <row r="84" spans="2:7" outlineLevel="1" x14ac:dyDescent="0.2">
      <c r="B84" s="2" t="s">
        <v>107</v>
      </c>
      <c r="F84" s="76">
        <f t="shared" si="1"/>
        <v>0</v>
      </c>
      <c r="G84" s="82">
        <v>0</v>
      </c>
    </row>
    <row r="85" spans="2:7" outlineLevel="1" x14ac:dyDescent="0.2">
      <c r="B85" s="2" t="s">
        <v>108</v>
      </c>
      <c r="F85" s="76">
        <f t="shared" si="1"/>
        <v>0</v>
      </c>
      <c r="G85" s="82">
        <v>0</v>
      </c>
    </row>
    <row r="86" spans="2:7" outlineLevel="1" x14ac:dyDescent="0.2">
      <c r="B86" s="2" t="s">
        <v>109</v>
      </c>
      <c r="F86" s="76">
        <f t="shared" si="1"/>
        <v>0</v>
      </c>
      <c r="G86" s="82">
        <v>0</v>
      </c>
    </row>
    <row r="87" spans="2:7" outlineLevel="1" x14ac:dyDescent="0.2">
      <c r="B87" s="2" t="s">
        <v>133</v>
      </c>
      <c r="F87" s="76">
        <f t="shared" si="1"/>
        <v>1200</v>
      </c>
      <c r="G87" s="82">
        <v>100</v>
      </c>
    </row>
    <row r="88" spans="2:7" outlineLevel="1" x14ac:dyDescent="0.2">
      <c r="B88" s="2" t="s">
        <v>111</v>
      </c>
      <c r="F88" s="76">
        <f t="shared" si="1"/>
        <v>0</v>
      </c>
      <c r="G88" s="82">
        <v>0</v>
      </c>
    </row>
    <row r="89" spans="2:7" outlineLevel="1" x14ac:dyDescent="0.2">
      <c r="B89" s="2" t="s">
        <v>112</v>
      </c>
      <c r="F89" s="76">
        <f t="shared" si="1"/>
        <v>0</v>
      </c>
      <c r="G89" s="82">
        <v>0</v>
      </c>
    </row>
    <row r="90" spans="2:7" outlineLevel="1" x14ac:dyDescent="0.2">
      <c r="B90" s="2" t="s">
        <v>113</v>
      </c>
      <c r="F90" s="76">
        <f t="shared" si="1"/>
        <v>0</v>
      </c>
      <c r="G90" s="82">
        <v>0</v>
      </c>
    </row>
    <row r="91" spans="2:7" outlineLevel="1" x14ac:dyDescent="0.2">
      <c r="B91" s="2" t="s">
        <v>114</v>
      </c>
      <c r="F91" s="76">
        <f t="shared" si="1"/>
        <v>0</v>
      </c>
      <c r="G91" s="82">
        <v>0</v>
      </c>
    </row>
    <row r="92" spans="2:7" outlineLevel="1" x14ac:dyDescent="0.2">
      <c r="B92" s="2" t="s">
        <v>116</v>
      </c>
      <c r="F92" s="76">
        <f t="shared" si="1"/>
        <v>0</v>
      </c>
      <c r="G92" s="82">
        <v>0</v>
      </c>
    </row>
    <row r="93" spans="2:7" x14ac:dyDescent="0.2">
      <c r="B93" s="2" t="s">
        <v>117</v>
      </c>
      <c r="F93" s="76">
        <f t="shared" si="1"/>
        <v>0</v>
      </c>
      <c r="G93" s="82">
        <v>0</v>
      </c>
    </row>
    <row r="94" spans="2:7" x14ac:dyDescent="0.2">
      <c r="F94" s="76"/>
      <c r="G94" s="83"/>
    </row>
    <row r="95" spans="2:7" ht="13.5" thickBot="1" x14ac:dyDescent="0.25">
      <c r="B95" s="2" t="s">
        <v>118</v>
      </c>
      <c r="F95" s="76">
        <f>SUM(F77:F93)</f>
        <v>1200</v>
      </c>
      <c r="G95" s="79">
        <f>SUM(G77:G93)</f>
        <v>100</v>
      </c>
    </row>
    <row r="96" spans="2:7" x14ac:dyDescent="0.2">
      <c r="F96" s="76"/>
      <c r="G96" s="80"/>
    </row>
    <row r="97" spans="2:7" x14ac:dyDescent="0.2">
      <c r="B97" s="67" t="s">
        <v>163</v>
      </c>
      <c r="F97" s="70"/>
      <c r="G97" s="74"/>
    </row>
    <row r="98" spans="2:7" x14ac:dyDescent="0.2">
      <c r="B98" s="109" t="s">
        <v>259</v>
      </c>
      <c r="F98" s="76">
        <f>G98*12</f>
        <v>0</v>
      </c>
      <c r="G98" s="82">
        <v>0</v>
      </c>
    </row>
    <row r="99" spans="2:7" x14ac:dyDescent="0.2">
      <c r="B99" s="2" t="s">
        <v>101</v>
      </c>
      <c r="F99" s="76">
        <f t="shared" ref="F99:F114" si="2">G99*12</f>
        <v>0</v>
      </c>
      <c r="G99" s="82">
        <v>0</v>
      </c>
    </row>
    <row r="100" spans="2:7" x14ac:dyDescent="0.2">
      <c r="B100" s="2" t="s">
        <v>102</v>
      </c>
      <c r="F100" s="76">
        <f t="shared" si="2"/>
        <v>0</v>
      </c>
      <c r="G100" s="82">
        <v>0</v>
      </c>
    </row>
    <row r="101" spans="2:7" x14ac:dyDescent="0.2">
      <c r="B101" s="2" t="s">
        <v>103</v>
      </c>
      <c r="F101" s="76">
        <f t="shared" si="2"/>
        <v>0</v>
      </c>
      <c r="G101" s="82">
        <v>0</v>
      </c>
    </row>
    <row r="102" spans="2:7" x14ac:dyDescent="0.2">
      <c r="B102" s="2" t="s">
        <v>104</v>
      </c>
      <c r="F102" s="76">
        <f t="shared" si="2"/>
        <v>0</v>
      </c>
      <c r="G102" s="82">
        <v>0</v>
      </c>
    </row>
    <row r="103" spans="2:7" x14ac:dyDescent="0.2">
      <c r="B103" s="2" t="s">
        <v>105</v>
      </c>
      <c r="F103" s="76">
        <f t="shared" si="2"/>
        <v>0</v>
      </c>
      <c r="G103" s="82">
        <v>0</v>
      </c>
    </row>
    <row r="104" spans="2:7" x14ac:dyDescent="0.2">
      <c r="B104" s="2" t="s">
        <v>106</v>
      </c>
      <c r="F104" s="76">
        <f t="shared" si="2"/>
        <v>0</v>
      </c>
      <c r="G104" s="82">
        <v>0</v>
      </c>
    </row>
    <row r="105" spans="2:7" outlineLevel="1" x14ac:dyDescent="0.2">
      <c r="B105" s="2" t="s">
        <v>107</v>
      </c>
      <c r="F105" s="76">
        <f t="shared" si="2"/>
        <v>0</v>
      </c>
      <c r="G105" s="82">
        <v>0</v>
      </c>
    </row>
    <row r="106" spans="2:7" outlineLevel="1" x14ac:dyDescent="0.2">
      <c r="B106" s="2" t="s">
        <v>108</v>
      </c>
      <c r="F106" s="76">
        <f t="shared" si="2"/>
        <v>0</v>
      </c>
      <c r="G106" s="82">
        <v>0</v>
      </c>
    </row>
    <row r="107" spans="2:7" outlineLevel="1" x14ac:dyDescent="0.2">
      <c r="B107" s="2" t="s">
        <v>109</v>
      </c>
      <c r="F107" s="76">
        <f t="shared" si="2"/>
        <v>0</v>
      </c>
      <c r="G107" s="82">
        <v>0</v>
      </c>
    </row>
    <row r="108" spans="2:7" outlineLevel="1" x14ac:dyDescent="0.2">
      <c r="B108" s="2" t="s">
        <v>133</v>
      </c>
      <c r="F108" s="76">
        <f t="shared" si="2"/>
        <v>1200</v>
      </c>
      <c r="G108" s="82">
        <v>100</v>
      </c>
    </row>
    <row r="109" spans="2:7" outlineLevel="1" x14ac:dyDescent="0.2">
      <c r="B109" s="2" t="s">
        <v>111</v>
      </c>
      <c r="F109" s="76">
        <f t="shared" si="2"/>
        <v>0</v>
      </c>
      <c r="G109" s="82">
        <v>0</v>
      </c>
    </row>
    <row r="110" spans="2:7" outlineLevel="1" x14ac:dyDescent="0.2">
      <c r="B110" s="2" t="s">
        <v>112</v>
      </c>
      <c r="F110" s="76">
        <f t="shared" si="2"/>
        <v>0</v>
      </c>
      <c r="G110" s="82">
        <v>0</v>
      </c>
    </row>
    <row r="111" spans="2:7" outlineLevel="1" x14ac:dyDescent="0.2">
      <c r="B111" s="2" t="s">
        <v>113</v>
      </c>
      <c r="F111" s="76">
        <f t="shared" si="2"/>
        <v>0</v>
      </c>
      <c r="G111" s="82">
        <v>0</v>
      </c>
    </row>
    <row r="112" spans="2:7" outlineLevel="1" x14ac:dyDescent="0.2">
      <c r="B112" s="2" t="s">
        <v>114</v>
      </c>
      <c r="F112" s="76">
        <f t="shared" si="2"/>
        <v>0</v>
      </c>
      <c r="G112" s="82">
        <v>0</v>
      </c>
    </row>
    <row r="113" spans="2:7" outlineLevel="1" x14ac:dyDescent="0.2">
      <c r="B113" s="2" t="s">
        <v>116</v>
      </c>
      <c r="F113" s="76">
        <f t="shared" si="2"/>
        <v>0</v>
      </c>
      <c r="G113" s="82">
        <v>0</v>
      </c>
    </row>
    <row r="114" spans="2:7" x14ac:dyDescent="0.2">
      <c r="B114" s="2" t="s">
        <v>117</v>
      </c>
      <c r="F114" s="76">
        <f t="shared" si="2"/>
        <v>0</v>
      </c>
      <c r="G114" s="82">
        <v>0</v>
      </c>
    </row>
    <row r="115" spans="2:7" x14ac:dyDescent="0.2">
      <c r="F115" s="76"/>
      <c r="G115" s="83"/>
    </row>
    <row r="116" spans="2:7" ht="13.5" thickBot="1" x14ac:dyDescent="0.25">
      <c r="B116" s="2" t="s">
        <v>118</v>
      </c>
      <c r="F116" s="76">
        <f>SUM(F98:F114)</f>
        <v>1200</v>
      </c>
      <c r="G116" s="79">
        <f>SUM(G98:G114)</f>
        <v>100</v>
      </c>
    </row>
    <row r="117" spans="2:7" x14ac:dyDescent="0.2">
      <c r="F117" s="76"/>
      <c r="G117" s="80"/>
    </row>
    <row r="118" spans="2:7" x14ac:dyDescent="0.2">
      <c r="B118" s="67" t="s">
        <v>252</v>
      </c>
      <c r="F118" s="70"/>
      <c r="G118" s="74"/>
    </row>
    <row r="119" spans="2:7" x14ac:dyDescent="0.2">
      <c r="B119" s="109" t="s">
        <v>259</v>
      </c>
      <c r="F119" s="76">
        <f>G119*12</f>
        <v>780</v>
      </c>
      <c r="G119" s="82">
        <v>65</v>
      </c>
    </row>
    <row r="120" spans="2:7" x14ac:dyDescent="0.2">
      <c r="B120" s="2" t="s">
        <v>101</v>
      </c>
      <c r="F120" s="76">
        <f t="shared" ref="F120:F135" si="3">G120*12</f>
        <v>480</v>
      </c>
      <c r="G120" s="82">
        <v>40</v>
      </c>
    </row>
    <row r="121" spans="2:7" x14ac:dyDescent="0.2">
      <c r="B121" s="2" t="s">
        <v>102</v>
      </c>
      <c r="F121" s="76">
        <f t="shared" si="3"/>
        <v>0</v>
      </c>
      <c r="G121" s="82">
        <v>0</v>
      </c>
    </row>
    <row r="122" spans="2:7" x14ac:dyDescent="0.2">
      <c r="B122" s="2" t="s">
        <v>103</v>
      </c>
      <c r="F122" s="76">
        <f t="shared" si="3"/>
        <v>0</v>
      </c>
      <c r="G122" s="82">
        <v>0</v>
      </c>
    </row>
    <row r="123" spans="2:7" x14ac:dyDescent="0.2">
      <c r="B123" s="2" t="s">
        <v>104</v>
      </c>
      <c r="F123" s="76">
        <f t="shared" si="3"/>
        <v>396</v>
      </c>
      <c r="G123" s="82">
        <v>33</v>
      </c>
    </row>
    <row r="124" spans="2:7" x14ac:dyDescent="0.2">
      <c r="B124" s="2" t="s">
        <v>105</v>
      </c>
      <c r="F124" s="76">
        <f t="shared" si="3"/>
        <v>720</v>
      </c>
      <c r="G124" s="82">
        <v>60</v>
      </c>
    </row>
    <row r="125" spans="2:7" x14ac:dyDescent="0.2">
      <c r="B125" s="2" t="s">
        <v>106</v>
      </c>
      <c r="F125" s="76">
        <f t="shared" si="3"/>
        <v>756</v>
      </c>
      <c r="G125" s="82">
        <v>63</v>
      </c>
    </row>
    <row r="126" spans="2:7" outlineLevel="1" x14ac:dyDescent="0.2">
      <c r="B126" s="2" t="s">
        <v>107</v>
      </c>
      <c r="F126" s="76">
        <f t="shared" si="3"/>
        <v>0</v>
      </c>
      <c r="G126" s="82">
        <v>0</v>
      </c>
    </row>
    <row r="127" spans="2:7" outlineLevel="1" x14ac:dyDescent="0.2">
      <c r="B127" s="2" t="s">
        <v>108</v>
      </c>
      <c r="F127" s="76">
        <f t="shared" si="3"/>
        <v>0</v>
      </c>
      <c r="G127" s="82">
        <v>0</v>
      </c>
    </row>
    <row r="128" spans="2:7" outlineLevel="1" x14ac:dyDescent="0.2">
      <c r="B128" s="2" t="s">
        <v>109</v>
      </c>
      <c r="F128" s="76">
        <f t="shared" si="3"/>
        <v>0</v>
      </c>
      <c r="G128" s="82">
        <v>0</v>
      </c>
    </row>
    <row r="129" spans="1:7" outlineLevel="1" x14ac:dyDescent="0.2">
      <c r="B129" s="2" t="s">
        <v>133</v>
      </c>
      <c r="F129" s="76">
        <f t="shared" si="3"/>
        <v>1200</v>
      </c>
      <c r="G129" s="82">
        <v>100</v>
      </c>
    </row>
    <row r="130" spans="1:7" outlineLevel="1" x14ac:dyDescent="0.2">
      <c r="B130" s="2" t="s">
        <v>111</v>
      </c>
      <c r="F130" s="76">
        <f t="shared" si="3"/>
        <v>0</v>
      </c>
      <c r="G130" s="82">
        <v>0</v>
      </c>
    </row>
    <row r="131" spans="1:7" outlineLevel="1" x14ac:dyDescent="0.2">
      <c r="B131" s="2" t="s">
        <v>112</v>
      </c>
      <c r="F131" s="76">
        <f t="shared" si="3"/>
        <v>0</v>
      </c>
      <c r="G131" s="82">
        <v>0</v>
      </c>
    </row>
    <row r="132" spans="1:7" outlineLevel="1" x14ac:dyDescent="0.2">
      <c r="B132" s="2" t="s">
        <v>113</v>
      </c>
      <c r="F132" s="76">
        <f t="shared" si="3"/>
        <v>0</v>
      </c>
      <c r="G132" s="82">
        <v>0</v>
      </c>
    </row>
    <row r="133" spans="1:7" outlineLevel="1" x14ac:dyDescent="0.2">
      <c r="B133" s="2" t="s">
        <v>114</v>
      </c>
      <c r="F133" s="76">
        <f t="shared" si="3"/>
        <v>0</v>
      </c>
      <c r="G133" s="82">
        <v>0</v>
      </c>
    </row>
    <row r="134" spans="1:7" outlineLevel="1" x14ac:dyDescent="0.2">
      <c r="B134" s="2" t="s">
        <v>116</v>
      </c>
      <c r="F134" s="76">
        <f t="shared" si="3"/>
        <v>0</v>
      </c>
      <c r="G134" s="82">
        <v>0</v>
      </c>
    </row>
    <row r="135" spans="1:7" x14ac:dyDescent="0.2">
      <c r="B135" s="2" t="s">
        <v>117</v>
      </c>
      <c r="F135" s="76">
        <f t="shared" si="3"/>
        <v>0</v>
      </c>
      <c r="G135" s="82">
        <v>0</v>
      </c>
    </row>
    <row r="136" spans="1:7" x14ac:dyDescent="0.2">
      <c r="F136" s="76"/>
      <c r="G136" s="83"/>
    </row>
    <row r="137" spans="1:7" ht="13.5" thickBot="1" x14ac:dyDescent="0.25">
      <c r="B137" s="2" t="s">
        <v>118</v>
      </c>
      <c r="F137" s="76">
        <f>SUM(F119:F135)</f>
        <v>4332</v>
      </c>
      <c r="G137" s="79">
        <f>SUM(G119:G135)</f>
        <v>361</v>
      </c>
    </row>
    <row r="138" spans="1:7" x14ac:dyDescent="0.2">
      <c r="F138" s="76"/>
      <c r="G138" s="80"/>
    </row>
    <row r="139" spans="1:7" x14ac:dyDescent="0.2">
      <c r="A139" s="67" t="s">
        <v>119</v>
      </c>
      <c r="F139" s="70"/>
      <c r="G139" s="74"/>
    </row>
    <row r="140" spans="1:7" x14ac:dyDescent="0.2">
      <c r="A140" s="67"/>
      <c r="F140" s="70"/>
      <c r="G140" s="74"/>
    </row>
    <row r="141" spans="1:7" outlineLevel="1" x14ac:dyDescent="0.2">
      <c r="B141" s="67" t="s">
        <v>130</v>
      </c>
      <c r="G141" s="74"/>
    </row>
    <row r="142" spans="1:7" outlineLevel="1" x14ac:dyDescent="0.2">
      <c r="B142" s="2" t="s">
        <v>120</v>
      </c>
      <c r="F142" s="76">
        <f>G142*12</f>
        <v>18900</v>
      </c>
      <c r="G142" s="82">
        <v>1575</v>
      </c>
    </row>
    <row r="143" spans="1:7" outlineLevel="1" x14ac:dyDescent="0.2">
      <c r="B143" s="2" t="s">
        <v>121</v>
      </c>
      <c r="E143" s="98">
        <v>0.09</v>
      </c>
      <c r="F143" s="76">
        <f>G143*12</f>
        <v>1701</v>
      </c>
      <c r="G143" s="82">
        <f>G142*E143</f>
        <v>141.75</v>
      </c>
    </row>
    <row r="144" spans="1:7" ht="13.5" outlineLevel="1" thickBot="1" x14ac:dyDescent="0.25">
      <c r="B144" s="2" t="s">
        <v>122</v>
      </c>
      <c r="F144" s="76">
        <f>F142-F143</f>
        <v>17199</v>
      </c>
      <c r="G144" s="79">
        <f>G142-G143</f>
        <v>1433.25</v>
      </c>
    </row>
    <row r="145" spans="1:11" customFormat="1" x14ac:dyDescent="0.2">
      <c r="A145" s="2"/>
      <c r="B145" s="77" t="s">
        <v>123</v>
      </c>
      <c r="C145" s="2"/>
      <c r="D145" s="2"/>
      <c r="E145" s="2"/>
      <c r="F145" s="76">
        <f>G145*12</f>
        <v>15999</v>
      </c>
      <c r="G145" s="80">
        <f>G144-G74</f>
        <v>1333.25</v>
      </c>
      <c r="H145" s="2"/>
      <c r="I145" s="2"/>
      <c r="J145" s="2"/>
      <c r="K145" s="2"/>
    </row>
    <row r="146" spans="1:11" customFormat="1" x14ac:dyDescent="0.2">
      <c r="A146" s="2"/>
      <c r="B146" s="77" t="s">
        <v>124</v>
      </c>
      <c r="C146" s="2"/>
      <c r="D146" s="2"/>
      <c r="E146" s="2"/>
      <c r="F146" s="76"/>
      <c r="G146" s="80">
        <f>G145-G15</f>
        <v>142.42418746105432</v>
      </c>
      <c r="H146" s="80" t="str">
        <f>IF(G145-G15&gt;0,"This is Surplus Money.","You Have to Come Up With This Amount Each Month, or Don't Buy the House.")</f>
        <v>This is Surplus Money.</v>
      </c>
      <c r="I146" s="2"/>
      <c r="J146" s="2"/>
      <c r="K146" s="2"/>
    </row>
    <row r="147" spans="1:11" customFormat="1" x14ac:dyDescent="0.2">
      <c r="A147" s="2"/>
      <c r="B147" s="77" t="s">
        <v>125</v>
      </c>
      <c r="C147" s="2"/>
      <c r="D147" s="2"/>
      <c r="E147" s="2"/>
      <c r="F147" s="76"/>
      <c r="G147" s="85">
        <f>(G145-G15)/(G15)</f>
        <v>0.11960119268610191</v>
      </c>
      <c r="H147" s="2"/>
      <c r="I147" s="70"/>
      <c r="J147" s="2"/>
      <c r="K147" s="2"/>
    </row>
    <row r="148" spans="1:11" customFormat="1" x14ac:dyDescent="0.2">
      <c r="A148" s="2"/>
      <c r="B148" s="77" t="s">
        <v>126</v>
      </c>
      <c r="C148" s="2"/>
      <c r="D148" s="2"/>
      <c r="E148" s="2"/>
      <c r="F148" s="76"/>
      <c r="G148" s="87">
        <f>G145/G15</f>
        <v>1.1196011926861018</v>
      </c>
      <c r="H148" s="2" t="s">
        <v>127</v>
      </c>
      <c r="I148" s="2"/>
      <c r="J148" s="2"/>
      <c r="K148" s="2"/>
    </row>
    <row r="149" spans="1:11" customFormat="1" x14ac:dyDescent="0.2">
      <c r="A149" s="3"/>
      <c r="H149" s="70" t="s">
        <v>128</v>
      </c>
      <c r="I149" s="2"/>
      <c r="J149" s="2"/>
      <c r="K149" s="2"/>
    </row>
    <row r="150" spans="1:11" customFormat="1" x14ac:dyDescent="0.2">
      <c r="B150" s="110" t="s">
        <v>245</v>
      </c>
      <c r="G150" s="122">
        <f>((G145-G9-G10-G12)*(1-1/(1+F8*0.01/12)^(F7*12)))/(F8*0.01/12)</f>
        <v>216101.68682670433</v>
      </c>
      <c r="H150" s="70"/>
      <c r="I150" s="2"/>
      <c r="J150" s="2"/>
      <c r="K150" s="2"/>
    </row>
    <row r="151" spans="1:11" customFormat="1" x14ac:dyDescent="0.2">
      <c r="A151" s="2"/>
      <c r="B151" s="77"/>
      <c r="C151" s="2"/>
      <c r="D151" s="2"/>
      <c r="E151" s="2"/>
      <c r="F151" s="76"/>
      <c r="G151" s="87"/>
      <c r="H151" s="70"/>
      <c r="I151" s="2"/>
      <c r="J151" s="2"/>
      <c r="K151" s="2"/>
    </row>
    <row r="152" spans="1:11" x14ac:dyDescent="0.2">
      <c r="B152" s="67" t="s">
        <v>131</v>
      </c>
      <c r="G152" s="74"/>
    </row>
    <row r="153" spans="1:11" x14ac:dyDescent="0.2">
      <c r="B153" s="2" t="s">
        <v>120</v>
      </c>
      <c r="F153" s="76">
        <f>G153*12</f>
        <v>16740</v>
      </c>
      <c r="G153" s="82">
        <v>1395</v>
      </c>
    </row>
    <row r="154" spans="1:11" x14ac:dyDescent="0.2">
      <c r="B154" s="2" t="s">
        <v>121</v>
      </c>
      <c r="E154" s="98">
        <v>0.09</v>
      </c>
      <c r="F154" s="76">
        <f>G154*12</f>
        <v>1506.6</v>
      </c>
      <c r="G154" s="82">
        <f>G153*E154</f>
        <v>125.55</v>
      </c>
    </row>
    <row r="155" spans="1:11" ht="13.5" thickBot="1" x14ac:dyDescent="0.25">
      <c r="B155" s="2" t="s">
        <v>122</v>
      </c>
      <c r="F155" s="76">
        <f>F153-F154</f>
        <v>15233.4</v>
      </c>
      <c r="G155" s="79">
        <f>G153-G154</f>
        <v>1269.45</v>
      </c>
    </row>
    <row r="156" spans="1:11" customFormat="1" x14ac:dyDescent="0.2">
      <c r="A156" s="2"/>
      <c r="B156" s="77" t="s">
        <v>123</v>
      </c>
      <c r="C156" s="2"/>
      <c r="D156" s="2"/>
      <c r="E156" s="2"/>
      <c r="F156" s="76">
        <f>G156*12</f>
        <v>14033.400000000001</v>
      </c>
      <c r="G156" s="80">
        <f>G155-G95</f>
        <v>1169.45</v>
      </c>
      <c r="H156" s="2"/>
      <c r="I156" s="2"/>
      <c r="J156" s="2"/>
      <c r="K156" s="2"/>
    </row>
    <row r="157" spans="1:11" customFormat="1" x14ac:dyDescent="0.2">
      <c r="A157" s="2"/>
      <c r="B157" s="77" t="s">
        <v>124</v>
      </c>
      <c r="C157" s="2"/>
      <c r="D157" s="2"/>
      <c r="E157" s="2"/>
      <c r="F157" s="76"/>
      <c r="G157" s="80">
        <f>G156-G27</f>
        <v>532.21600766061135</v>
      </c>
      <c r="H157" s="80" t="str">
        <f>IF(G156-G83&gt;0,"This is Surplus Money.","You Have to Come Up With This Amount Each Month, or Don't Buy the House.")</f>
        <v>This is Surplus Money.</v>
      </c>
      <c r="I157" s="2"/>
      <c r="J157" s="2"/>
      <c r="K157" s="2"/>
    </row>
    <row r="158" spans="1:11" customFormat="1" x14ac:dyDescent="0.2">
      <c r="A158" s="2"/>
      <c r="B158" s="77" t="s">
        <v>125</v>
      </c>
      <c r="C158" s="2"/>
      <c r="D158" s="2"/>
      <c r="E158" s="2"/>
      <c r="F158" s="76"/>
      <c r="G158" s="85">
        <f>(G156-G27)/(G27)</f>
        <v>0.83519713960449693</v>
      </c>
      <c r="H158" s="2"/>
      <c r="I158" s="70"/>
      <c r="J158" s="2"/>
      <c r="K158" s="2"/>
    </row>
    <row r="159" spans="1:11" customFormat="1" x14ac:dyDescent="0.2">
      <c r="A159" s="2"/>
      <c r="B159" s="77" t="s">
        <v>126</v>
      </c>
      <c r="C159" s="2"/>
      <c r="D159" s="2"/>
      <c r="E159" s="2"/>
      <c r="F159" s="76"/>
      <c r="G159" s="87">
        <f>G156/G27</f>
        <v>1.835197139604497</v>
      </c>
      <c r="H159" s="2" t="s">
        <v>127</v>
      </c>
      <c r="I159" s="2"/>
      <c r="J159" s="2"/>
      <c r="K159" s="2"/>
    </row>
    <row r="160" spans="1:11" customFormat="1" x14ac:dyDescent="0.2">
      <c r="A160" s="2"/>
      <c r="B160" s="77"/>
      <c r="C160" s="2"/>
      <c r="D160" s="2"/>
      <c r="E160" s="2"/>
      <c r="F160" s="76"/>
      <c r="G160" s="87"/>
      <c r="H160" s="70" t="s">
        <v>128</v>
      </c>
      <c r="I160" s="2"/>
      <c r="J160" s="2"/>
      <c r="K160" s="2"/>
    </row>
    <row r="161" spans="1:11" customFormat="1" x14ac:dyDescent="0.2">
      <c r="A161" s="2"/>
      <c r="B161" s="110" t="s">
        <v>245</v>
      </c>
      <c r="G161" s="122">
        <f>((G156-G21-G22-G24)*(1-1/(1+F20*0.01/12)^(F19*12)))/(F20*0.01/12)</f>
        <v>198494.57826217558</v>
      </c>
      <c r="H161" s="70"/>
      <c r="I161" s="2"/>
      <c r="J161" s="2"/>
      <c r="K161" s="2"/>
    </row>
    <row r="162" spans="1:11" customFormat="1" x14ac:dyDescent="0.2">
      <c r="A162" s="2"/>
      <c r="B162" s="77"/>
      <c r="C162" s="2"/>
      <c r="D162" s="2"/>
      <c r="E162" s="2"/>
      <c r="F162" s="76"/>
      <c r="G162" s="87"/>
      <c r="H162" s="70"/>
      <c r="I162" s="2"/>
      <c r="J162" s="2"/>
      <c r="K162" s="2"/>
    </row>
    <row r="163" spans="1:11" x14ac:dyDescent="0.2">
      <c r="B163" s="67" t="s">
        <v>163</v>
      </c>
      <c r="G163" s="74"/>
    </row>
    <row r="164" spans="1:11" x14ac:dyDescent="0.2">
      <c r="B164" s="2" t="s">
        <v>120</v>
      </c>
      <c r="F164" s="76">
        <f>G164*12</f>
        <v>13200</v>
      </c>
      <c r="G164" s="82">
        <v>1100</v>
      </c>
    </row>
    <row r="165" spans="1:11" x14ac:dyDescent="0.2">
      <c r="B165" s="2" t="s">
        <v>121</v>
      </c>
      <c r="E165" s="98">
        <v>0.09</v>
      </c>
      <c r="F165" s="76">
        <f>G165*12</f>
        <v>1188</v>
      </c>
      <c r="G165" s="82">
        <f>G164*E165</f>
        <v>99</v>
      </c>
    </row>
    <row r="166" spans="1:11" ht="13.5" thickBot="1" x14ac:dyDescent="0.25">
      <c r="B166" s="2" t="s">
        <v>122</v>
      </c>
      <c r="F166" s="76">
        <f>F164-F165</f>
        <v>12012</v>
      </c>
      <c r="G166" s="79">
        <f>G164-G165</f>
        <v>1001</v>
      </c>
    </row>
    <row r="167" spans="1:11" customFormat="1" x14ac:dyDescent="0.2">
      <c r="A167" s="2"/>
      <c r="B167" s="77" t="s">
        <v>123</v>
      </c>
      <c r="C167" s="2"/>
      <c r="D167" s="2"/>
      <c r="E167" s="2"/>
      <c r="F167" s="76">
        <f>G167*12</f>
        <v>10812</v>
      </c>
      <c r="G167" s="80">
        <f>G166-G116</f>
        <v>901</v>
      </c>
      <c r="H167" s="2"/>
      <c r="I167" s="2"/>
      <c r="J167" s="2"/>
      <c r="K167" s="2"/>
    </row>
    <row r="168" spans="1:11" customFormat="1" x14ac:dyDescent="0.2">
      <c r="A168" s="2"/>
      <c r="B168" s="77" t="s">
        <v>124</v>
      </c>
      <c r="C168" s="2"/>
      <c r="D168" s="2"/>
      <c r="E168" s="2"/>
      <c r="F168" s="76"/>
      <c r="G168" s="80">
        <f>G167-G39</f>
        <v>188.51406769203527</v>
      </c>
      <c r="H168" s="80" t="str">
        <f>IF(G167-G39&gt;0,"This is Surplus Money.","You Have to Come Up With This Amount Each Month, or Don't Buy the House.")</f>
        <v>This is Surplus Money.</v>
      </c>
      <c r="I168" s="2"/>
      <c r="J168" s="2"/>
      <c r="K168" s="2"/>
    </row>
    <row r="169" spans="1:11" customFormat="1" x14ac:dyDescent="0.2">
      <c r="A169" s="2"/>
      <c r="B169" s="77" t="s">
        <v>125</v>
      </c>
      <c r="C169" s="2"/>
      <c r="D169" s="2"/>
      <c r="E169" s="2"/>
      <c r="F169" s="76"/>
      <c r="G169" s="85">
        <f>(G167-G39)/(G39)</f>
        <v>0.26458637166544363</v>
      </c>
      <c r="H169" s="2"/>
      <c r="I169" s="70"/>
      <c r="J169" s="2"/>
      <c r="K169" s="2"/>
    </row>
    <row r="170" spans="1:11" customFormat="1" x14ac:dyDescent="0.2">
      <c r="A170" s="2"/>
      <c r="B170" s="77" t="s">
        <v>126</v>
      </c>
      <c r="C170" s="2"/>
      <c r="D170" s="2"/>
      <c r="E170" s="2"/>
      <c r="F170" s="76"/>
      <c r="G170" s="87">
        <f>G167/G39</f>
        <v>1.2645863716654437</v>
      </c>
      <c r="H170" s="2" t="s">
        <v>127</v>
      </c>
      <c r="I170" s="2"/>
      <c r="J170" s="2"/>
      <c r="K170" s="2"/>
    </row>
    <row r="171" spans="1:11" customFormat="1" x14ac:dyDescent="0.2">
      <c r="A171" s="2"/>
      <c r="B171" s="77"/>
      <c r="C171" s="2"/>
      <c r="D171" s="2"/>
      <c r="E171" s="2"/>
      <c r="F171" s="76"/>
      <c r="G171" s="87"/>
      <c r="H171" s="70" t="s">
        <v>128</v>
      </c>
      <c r="I171" s="2"/>
      <c r="J171" s="2"/>
      <c r="K171" s="2"/>
    </row>
    <row r="172" spans="1:11" x14ac:dyDescent="0.2">
      <c r="B172" s="110" t="s">
        <v>245</v>
      </c>
      <c r="C172"/>
      <c r="D172"/>
      <c r="E172"/>
      <c r="F172"/>
      <c r="G172" s="122">
        <f>((G167-G33-G34-G36)*(1-1/(1+F32*0.01/12)^(F31*12)))/(F32*0.01/12)</f>
        <v>118696.27024537089</v>
      </c>
    </row>
    <row r="174" spans="1:11" customFormat="1" x14ac:dyDescent="0.2">
      <c r="A174" s="2"/>
      <c r="B174" s="77"/>
      <c r="C174" s="2"/>
      <c r="D174" s="2"/>
      <c r="E174" s="2"/>
      <c r="F174" s="76"/>
      <c r="G174" s="87"/>
      <c r="H174" s="70"/>
      <c r="I174" s="2"/>
      <c r="J174" s="2"/>
      <c r="K174" s="2"/>
    </row>
    <row r="175" spans="1:11" x14ac:dyDescent="0.2">
      <c r="B175" s="67" t="s">
        <v>252</v>
      </c>
      <c r="G175" s="74"/>
    </row>
    <row r="176" spans="1:11" x14ac:dyDescent="0.2">
      <c r="B176" s="2" t="s">
        <v>120</v>
      </c>
      <c r="F176" s="76">
        <f>G176*12</f>
        <v>0</v>
      </c>
      <c r="G176" s="82">
        <v>0</v>
      </c>
    </row>
    <row r="177" spans="1:11" x14ac:dyDescent="0.2">
      <c r="B177" s="2" t="s">
        <v>121</v>
      </c>
      <c r="E177" s="98">
        <v>0</v>
      </c>
      <c r="F177" s="76">
        <f>G177*12</f>
        <v>0</v>
      </c>
      <c r="G177" s="82">
        <f>G176*E177</f>
        <v>0</v>
      </c>
    </row>
    <row r="178" spans="1:11" ht="13.5" thickBot="1" x14ac:dyDescent="0.25">
      <c r="B178" s="2" t="s">
        <v>122</v>
      </c>
      <c r="F178" s="76">
        <f>F176-F177</f>
        <v>0</v>
      </c>
      <c r="G178" s="79">
        <f>G176-G177</f>
        <v>0</v>
      </c>
    </row>
    <row r="179" spans="1:11" customFormat="1" x14ac:dyDescent="0.2">
      <c r="A179" s="2"/>
      <c r="B179" s="77" t="s">
        <v>123</v>
      </c>
      <c r="C179" s="2"/>
      <c r="D179" s="2"/>
      <c r="E179" s="2"/>
      <c r="F179" s="76">
        <f>G179*12</f>
        <v>0</v>
      </c>
      <c r="G179" s="80">
        <f>G178-G128</f>
        <v>0</v>
      </c>
      <c r="H179" s="2"/>
      <c r="I179" s="2"/>
      <c r="J179" s="2"/>
      <c r="K179" s="2"/>
    </row>
    <row r="180" spans="1:11" customFormat="1" x14ac:dyDescent="0.2">
      <c r="A180" s="2"/>
      <c r="B180" s="77" t="s">
        <v>124</v>
      </c>
      <c r="C180" s="2"/>
      <c r="D180" s="2"/>
      <c r="E180" s="2"/>
      <c r="F180" s="76"/>
      <c r="G180" s="80">
        <f>G179-G51</f>
        <v>-1693.4685225150872</v>
      </c>
      <c r="H180" s="80" t="str">
        <f>IF(G179-G51&gt;0,"This is Surplus Money.","You Have to Come Up With This Amount Each Month, or Don't Buy the House.")</f>
        <v>You Have to Come Up With This Amount Each Month, or Don't Buy the House.</v>
      </c>
      <c r="I180" s="2"/>
      <c r="J180" s="2"/>
      <c r="K180" s="2"/>
    </row>
    <row r="181" spans="1:11" customFormat="1" x14ac:dyDescent="0.2">
      <c r="A181" s="2"/>
      <c r="B181" s="77" t="s">
        <v>125</v>
      </c>
      <c r="C181" s="2"/>
      <c r="D181" s="2"/>
      <c r="E181" s="2"/>
      <c r="F181" s="76"/>
      <c r="G181" s="85">
        <f>(G179-G51)/(G51)</f>
        <v>-1</v>
      </c>
      <c r="H181" s="2"/>
      <c r="I181" s="70"/>
      <c r="J181" s="2"/>
      <c r="K181" s="2"/>
    </row>
    <row r="182" spans="1:11" customFormat="1" x14ac:dyDescent="0.2">
      <c r="A182" s="2"/>
      <c r="B182" s="77" t="s">
        <v>126</v>
      </c>
      <c r="C182" s="2"/>
      <c r="D182" s="2"/>
      <c r="E182" s="2"/>
      <c r="F182" s="76"/>
      <c r="G182" s="87">
        <f>G179/G51</f>
        <v>0</v>
      </c>
      <c r="H182" s="2" t="s">
        <v>127</v>
      </c>
      <c r="I182" s="2"/>
      <c r="J182" s="2"/>
      <c r="K182" s="2"/>
    </row>
    <row r="183" spans="1:11" customFormat="1" x14ac:dyDescent="0.2">
      <c r="A183" s="2"/>
      <c r="B183" s="77"/>
      <c r="C183" s="2"/>
      <c r="D183" s="2"/>
      <c r="E183" s="2"/>
      <c r="F183" s="76"/>
      <c r="G183" s="87"/>
      <c r="H183" s="70" t="s">
        <v>128</v>
      </c>
      <c r="I183" s="2"/>
      <c r="J183" s="2"/>
      <c r="K183" s="2"/>
    </row>
    <row r="184" spans="1:11" x14ac:dyDescent="0.2">
      <c r="B184" s="110" t="s">
        <v>245</v>
      </c>
      <c r="C184"/>
      <c r="D184"/>
      <c r="E184"/>
      <c r="F184"/>
      <c r="G184" s="122">
        <f>((G179-G45-G46-G48)*(1-1/(1+F44*0.01/12)^(F43*12)))/(F44*0.01/12)</f>
        <v>-104242.9762707531</v>
      </c>
    </row>
    <row r="185" spans="1:11" x14ac:dyDescent="0.2">
      <c r="A185" s="125" t="s">
        <v>256</v>
      </c>
      <c r="B185" s="110" t="s">
        <v>245</v>
      </c>
      <c r="C185"/>
      <c r="D185"/>
      <c r="E185"/>
      <c r="F185"/>
      <c r="G185" s="122">
        <f>G150+G161+G172+G184</f>
        <v>429049.5590634977</v>
      </c>
    </row>
    <row r="186" spans="1:11" x14ac:dyDescent="0.2">
      <c r="A186" s="125"/>
      <c r="B186" s="110"/>
      <c r="C186"/>
      <c r="D186"/>
      <c r="E186"/>
      <c r="F186"/>
      <c r="G186" s="122"/>
      <c r="H186" s="70"/>
    </row>
    <row r="187" spans="1:11" x14ac:dyDescent="0.2">
      <c r="B187" s="77"/>
      <c r="F187" s="76"/>
      <c r="G187" s="88"/>
    </row>
    <row r="188" spans="1:11" x14ac:dyDescent="0.2">
      <c r="A188" s="67" t="s">
        <v>171</v>
      </c>
    </row>
    <row r="189" spans="1:11" x14ac:dyDescent="0.2">
      <c r="F189" s="109" t="s">
        <v>89</v>
      </c>
      <c r="G189" s="109" t="s">
        <v>90</v>
      </c>
    </row>
    <row r="190" spans="1:11" x14ac:dyDescent="0.2">
      <c r="B190" s="109" t="s">
        <v>253</v>
      </c>
      <c r="F190" s="70">
        <f>G190*12</f>
        <v>58740.171116416634</v>
      </c>
      <c r="G190" s="70">
        <f>G15+G27+G39+G51+G74+G95+G116+G137</f>
        <v>4895.0142597013864</v>
      </c>
    </row>
    <row r="191" spans="1:11" x14ac:dyDescent="0.2">
      <c r="B191" s="109" t="s">
        <v>254</v>
      </c>
      <c r="F191" s="70">
        <f>F145+F156+F167+F179</f>
        <v>40844.400000000001</v>
      </c>
      <c r="G191" s="70">
        <f>G145+G156+G167+G179</f>
        <v>3403.7</v>
      </c>
      <c r="H191" s="70"/>
    </row>
    <row r="192" spans="1:11" ht="13.5" thickBot="1" x14ac:dyDescent="0.25">
      <c r="B192" s="109" t="s">
        <v>255</v>
      </c>
      <c r="F192" s="79">
        <f>F190-F191</f>
        <v>17895.771116416632</v>
      </c>
      <c r="G192" s="79">
        <f>G190-G191</f>
        <v>1491.3142597013866</v>
      </c>
      <c r="H192" s="70"/>
    </row>
    <row r="193" spans="2:7" x14ac:dyDescent="0.2">
      <c r="B193" s="111" t="s">
        <v>125</v>
      </c>
      <c r="F193" s="85">
        <f>F191/F190</f>
        <v>0.69534016029764101</v>
      </c>
      <c r="G193" s="85">
        <f>G191/G190</f>
        <v>0.6953401602976409</v>
      </c>
    </row>
    <row r="195" spans="2:7" x14ac:dyDescent="0.2">
      <c r="B195" s="77" t="s">
        <v>257</v>
      </c>
      <c r="G195" s="70">
        <f>F15+F27+F39+F51</f>
        <v>679177.2</v>
      </c>
    </row>
    <row r="196" spans="2:7" x14ac:dyDescent="0.2">
      <c r="B196" s="111" t="s">
        <v>258</v>
      </c>
      <c r="F196" s="85">
        <f>F191/F190</f>
        <v>0.69534016029764101</v>
      </c>
      <c r="G196" s="126">
        <f>G195*F196</f>
        <v>472259.18311850296</v>
      </c>
    </row>
  </sheetData>
  <phoneticPr fontId="5" type="noConversion"/>
  <conditionalFormatting sqref="H146 H156:H157 H167:H168">
    <cfRule type="cellIs" dxfId="31" priority="79" stopIfTrue="1" operator="equal">
      <formula>"This is Surplus Money."</formula>
    </cfRule>
    <cfRule type="cellIs" dxfId="30" priority="80" stopIfTrue="1" operator="equal">
      <formula>"You Have to Come Up With This Amount Each Month, or Don't Buy the House."</formula>
    </cfRule>
  </conditionalFormatting>
  <conditionalFormatting sqref="G148">
    <cfRule type="cellIs" dxfId="29" priority="29" stopIfTrue="1" operator="greaterThan">
      <formula>1</formula>
    </cfRule>
    <cfRule type="cellIs" dxfId="28" priority="30" stopIfTrue="1" operator="lessThanOrEqual">
      <formula>1</formula>
    </cfRule>
  </conditionalFormatting>
  <conditionalFormatting sqref="G145">
    <cfRule type="cellIs" dxfId="27" priority="27" stopIfTrue="1" operator="greaterThan">
      <formula>0</formula>
    </cfRule>
    <cfRule type="cellIs" dxfId="26" priority="28" stopIfTrue="1" operator="lessThanOrEqual">
      <formula>0</formula>
    </cfRule>
  </conditionalFormatting>
  <conditionalFormatting sqref="G146">
    <cfRule type="cellIs" dxfId="25" priority="25" stopIfTrue="1" operator="greaterThan">
      <formula>0</formula>
    </cfRule>
    <cfRule type="cellIs" dxfId="24" priority="26" stopIfTrue="1" operator="lessThanOrEqual">
      <formula>0</formula>
    </cfRule>
  </conditionalFormatting>
  <conditionalFormatting sqref="G156:G157 G167:G168">
    <cfRule type="cellIs" dxfId="23" priority="23" stopIfTrue="1" operator="greaterThan">
      <formula>0</formula>
    </cfRule>
    <cfRule type="cellIs" dxfId="22" priority="24" stopIfTrue="1" operator="lessThanOrEqual">
      <formula>0</formula>
    </cfRule>
  </conditionalFormatting>
  <conditionalFormatting sqref="G147">
    <cfRule type="cellIs" dxfId="21" priority="21" stopIfTrue="1" operator="greaterThan">
      <formula>0</formula>
    </cfRule>
    <cfRule type="cellIs" dxfId="20" priority="22" stopIfTrue="1" operator="lessThanOrEqual">
      <formula>0</formula>
    </cfRule>
  </conditionalFormatting>
  <conditionalFormatting sqref="G158 G169">
    <cfRule type="cellIs" dxfId="19" priority="19" stopIfTrue="1" operator="greaterThan">
      <formula>0</formula>
    </cfRule>
    <cfRule type="cellIs" dxfId="18" priority="20" stopIfTrue="1" operator="lessThanOrEqual">
      <formula>0</formula>
    </cfRule>
  </conditionalFormatting>
  <conditionalFormatting sqref="G159 G170">
    <cfRule type="cellIs" dxfId="17" priority="17" stopIfTrue="1" operator="greaterThan">
      <formula>1</formula>
    </cfRule>
    <cfRule type="cellIs" dxfId="16" priority="18" stopIfTrue="1" operator="lessThanOrEqual">
      <formula>1</formula>
    </cfRule>
  </conditionalFormatting>
  <conditionalFormatting sqref="G159 G170">
    <cfRule type="cellIs" dxfId="15" priority="15" stopIfTrue="1" operator="greaterThan">
      <formula>1</formula>
    </cfRule>
    <cfRule type="cellIs" dxfId="14" priority="16" stopIfTrue="1" operator="lessThanOrEqual">
      <formula>1</formula>
    </cfRule>
  </conditionalFormatting>
  <conditionalFormatting sqref="H179:H180">
    <cfRule type="cellIs" dxfId="13" priority="13" stopIfTrue="1" operator="equal">
      <formula>"This is Surplus Money."</formula>
    </cfRule>
    <cfRule type="cellIs" dxfId="12" priority="14" stopIfTrue="1" operator="equal">
      <formula>"You Have to Come Up With This Amount Each Month, or Don't Buy the House."</formula>
    </cfRule>
  </conditionalFormatting>
  <conditionalFormatting sqref="G179:G180">
    <cfRule type="cellIs" dxfId="11" priority="11" stopIfTrue="1" operator="greaterThan">
      <formula>0</formula>
    </cfRule>
    <cfRule type="cellIs" dxfId="10" priority="12" stopIfTrue="1" operator="lessThanOrEqual">
      <formula>0</formula>
    </cfRule>
  </conditionalFormatting>
  <conditionalFormatting sqref="G181">
    <cfRule type="cellIs" dxfId="9" priority="9" stopIfTrue="1" operator="greaterThan">
      <formula>0</formula>
    </cfRule>
    <cfRule type="cellIs" dxfId="8" priority="10" stopIfTrue="1" operator="lessThanOrEqual">
      <formula>0</formula>
    </cfRule>
  </conditionalFormatting>
  <conditionalFormatting sqref="G182">
    <cfRule type="cellIs" dxfId="7" priority="7" stopIfTrue="1" operator="greaterThan">
      <formula>1</formula>
    </cfRule>
    <cfRule type="cellIs" dxfId="6" priority="8" stopIfTrue="1" operator="lessThanOrEqual">
      <formula>1</formula>
    </cfRule>
  </conditionalFormatting>
  <conditionalFormatting sqref="G182">
    <cfRule type="cellIs" dxfId="5" priority="5" stopIfTrue="1" operator="greaterThan">
      <formula>1</formula>
    </cfRule>
    <cfRule type="cellIs" dxfId="4" priority="6" stopIfTrue="1" operator="lessThanOrEqual">
      <formula>1</formula>
    </cfRule>
  </conditionalFormatting>
  <conditionalFormatting sqref="F193:G193">
    <cfRule type="cellIs" dxfId="3" priority="3" stopIfTrue="1" operator="greaterThan">
      <formula>0</formula>
    </cfRule>
    <cfRule type="cellIs" dxfId="2" priority="4" stopIfTrue="1" operator="lessThanOrEqual">
      <formula>0</formula>
    </cfRule>
  </conditionalFormatting>
  <conditionalFormatting sqref="F196:G196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2" right="0.2" top="0.2" bottom="0.2" header="0.5" footer="0.5"/>
  <pageSetup scale="65" orientation="portrait" r:id="rId1"/>
  <headerFooter alignWithMargins="0"/>
  <ignoredErrors>
    <ignoredError sqref="F144 F155 F166" formula="1"/>
  </ignoredErrors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r:id="rId5">
            <anchor moveWithCells="1">
              <from>
                <xdr:col>7</xdr:col>
                <xdr:colOff>457200</xdr:colOff>
                <xdr:row>5</xdr:row>
                <xdr:rowOff>0</xdr:rowOff>
              </from>
              <to>
                <xdr:col>9</xdr:col>
                <xdr:colOff>200025</xdr:colOff>
                <xdr:row>8</xdr:row>
                <xdr:rowOff>152400</xdr:rowOff>
              </to>
            </anchor>
          </objectPr>
        </oleObject>
      </mc:Choice>
      <mc:Fallback>
        <oleObject progId="Equation.3" shapeId="1536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2:I14"/>
  <sheetViews>
    <sheetView workbookViewId="0">
      <selection activeCell="B3" sqref="B3"/>
    </sheetView>
  </sheetViews>
  <sheetFormatPr defaultRowHeight="12.75" x14ac:dyDescent="0.2"/>
  <cols>
    <col min="1" max="1" width="43.5703125" customWidth="1"/>
    <col min="4" max="4" width="3.28515625" customWidth="1"/>
  </cols>
  <sheetData>
    <row r="2" spans="1:9" x14ac:dyDescent="0.2">
      <c r="B2" s="141" t="s">
        <v>135</v>
      </c>
      <c r="C2" s="142"/>
      <c r="E2" s="141" t="s">
        <v>137</v>
      </c>
      <c r="F2" s="142"/>
    </row>
    <row r="3" spans="1:9" x14ac:dyDescent="0.2">
      <c r="A3" t="s">
        <v>134</v>
      </c>
      <c r="B3" s="19">
        <v>10</v>
      </c>
      <c r="C3" s="32" t="s">
        <v>136</v>
      </c>
      <c r="D3" s="32"/>
      <c r="E3" s="89">
        <f>B3</f>
        <v>10</v>
      </c>
      <c r="F3" t="s">
        <v>136</v>
      </c>
    </row>
    <row r="4" spans="1:9" x14ac:dyDescent="0.2">
      <c r="A4" t="s">
        <v>138</v>
      </c>
      <c r="B4" s="22">
        <v>3.75</v>
      </c>
      <c r="C4" t="s">
        <v>139</v>
      </c>
      <c r="E4" s="22">
        <v>0.61</v>
      </c>
      <c r="F4" t="s">
        <v>139</v>
      </c>
    </row>
    <row r="5" spans="1:9" x14ac:dyDescent="0.2">
      <c r="A5" t="s">
        <v>140</v>
      </c>
      <c r="B5" s="19">
        <v>23</v>
      </c>
      <c r="C5" t="s">
        <v>141</v>
      </c>
      <c r="E5" s="19">
        <v>23</v>
      </c>
      <c r="F5" t="s">
        <v>141</v>
      </c>
    </row>
    <row r="6" spans="1:9" x14ac:dyDescent="0.2">
      <c r="A6" t="s">
        <v>142</v>
      </c>
      <c r="B6" s="53">
        <f>B4/B5</f>
        <v>0.16304347826086957</v>
      </c>
      <c r="C6" t="s">
        <v>143</v>
      </c>
      <c r="E6" s="53">
        <f>E4/E5</f>
        <v>2.6521739130434784E-2</v>
      </c>
      <c r="F6" t="s">
        <v>143</v>
      </c>
    </row>
    <row r="7" spans="1:9" x14ac:dyDescent="0.2">
      <c r="A7" t="s">
        <v>144</v>
      </c>
      <c r="B7" s="53">
        <f>B3*B6</f>
        <v>1.6304347826086958</v>
      </c>
      <c r="E7" s="53">
        <f>E3*E6</f>
        <v>0.26521739130434785</v>
      </c>
    </row>
    <row r="8" spans="1:9" x14ac:dyDescent="0.2">
      <c r="A8" t="s">
        <v>145</v>
      </c>
      <c r="B8" s="53">
        <f>B7*260</f>
        <v>423.91304347826093</v>
      </c>
      <c r="E8" s="53">
        <f>E7*260</f>
        <v>68.956521739130437</v>
      </c>
    </row>
    <row r="9" spans="1:9" x14ac:dyDescent="0.2">
      <c r="A9" t="s">
        <v>146</v>
      </c>
      <c r="B9" s="53">
        <f>B8*5</f>
        <v>2119.5652173913045</v>
      </c>
      <c r="E9" s="53">
        <f>E8*5</f>
        <v>344.78260869565219</v>
      </c>
    </row>
    <row r="10" spans="1:9" x14ac:dyDescent="0.2">
      <c r="A10" t="s">
        <v>147</v>
      </c>
      <c r="B10" s="53">
        <f>B8*10</f>
        <v>4239.130434782609</v>
      </c>
      <c r="E10" s="53">
        <f>E8*10</f>
        <v>689.56521739130437</v>
      </c>
    </row>
    <row r="14" spans="1:9" x14ac:dyDescent="0.2">
      <c r="A14" t="s">
        <v>148</v>
      </c>
      <c r="H14" s="90">
        <f>B4/E6</f>
        <v>141.3934426229508</v>
      </c>
      <c r="I14" t="s">
        <v>141</v>
      </c>
    </row>
  </sheetData>
  <mergeCells count="2">
    <mergeCell ref="B2:C2"/>
    <mergeCell ref="E2:F2"/>
  </mergeCells>
  <phoneticPr fontId="5" type="noConversion"/>
  <pageMargins left="0.2" right="0.2" top="0.2" bottom="0.2" header="0.5" footer="0.5"/>
  <pageSetup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topLeftCell="A3" zoomScale="80" workbookViewId="0">
      <selection activeCell="J6" sqref="J6"/>
    </sheetView>
  </sheetViews>
  <sheetFormatPr defaultRowHeight="12.75" x14ac:dyDescent="0.2"/>
  <cols>
    <col min="9" max="9" width="9.140625" style="11"/>
    <col min="10" max="10" width="11.42578125" customWidth="1"/>
  </cols>
  <sheetData>
    <row r="1" spans="1:11" x14ac:dyDescent="0.2">
      <c r="A1" s="67" t="s">
        <v>173</v>
      </c>
      <c r="B1" s="2"/>
      <c r="C1" s="2"/>
    </row>
    <row r="2" spans="1:11" x14ac:dyDescent="0.2">
      <c r="A2" s="2"/>
      <c r="B2" s="2"/>
      <c r="C2" s="2"/>
    </row>
    <row r="3" spans="1:11" x14ac:dyDescent="0.2">
      <c r="A3" s="117" t="s">
        <v>174</v>
      </c>
      <c r="C3" s="2"/>
    </row>
    <row r="4" spans="1:11" x14ac:dyDescent="0.2">
      <c r="A4" s="2"/>
      <c r="B4" s="2"/>
      <c r="C4" s="2"/>
    </row>
    <row r="5" spans="1:11" x14ac:dyDescent="0.2">
      <c r="A5" s="67" t="s">
        <v>205</v>
      </c>
      <c r="B5" s="2"/>
      <c r="C5" s="2"/>
    </row>
    <row r="6" spans="1:11" x14ac:dyDescent="0.2">
      <c r="A6" s="109" t="s">
        <v>175</v>
      </c>
      <c r="B6" s="2"/>
      <c r="C6" s="2"/>
      <c r="I6" s="108" t="s">
        <v>176</v>
      </c>
      <c r="J6" s="112">
        <f>2*767</f>
        <v>1534</v>
      </c>
      <c r="K6" s="110" t="s">
        <v>177</v>
      </c>
    </row>
    <row r="7" spans="1:11" x14ac:dyDescent="0.2">
      <c r="A7" s="109" t="s">
        <v>178</v>
      </c>
      <c r="B7" s="2"/>
      <c r="C7" s="2"/>
      <c r="I7" s="108" t="s">
        <v>186</v>
      </c>
      <c r="J7" s="113">
        <v>4.0999999999999996</v>
      </c>
      <c r="K7" s="110" t="s">
        <v>179</v>
      </c>
    </row>
    <row r="8" spans="1:11" x14ac:dyDescent="0.2">
      <c r="A8" s="111" t="s">
        <v>180</v>
      </c>
      <c r="B8" s="2"/>
      <c r="C8" s="2"/>
      <c r="I8" s="108" t="s">
        <v>185</v>
      </c>
      <c r="J8" s="112">
        <v>21</v>
      </c>
      <c r="K8" s="110" t="s">
        <v>141</v>
      </c>
    </row>
    <row r="9" spans="1:11" x14ac:dyDescent="0.2">
      <c r="A9" s="111" t="s">
        <v>181</v>
      </c>
      <c r="B9" s="2"/>
      <c r="C9" s="2"/>
      <c r="I9" s="108" t="s">
        <v>184</v>
      </c>
      <c r="J9" s="1">
        <f>J7/J8</f>
        <v>0.19523809523809521</v>
      </c>
      <c r="K9" s="110" t="s">
        <v>143</v>
      </c>
    </row>
    <row r="10" spans="1:11" x14ac:dyDescent="0.2">
      <c r="A10" s="111" t="s">
        <v>182</v>
      </c>
      <c r="B10" s="2"/>
      <c r="C10" s="2"/>
      <c r="I10" s="108" t="s">
        <v>183</v>
      </c>
      <c r="J10" s="115">
        <f>J6*J9</f>
        <v>299.49523809523805</v>
      </c>
      <c r="K10" s="110" t="s">
        <v>187</v>
      </c>
    </row>
    <row r="11" spans="1:11" x14ac:dyDescent="0.2">
      <c r="A11" s="114" t="s">
        <v>197</v>
      </c>
      <c r="B11" s="2"/>
      <c r="C11" s="2"/>
      <c r="I11" s="108"/>
      <c r="J11" s="115"/>
      <c r="K11" s="110"/>
    </row>
    <row r="12" spans="1:11" x14ac:dyDescent="0.2">
      <c r="A12" s="111" t="s">
        <v>207</v>
      </c>
      <c r="B12" s="2"/>
      <c r="C12" s="2"/>
      <c r="I12" s="108" t="s">
        <v>198</v>
      </c>
      <c r="J12" s="112">
        <v>24</v>
      </c>
      <c r="K12" s="110" t="s">
        <v>199</v>
      </c>
    </row>
    <row r="13" spans="1:11" x14ac:dyDescent="0.2">
      <c r="A13" s="111" t="s">
        <v>200</v>
      </c>
      <c r="B13" s="2"/>
      <c r="C13" s="2"/>
      <c r="I13" s="108" t="s">
        <v>201</v>
      </c>
      <c r="J13" s="113">
        <v>55.65</v>
      </c>
      <c r="K13" s="110" t="s">
        <v>202</v>
      </c>
    </row>
    <row r="14" spans="1:11" x14ac:dyDescent="0.2">
      <c r="A14" s="111" t="s">
        <v>203</v>
      </c>
      <c r="B14" s="2"/>
      <c r="C14" s="2"/>
      <c r="I14" s="108" t="s">
        <v>204</v>
      </c>
      <c r="J14" s="116">
        <f>J12*J13</f>
        <v>1335.6</v>
      </c>
      <c r="K14" s="110"/>
    </row>
    <row r="15" spans="1:11" x14ac:dyDescent="0.2">
      <c r="A15" s="111"/>
      <c r="B15" s="2"/>
      <c r="C15" s="2"/>
      <c r="I15" s="108"/>
      <c r="J15" s="116"/>
      <c r="K15" s="110"/>
    </row>
    <row r="16" spans="1:11" x14ac:dyDescent="0.2">
      <c r="A16" s="111" t="s">
        <v>209</v>
      </c>
      <c r="B16" s="2"/>
      <c r="C16" s="2"/>
      <c r="I16" s="108" t="s">
        <v>204</v>
      </c>
      <c r="J16" s="118">
        <f>J10+J14</f>
        <v>1635.0952380952381</v>
      </c>
      <c r="K16" s="110"/>
    </row>
    <row r="17" spans="1:11" x14ac:dyDescent="0.2">
      <c r="A17" s="2"/>
      <c r="B17" s="2"/>
      <c r="C17" s="2"/>
    </row>
    <row r="18" spans="1:11" x14ac:dyDescent="0.2">
      <c r="A18" s="114" t="s">
        <v>206</v>
      </c>
      <c r="B18" s="2"/>
      <c r="C18" s="2"/>
    </row>
    <row r="19" spans="1:11" x14ac:dyDescent="0.2">
      <c r="A19" s="105" t="s">
        <v>188</v>
      </c>
      <c r="B19" s="2"/>
      <c r="C19" s="2"/>
      <c r="I19" s="108" t="s">
        <v>189</v>
      </c>
      <c r="J19">
        <v>4</v>
      </c>
      <c r="K19" s="110" t="s">
        <v>192</v>
      </c>
    </row>
    <row r="20" spans="1:11" x14ac:dyDescent="0.2">
      <c r="A20" s="111" t="s">
        <v>190</v>
      </c>
      <c r="B20" s="2"/>
      <c r="C20" s="2"/>
      <c r="I20" s="108" t="s">
        <v>191</v>
      </c>
      <c r="J20" s="113">
        <v>278</v>
      </c>
      <c r="K20" s="110"/>
    </row>
    <row r="21" spans="1:11" x14ac:dyDescent="0.2">
      <c r="A21" s="111" t="s">
        <v>193</v>
      </c>
      <c r="B21" s="2"/>
      <c r="C21" s="2"/>
      <c r="I21" s="108" t="s">
        <v>196</v>
      </c>
      <c r="J21" s="115">
        <f>J19*J20</f>
        <v>1112</v>
      </c>
    </row>
    <row r="22" spans="1:11" x14ac:dyDescent="0.2">
      <c r="A22" s="111" t="s">
        <v>194</v>
      </c>
      <c r="B22" s="2"/>
      <c r="C22" s="2"/>
      <c r="D22" s="39"/>
      <c r="I22" s="108" t="s">
        <v>195</v>
      </c>
      <c r="J22" s="116">
        <v>410</v>
      </c>
    </row>
    <row r="23" spans="1:11" x14ac:dyDescent="0.2">
      <c r="A23" s="114" t="s">
        <v>197</v>
      </c>
      <c r="B23" s="2"/>
      <c r="C23" s="2"/>
      <c r="I23" s="108"/>
      <c r="J23" s="115"/>
      <c r="K23" s="110"/>
    </row>
    <row r="24" spans="1:11" x14ac:dyDescent="0.2">
      <c r="A24" s="111" t="s">
        <v>208</v>
      </c>
      <c r="B24" s="2"/>
      <c r="C24" s="2"/>
      <c r="I24" s="108" t="s">
        <v>198</v>
      </c>
      <c r="J24" s="112">
        <v>4</v>
      </c>
      <c r="K24" s="110" t="s">
        <v>199</v>
      </c>
    </row>
    <row r="25" spans="1:11" x14ac:dyDescent="0.2">
      <c r="A25" s="111" t="s">
        <v>200</v>
      </c>
      <c r="B25" s="2"/>
      <c r="C25" s="2"/>
      <c r="I25" s="108" t="s">
        <v>201</v>
      </c>
      <c r="J25" s="113">
        <v>55.65</v>
      </c>
      <c r="K25" s="110" t="s">
        <v>202</v>
      </c>
    </row>
    <row r="26" spans="1:11" x14ac:dyDescent="0.2">
      <c r="A26" s="111" t="s">
        <v>203</v>
      </c>
      <c r="B26" s="2"/>
      <c r="C26" s="2"/>
      <c r="I26" s="108" t="s">
        <v>204</v>
      </c>
      <c r="J26" s="116">
        <f>J24*J25</f>
        <v>222.6</v>
      </c>
      <c r="K26" s="110"/>
    </row>
    <row r="27" spans="1:11" x14ac:dyDescent="0.2">
      <c r="A27" s="3"/>
      <c r="B27" s="2"/>
      <c r="C27" s="109"/>
      <c r="I27" s="108"/>
      <c r="J27" s="118"/>
    </row>
    <row r="28" spans="1:11" x14ac:dyDescent="0.2">
      <c r="A28" s="111" t="s">
        <v>213</v>
      </c>
      <c r="B28" s="2"/>
      <c r="C28" s="2"/>
      <c r="I28" s="108" t="s">
        <v>204</v>
      </c>
      <c r="J28" s="118">
        <f>J21+J22+J26</f>
        <v>1744.6</v>
      </c>
    </row>
    <row r="30" spans="1:11" x14ac:dyDescent="0.2">
      <c r="B30" s="2"/>
      <c r="C30" s="109" t="s">
        <v>210</v>
      </c>
      <c r="I30" s="108" t="s">
        <v>204</v>
      </c>
      <c r="J30" s="118">
        <f>J16-J28</f>
        <v>-109.50476190476184</v>
      </c>
      <c r="K30" t="str">
        <f>IF(J30&lt;=0,"Less to Drive","Less to Fly")</f>
        <v>Less to Drive</v>
      </c>
    </row>
    <row r="31" spans="1:11" x14ac:dyDescent="0.2">
      <c r="B31" s="2"/>
      <c r="C31" s="109"/>
      <c r="I31" s="108"/>
      <c r="J31" s="118"/>
    </row>
    <row r="32" spans="1:11" x14ac:dyDescent="0.2">
      <c r="A32" s="3" t="s">
        <v>248</v>
      </c>
      <c r="B32" s="2"/>
      <c r="C32" s="109"/>
      <c r="I32" s="108"/>
      <c r="J32" s="118"/>
    </row>
    <row r="33" spans="1:10" x14ac:dyDescent="0.2">
      <c r="A33" s="109" t="s">
        <v>249</v>
      </c>
      <c r="B33" s="2"/>
      <c r="C33" s="2"/>
      <c r="I33" s="124" t="s">
        <v>191</v>
      </c>
      <c r="J33" s="31">
        <f>(J16-J26-J22)/J19</f>
        <v>250.62380952380954</v>
      </c>
    </row>
    <row r="34" spans="1:10" x14ac:dyDescent="0.2">
      <c r="A34" s="2"/>
      <c r="B34" s="117" t="s">
        <v>250</v>
      </c>
      <c r="C34" s="2"/>
      <c r="J34" s="110"/>
    </row>
    <row r="35" spans="1:10" x14ac:dyDescent="0.2">
      <c r="A35" s="2"/>
      <c r="B35" s="117"/>
      <c r="C35" s="2"/>
      <c r="J35" s="110"/>
    </row>
    <row r="36" spans="1:10" x14ac:dyDescent="0.2">
      <c r="A36" s="109" t="s">
        <v>211</v>
      </c>
      <c r="B36" s="2"/>
      <c r="C36" s="2"/>
    </row>
    <row r="37" spans="1:10" x14ac:dyDescent="0.2">
      <c r="A37" s="2"/>
      <c r="B37" s="117" t="s">
        <v>212</v>
      </c>
      <c r="C37" s="2"/>
    </row>
    <row r="38" spans="1:10" x14ac:dyDescent="0.2">
      <c r="A38" s="67"/>
      <c r="B38" s="117" t="s">
        <v>251</v>
      </c>
      <c r="C38" s="2"/>
    </row>
    <row r="39" spans="1:10" x14ac:dyDescent="0.2">
      <c r="A39" s="2"/>
      <c r="B39" s="2"/>
      <c r="C39" s="2"/>
    </row>
    <row r="40" spans="1:10" x14ac:dyDescent="0.2">
      <c r="A40" s="2"/>
      <c r="B40" s="2"/>
      <c r="C40" s="2"/>
    </row>
    <row r="41" spans="1:10" x14ac:dyDescent="0.2">
      <c r="A41" s="2"/>
      <c r="B41" s="2"/>
      <c r="C41" s="2"/>
    </row>
    <row r="42" spans="1:10" x14ac:dyDescent="0.2">
      <c r="A42" s="2"/>
      <c r="B42" s="2"/>
      <c r="C42" s="2"/>
    </row>
    <row r="43" spans="1:10" x14ac:dyDescent="0.2">
      <c r="A43" s="2"/>
      <c r="B43" s="2"/>
      <c r="C43" s="2"/>
    </row>
    <row r="44" spans="1:10" x14ac:dyDescent="0.2">
      <c r="A44" s="2"/>
      <c r="B44" s="2"/>
      <c r="C44" s="2"/>
    </row>
    <row r="45" spans="1:10" x14ac:dyDescent="0.2">
      <c r="A45" s="2"/>
      <c r="B45" s="2"/>
      <c r="C45" s="2"/>
    </row>
    <row r="46" spans="1:10" x14ac:dyDescent="0.2">
      <c r="A46" s="2"/>
      <c r="B46" s="2"/>
      <c r="C46" s="2"/>
    </row>
    <row r="47" spans="1:10" x14ac:dyDescent="0.2">
      <c r="A47" s="77"/>
      <c r="B47" s="2"/>
      <c r="C47" s="2"/>
    </row>
    <row r="48" spans="1:10" x14ac:dyDescent="0.2">
      <c r="A48" s="2"/>
      <c r="B48" s="2"/>
      <c r="C48" s="2"/>
    </row>
    <row r="49" spans="1:3" x14ac:dyDescent="0.2">
      <c r="A49" s="2"/>
      <c r="B49" s="2"/>
      <c r="C49" s="2"/>
    </row>
    <row r="50" spans="1:3" x14ac:dyDescent="0.2">
      <c r="A50" s="105"/>
    </row>
    <row r="51" spans="1:3" x14ac:dyDescent="0.2">
      <c r="A51" s="105"/>
    </row>
  </sheetData>
  <pageMargins left="0.2" right="0.2" top="0.2" bottom="0.2" header="0.5" footer="0.5"/>
  <pageSetup scale="5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K43"/>
  <sheetViews>
    <sheetView zoomScale="80" workbookViewId="0">
      <selection activeCell="J6" sqref="J6"/>
    </sheetView>
  </sheetViews>
  <sheetFormatPr defaultRowHeight="12.75" x14ac:dyDescent="0.2"/>
  <cols>
    <col min="9" max="9" width="9.140625" style="11"/>
    <col min="10" max="10" width="11.42578125" customWidth="1"/>
  </cols>
  <sheetData>
    <row r="1" spans="1:11" x14ac:dyDescent="0.2">
      <c r="A1" s="67" t="s">
        <v>214</v>
      </c>
      <c r="B1" s="2"/>
      <c r="C1" s="2"/>
    </row>
    <row r="2" spans="1:11" x14ac:dyDescent="0.2">
      <c r="A2" s="2"/>
      <c r="B2" s="2"/>
      <c r="C2" s="2"/>
    </row>
    <row r="3" spans="1:11" x14ac:dyDescent="0.2">
      <c r="A3" s="117" t="s">
        <v>215</v>
      </c>
      <c r="C3" s="2"/>
    </row>
    <row r="4" spans="1:11" x14ac:dyDescent="0.2">
      <c r="A4" s="2"/>
      <c r="B4" s="2"/>
      <c r="C4" s="2"/>
    </row>
    <row r="5" spans="1:11" x14ac:dyDescent="0.2">
      <c r="A5" s="67" t="s">
        <v>216</v>
      </c>
      <c r="B5" s="2"/>
      <c r="C5" s="2"/>
    </row>
    <row r="6" spans="1:11" x14ac:dyDescent="0.2">
      <c r="A6" s="109" t="s">
        <v>217</v>
      </c>
      <c r="B6" s="2"/>
      <c r="C6" s="2"/>
      <c r="I6" s="108" t="s">
        <v>220</v>
      </c>
      <c r="J6" s="113">
        <v>8000</v>
      </c>
      <c r="K6" s="110"/>
    </row>
    <row r="7" spans="1:11" x14ac:dyDescent="0.2">
      <c r="A7" s="109" t="s">
        <v>218</v>
      </c>
      <c r="B7" s="2"/>
      <c r="C7" s="2"/>
      <c r="I7" s="108" t="s">
        <v>219</v>
      </c>
      <c r="J7" s="113">
        <v>500</v>
      </c>
      <c r="K7" s="110"/>
    </row>
    <row r="8" spans="1:11" x14ac:dyDescent="0.2">
      <c r="A8" s="111" t="s">
        <v>221</v>
      </c>
      <c r="B8" s="2"/>
      <c r="C8" s="2"/>
      <c r="I8" s="108" t="s">
        <v>222</v>
      </c>
      <c r="J8" s="113">
        <v>0</v>
      </c>
      <c r="K8" s="110" t="s">
        <v>237</v>
      </c>
    </row>
    <row r="9" spans="1:11" x14ac:dyDescent="0.2">
      <c r="A9" s="111" t="s">
        <v>223</v>
      </c>
      <c r="B9" s="2"/>
      <c r="C9" s="2"/>
      <c r="I9" s="108" t="s">
        <v>224</v>
      </c>
      <c r="J9" s="113">
        <v>120</v>
      </c>
      <c r="K9" s="110" t="s">
        <v>225</v>
      </c>
    </row>
    <row r="10" spans="1:11" x14ac:dyDescent="0.2">
      <c r="A10" s="111" t="s">
        <v>226</v>
      </c>
      <c r="B10" s="2"/>
      <c r="C10" s="2"/>
      <c r="I10" s="108" t="s">
        <v>228</v>
      </c>
      <c r="J10" s="119">
        <v>8</v>
      </c>
      <c r="K10" s="110" t="s">
        <v>229</v>
      </c>
    </row>
    <row r="11" spans="1:11" x14ac:dyDescent="0.2">
      <c r="A11" s="114" t="s">
        <v>197</v>
      </c>
      <c r="B11" s="2"/>
      <c r="C11" s="2"/>
      <c r="I11" s="108"/>
      <c r="J11" s="115"/>
      <c r="K11" s="110"/>
    </row>
    <row r="12" spans="1:11" x14ac:dyDescent="0.2">
      <c r="A12" s="111" t="s">
        <v>200</v>
      </c>
      <c r="B12" s="2"/>
      <c r="C12" s="2"/>
      <c r="I12" s="108" t="s">
        <v>201</v>
      </c>
      <c r="J12" s="113">
        <v>55.65</v>
      </c>
      <c r="K12" s="110" t="s">
        <v>202</v>
      </c>
    </row>
    <row r="13" spans="1:11" x14ac:dyDescent="0.2">
      <c r="A13" s="111" t="s">
        <v>230</v>
      </c>
      <c r="B13" s="2"/>
      <c r="C13" s="2"/>
      <c r="I13" s="108" t="s">
        <v>198</v>
      </c>
      <c r="J13" s="112">
        <v>2</v>
      </c>
      <c r="K13" s="110" t="s">
        <v>199</v>
      </c>
    </row>
    <row r="14" spans="1:11" x14ac:dyDescent="0.2">
      <c r="A14" s="111" t="s">
        <v>203</v>
      </c>
      <c r="B14" s="2"/>
      <c r="C14" s="2"/>
      <c r="I14" s="108" t="s">
        <v>204</v>
      </c>
      <c r="J14" s="116">
        <f>J13*J12</f>
        <v>111.3</v>
      </c>
      <c r="K14" s="110"/>
    </row>
    <row r="15" spans="1:11" x14ac:dyDescent="0.2">
      <c r="A15" s="111"/>
      <c r="B15" s="2"/>
      <c r="C15" s="2"/>
      <c r="I15" s="108"/>
      <c r="J15" s="116"/>
      <c r="K15" s="110"/>
    </row>
    <row r="16" spans="1:11" x14ac:dyDescent="0.2">
      <c r="A16" s="111" t="s">
        <v>231</v>
      </c>
      <c r="B16" s="2"/>
      <c r="C16" s="2"/>
      <c r="I16" s="108" t="s">
        <v>204</v>
      </c>
      <c r="J16" s="118">
        <f>J6+J7+J8+J9*J10+J14*J10</f>
        <v>10350.4</v>
      </c>
      <c r="K16" s="110"/>
    </row>
    <row r="17" spans="1:11" x14ac:dyDescent="0.2">
      <c r="A17" s="2"/>
      <c r="B17" s="2"/>
      <c r="C17" s="2"/>
    </row>
    <row r="18" spans="1:11" x14ac:dyDescent="0.2">
      <c r="A18" s="114" t="s">
        <v>232</v>
      </c>
      <c r="B18" s="2"/>
      <c r="C18" s="2"/>
    </row>
    <row r="19" spans="1:11" x14ac:dyDescent="0.2">
      <c r="A19" s="105" t="s">
        <v>233</v>
      </c>
      <c r="B19" s="2"/>
      <c r="C19" s="2"/>
      <c r="I19" s="108" t="s">
        <v>234</v>
      </c>
      <c r="J19" s="113">
        <v>154</v>
      </c>
      <c r="K19" s="110"/>
    </row>
    <row r="20" spans="1:11" x14ac:dyDescent="0.2">
      <c r="A20" s="111" t="s">
        <v>226</v>
      </c>
      <c r="B20" s="2"/>
      <c r="C20" s="2"/>
      <c r="I20" s="108" t="s">
        <v>228</v>
      </c>
      <c r="J20" s="119">
        <v>8</v>
      </c>
      <c r="K20" s="110" t="s">
        <v>229</v>
      </c>
    </row>
    <row r="21" spans="1:11" x14ac:dyDescent="0.2">
      <c r="A21" s="111" t="s">
        <v>235</v>
      </c>
      <c r="B21" s="2"/>
      <c r="C21" s="2"/>
      <c r="I21" s="108" t="s">
        <v>236</v>
      </c>
      <c r="J21" s="120">
        <f>J19*J20</f>
        <v>1232</v>
      </c>
    </row>
    <row r="23" spans="1:11" x14ac:dyDescent="0.2">
      <c r="B23" s="2"/>
      <c r="C23" s="109" t="s">
        <v>210</v>
      </c>
      <c r="I23" s="108" t="s">
        <v>204</v>
      </c>
      <c r="J23" s="118">
        <f>J21-J16</f>
        <v>-9118.4</v>
      </c>
      <c r="K23" t="str">
        <f>IF(J23&lt;=0,"Less to Rent","Less to Buy")</f>
        <v>Less to Rent</v>
      </c>
    </row>
    <row r="24" spans="1:11" x14ac:dyDescent="0.2">
      <c r="B24" s="2"/>
      <c r="C24" s="109"/>
      <c r="I24" s="108"/>
      <c r="J24" s="118"/>
    </row>
    <row r="25" spans="1:11" x14ac:dyDescent="0.2">
      <c r="A25" s="3" t="s">
        <v>238</v>
      </c>
      <c r="B25" s="2"/>
      <c r="C25" s="109"/>
      <c r="I25" s="108"/>
      <c r="J25" s="118"/>
    </row>
    <row r="26" spans="1:11" x14ac:dyDescent="0.2">
      <c r="A26" s="109" t="s">
        <v>242</v>
      </c>
      <c r="B26" s="2"/>
      <c r="C26" s="2"/>
      <c r="I26" s="108" t="s">
        <v>227</v>
      </c>
      <c r="J26" s="121">
        <f>(J16-J21)/J21</f>
        <v>7.4012987012987006</v>
      </c>
      <c r="K26" s="110" t="s">
        <v>239</v>
      </c>
    </row>
    <row r="27" spans="1:11" x14ac:dyDescent="0.2">
      <c r="A27" s="109"/>
      <c r="B27" s="2"/>
      <c r="C27" s="2"/>
      <c r="I27" s="108"/>
      <c r="J27" s="121"/>
      <c r="K27" s="110"/>
    </row>
    <row r="28" spans="1:11" x14ac:dyDescent="0.2">
      <c r="A28" s="109" t="s">
        <v>211</v>
      </c>
      <c r="B28" s="2"/>
      <c r="C28" s="2"/>
    </row>
    <row r="29" spans="1:11" x14ac:dyDescent="0.2">
      <c r="A29" s="2"/>
      <c r="B29" s="117" t="s">
        <v>240</v>
      </c>
      <c r="C29" s="2"/>
    </row>
    <row r="30" spans="1:11" x14ac:dyDescent="0.2">
      <c r="A30" s="67"/>
      <c r="B30" s="117" t="s">
        <v>241</v>
      </c>
      <c r="C30" s="2"/>
    </row>
    <row r="31" spans="1:11" x14ac:dyDescent="0.2">
      <c r="A31" s="2"/>
      <c r="B31" s="2"/>
      <c r="C31" s="2"/>
    </row>
    <row r="32" spans="1:11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  <row r="37" spans="1:3" x14ac:dyDescent="0.2">
      <c r="A37" s="2"/>
      <c r="B37" s="2"/>
      <c r="C37" s="2"/>
    </row>
    <row r="38" spans="1:3" x14ac:dyDescent="0.2">
      <c r="A38" s="2"/>
      <c r="B38" s="2"/>
      <c r="C38" s="2"/>
    </row>
    <row r="39" spans="1:3" x14ac:dyDescent="0.2">
      <c r="A39" s="77"/>
      <c r="B39" s="2"/>
      <c r="C39" s="2"/>
    </row>
    <row r="40" spans="1:3" x14ac:dyDescent="0.2">
      <c r="A40" s="2"/>
      <c r="B40" s="2"/>
      <c r="C40" s="2"/>
    </row>
    <row r="41" spans="1:3" x14ac:dyDescent="0.2">
      <c r="A41" s="2"/>
      <c r="B41" s="2"/>
      <c r="C41" s="2"/>
    </row>
    <row r="42" spans="1:3" x14ac:dyDescent="0.2">
      <c r="A42" s="105"/>
    </row>
    <row r="43" spans="1:3" x14ac:dyDescent="0.2">
      <c r="A43" s="105"/>
    </row>
  </sheetData>
  <pageMargins left="0.2" right="0.2" top="0.2" bottom="0.2" header="0.5" footer="0.5"/>
  <pageSetup scale="5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E8" sqref="E8"/>
    </sheetView>
  </sheetViews>
  <sheetFormatPr defaultRowHeight="12.75" x14ac:dyDescent="0.2"/>
  <cols>
    <col min="5" max="5" width="11.140625" customWidth="1"/>
  </cols>
  <sheetData>
    <row r="1" spans="1:6" x14ac:dyDescent="0.2">
      <c r="A1" s="3" t="s">
        <v>263</v>
      </c>
    </row>
    <row r="4" spans="1:6" x14ac:dyDescent="0.2">
      <c r="A4" s="110" t="s">
        <v>269</v>
      </c>
      <c r="E4" s="112">
        <v>4</v>
      </c>
    </row>
    <row r="7" spans="1:6" x14ac:dyDescent="0.2">
      <c r="A7" s="3" t="s">
        <v>264</v>
      </c>
      <c r="E7" s="3" t="s">
        <v>271</v>
      </c>
      <c r="F7" s="3" t="s">
        <v>256</v>
      </c>
    </row>
    <row r="8" spans="1:6" x14ac:dyDescent="0.2">
      <c r="A8" s="110" t="s">
        <v>266</v>
      </c>
      <c r="E8" s="113">
        <f>2691/4</f>
        <v>672.75</v>
      </c>
      <c r="F8" s="1">
        <f>E8*E4</f>
        <v>2691</v>
      </c>
    </row>
    <row r="9" spans="1:6" x14ac:dyDescent="0.2">
      <c r="A9" s="110" t="s">
        <v>265</v>
      </c>
      <c r="E9" s="113">
        <v>200</v>
      </c>
      <c r="F9" s="1">
        <f>E9*E4</f>
        <v>800</v>
      </c>
    </row>
    <row r="10" spans="1:6" x14ac:dyDescent="0.2">
      <c r="A10" s="110" t="s">
        <v>270</v>
      </c>
      <c r="E10" s="1">
        <f>F10/E4</f>
        <v>37.5</v>
      </c>
      <c r="F10" s="113">
        <v>150</v>
      </c>
    </row>
    <row r="11" spans="1:6" x14ac:dyDescent="0.2">
      <c r="A11" s="110" t="s">
        <v>273</v>
      </c>
      <c r="E11" s="113">
        <v>270</v>
      </c>
      <c r="F11" s="31">
        <f>E11*E4</f>
        <v>1080</v>
      </c>
    </row>
    <row r="12" spans="1:6" x14ac:dyDescent="0.2">
      <c r="A12" s="3" t="s">
        <v>274</v>
      </c>
      <c r="E12" s="128">
        <f>SUM(E8:E11)</f>
        <v>1180.25</v>
      </c>
      <c r="F12" s="128">
        <f>SUM(F8:F11)</f>
        <v>4721</v>
      </c>
    </row>
    <row r="14" spans="1:6" x14ac:dyDescent="0.2">
      <c r="A14" s="3" t="s">
        <v>267</v>
      </c>
    </row>
    <row r="15" spans="1:6" x14ac:dyDescent="0.2">
      <c r="A15" s="110" t="s">
        <v>265</v>
      </c>
      <c r="E15" s="113">
        <v>364</v>
      </c>
      <c r="F15" s="1">
        <f>E15*E4</f>
        <v>1456</v>
      </c>
    </row>
    <row r="16" spans="1:6" x14ac:dyDescent="0.2">
      <c r="A16" s="110" t="s">
        <v>268</v>
      </c>
      <c r="E16" s="1">
        <f>F16/E4</f>
        <v>345</v>
      </c>
      <c r="F16" s="113">
        <v>1380</v>
      </c>
    </row>
    <row r="17" spans="1:6" x14ac:dyDescent="0.2">
      <c r="A17" s="110" t="s">
        <v>194</v>
      </c>
      <c r="E17" s="1">
        <f>F17/E4</f>
        <v>71.012500000000003</v>
      </c>
      <c r="F17" s="113">
        <v>284.05</v>
      </c>
    </row>
    <row r="18" spans="1:6" x14ac:dyDescent="0.2">
      <c r="A18" s="110" t="s">
        <v>272</v>
      </c>
      <c r="E18" s="1">
        <f>F18/E4</f>
        <v>150</v>
      </c>
      <c r="F18" s="113">
        <v>600</v>
      </c>
    </row>
    <row r="19" spans="1:6" x14ac:dyDescent="0.2">
      <c r="A19" s="110" t="s">
        <v>273</v>
      </c>
      <c r="E19" s="113">
        <v>270</v>
      </c>
      <c r="F19" s="31">
        <f>E19*E4</f>
        <v>1080</v>
      </c>
    </row>
    <row r="20" spans="1:6" x14ac:dyDescent="0.2">
      <c r="A20" s="3" t="s">
        <v>274</v>
      </c>
      <c r="E20" s="128">
        <f>SUM(E15:E19)</f>
        <v>1200.0125</v>
      </c>
      <c r="F20" s="128">
        <f>SUM(F15:F19)</f>
        <v>4800.05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F8"/>
  <sheetViews>
    <sheetView workbookViewId="0">
      <selection activeCell="A8" sqref="A8"/>
    </sheetView>
  </sheetViews>
  <sheetFormatPr defaultRowHeight="12.75" x14ac:dyDescent="0.2"/>
  <sheetData>
    <row r="1" spans="1:6" ht="15" x14ac:dyDescent="0.25">
      <c r="A1" s="129" t="s">
        <v>275</v>
      </c>
    </row>
    <row r="2" spans="1:6" ht="15" x14ac:dyDescent="0.25">
      <c r="A2" s="129"/>
    </row>
    <row r="3" spans="1:6" x14ac:dyDescent="0.2">
      <c r="A3" s="130" t="s">
        <v>276</v>
      </c>
    </row>
    <row r="4" spans="1:6" x14ac:dyDescent="0.2">
      <c r="A4" t="s">
        <v>277</v>
      </c>
    </row>
    <row r="6" spans="1:6" x14ac:dyDescent="0.2">
      <c r="B6" t="s">
        <v>278</v>
      </c>
      <c r="C6" t="s">
        <v>279</v>
      </c>
      <c r="D6" t="s">
        <v>280</v>
      </c>
      <c r="E6" t="s">
        <v>256</v>
      </c>
      <c r="F6" t="s">
        <v>36</v>
      </c>
    </row>
    <row r="7" spans="1:6" x14ac:dyDescent="0.2">
      <c r="A7">
        <v>-140</v>
      </c>
      <c r="B7" s="131">
        <f>100/-A7</f>
        <v>0.7142857142857143</v>
      </c>
      <c r="C7" s="1">
        <v>100</v>
      </c>
      <c r="D7" s="1">
        <f>C7*B7</f>
        <v>71.428571428571431</v>
      </c>
      <c r="E7" s="1">
        <f>C7+D7</f>
        <v>171.42857142857144</v>
      </c>
      <c r="F7" s="46">
        <f>D7/C7</f>
        <v>0.7142857142857143</v>
      </c>
    </row>
    <row r="8" spans="1:6" x14ac:dyDescent="0.2">
      <c r="A8">
        <v>120</v>
      </c>
      <c r="B8" s="131">
        <f>A8/100</f>
        <v>1.2</v>
      </c>
      <c r="C8" s="1">
        <v>100</v>
      </c>
      <c r="D8" s="1">
        <f>C8*B8</f>
        <v>120</v>
      </c>
      <c r="E8" s="1">
        <f>C8+D8</f>
        <v>220</v>
      </c>
      <c r="F8" s="46">
        <f>D8/C8</f>
        <v>1.2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002"/>
  <sheetViews>
    <sheetView zoomScale="85" zoomScaleNormal="85"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11.7109375" customWidth="1"/>
    <col min="2" max="2" width="11.28515625" customWidth="1"/>
    <col min="3" max="3" width="10.28515625" style="1" customWidth="1"/>
    <col min="4" max="4" width="18.42578125" customWidth="1"/>
  </cols>
  <sheetData>
    <row r="1" spans="1:4" x14ac:dyDescent="0.2">
      <c r="A1" s="3" t="s">
        <v>0</v>
      </c>
    </row>
    <row r="2" spans="1:4" x14ac:dyDescent="0.2">
      <c r="A2" s="3"/>
    </row>
    <row r="3" spans="1:4" x14ac:dyDescent="0.2">
      <c r="A3" s="3" t="s">
        <v>58</v>
      </c>
    </row>
    <row r="4" spans="1:4" x14ac:dyDescent="0.2">
      <c r="A4" s="3"/>
      <c r="D4" s="39" t="s">
        <v>65</v>
      </c>
    </row>
    <row r="6" spans="1:4" s="20" customFormat="1" ht="51" x14ac:dyDescent="0.2">
      <c r="A6" s="20" t="s">
        <v>1</v>
      </c>
      <c r="B6" s="20" t="s">
        <v>2</v>
      </c>
      <c r="C6" s="54" t="s">
        <v>3</v>
      </c>
      <c r="D6" s="20" t="s">
        <v>57</v>
      </c>
    </row>
    <row r="7" spans="1:4" x14ac:dyDescent="0.2">
      <c r="A7" s="4">
        <v>5000</v>
      </c>
      <c r="B7" s="19">
        <v>40</v>
      </c>
      <c r="C7" s="1">
        <f>A7/52/B7</f>
        <v>2.4038461538461542</v>
      </c>
      <c r="D7" s="38">
        <f>A7*15</f>
        <v>75000</v>
      </c>
    </row>
    <row r="8" spans="1:4" x14ac:dyDescent="0.2">
      <c r="A8" s="4">
        <f>A7+1000</f>
        <v>6000</v>
      </c>
      <c r="B8">
        <f>$B$7</f>
        <v>40</v>
      </c>
      <c r="C8" s="1">
        <f>A8/52/B8</f>
        <v>2.8846153846153846</v>
      </c>
      <c r="D8" s="38">
        <f t="shared" ref="D8:D71" si="0">A8*15</f>
        <v>90000</v>
      </c>
    </row>
    <row r="9" spans="1:4" x14ac:dyDescent="0.2">
      <c r="A9" s="4">
        <f t="shared" ref="A9:A72" si="1">A8+1000</f>
        <v>7000</v>
      </c>
      <c r="B9">
        <f t="shared" ref="B9:B72" si="2">$B$7</f>
        <v>40</v>
      </c>
      <c r="C9" s="1">
        <f t="shared" ref="C9:C72" si="3">A9/52/B9</f>
        <v>3.3653846153846154</v>
      </c>
      <c r="D9" s="38">
        <f t="shared" si="0"/>
        <v>105000</v>
      </c>
    </row>
    <row r="10" spans="1:4" x14ac:dyDescent="0.2">
      <c r="A10" s="4">
        <f t="shared" si="1"/>
        <v>8000</v>
      </c>
      <c r="B10">
        <f t="shared" si="2"/>
        <v>40</v>
      </c>
      <c r="C10" s="1">
        <f t="shared" si="3"/>
        <v>3.8461538461538458</v>
      </c>
      <c r="D10" s="38">
        <f t="shared" si="0"/>
        <v>120000</v>
      </c>
    </row>
    <row r="11" spans="1:4" x14ac:dyDescent="0.2">
      <c r="A11" s="4">
        <f t="shared" si="1"/>
        <v>9000</v>
      </c>
      <c r="B11">
        <f t="shared" si="2"/>
        <v>40</v>
      </c>
      <c r="C11" s="1">
        <f t="shared" si="3"/>
        <v>4.3269230769230766</v>
      </c>
      <c r="D11" s="38">
        <f t="shared" si="0"/>
        <v>135000</v>
      </c>
    </row>
    <row r="12" spans="1:4" x14ac:dyDescent="0.2">
      <c r="A12" s="4">
        <f t="shared" si="1"/>
        <v>10000</v>
      </c>
      <c r="B12">
        <f t="shared" si="2"/>
        <v>40</v>
      </c>
      <c r="C12" s="1">
        <f t="shared" si="3"/>
        <v>4.8076923076923084</v>
      </c>
      <c r="D12" s="38">
        <f t="shared" si="0"/>
        <v>150000</v>
      </c>
    </row>
    <row r="13" spans="1:4" x14ac:dyDescent="0.2">
      <c r="A13" s="4">
        <f t="shared" si="1"/>
        <v>11000</v>
      </c>
      <c r="B13">
        <f t="shared" si="2"/>
        <v>40</v>
      </c>
      <c r="C13" s="1">
        <f t="shared" si="3"/>
        <v>5.2884615384615383</v>
      </c>
      <c r="D13" s="38">
        <f t="shared" si="0"/>
        <v>165000</v>
      </c>
    </row>
    <row r="14" spans="1:4" x14ac:dyDescent="0.2">
      <c r="A14" s="4">
        <f t="shared" si="1"/>
        <v>12000</v>
      </c>
      <c r="B14">
        <f t="shared" si="2"/>
        <v>40</v>
      </c>
      <c r="C14" s="1">
        <f t="shared" si="3"/>
        <v>5.7692307692307692</v>
      </c>
      <c r="D14" s="38">
        <f t="shared" si="0"/>
        <v>180000</v>
      </c>
    </row>
    <row r="15" spans="1:4" x14ac:dyDescent="0.2">
      <c r="A15" s="4">
        <f t="shared" si="1"/>
        <v>13000</v>
      </c>
      <c r="B15">
        <f t="shared" si="2"/>
        <v>40</v>
      </c>
      <c r="C15" s="1">
        <f t="shared" si="3"/>
        <v>6.25</v>
      </c>
      <c r="D15" s="38">
        <f t="shared" si="0"/>
        <v>195000</v>
      </c>
    </row>
    <row r="16" spans="1:4" x14ac:dyDescent="0.2">
      <c r="A16" s="4">
        <f t="shared" si="1"/>
        <v>14000</v>
      </c>
      <c r="B16">
        <f t="shared" si="2"/>
        <v>40</v>
      </c>
      <c r="C16" s="1">
        <f t="shared" si="3"/>
        <v>6.7307692307692308</v>
      </c>
      <c r="D16" s="38">
        <f t="shared" si="0"/>
        <v>210000</v>
      </c>
    </row>
    <row r="17" spans="1:4" x14ac:dyDescent="0.2">
      <c r="A17" s="4">
        <f t="shared" si="1"/>
        <v>15000</v>
      </c>
      <c r="B17">
        <f t="shared" si="2"/>
        <v>40</v>
      </c>
      <c r="C17" s="1">
        <f t="shared" si="3"/>
        <v>7.2115384615384617</v>
      </c>
      <c r="D17" s="38">
        <f t="shared" si="0"/>
        <v>225000</v>
      </c>
    </row>
    <row r="18" spans="1:4" x14ac:dyDescent="0.2">
      <c r="A18" s="4">
        <f t="shared" si="1"/>
        <v>16000</v>
      </c>
      <c r="B18">
        <f t="shared" si="2"/>
        <v>40</v>
      </c>
      <c r="C18" s="1">
        <f t="shared" si="3"/>
        <v>7.6923076923076916</v>
      </c>
      <c r="D18" s="38">
        <f t="shared" si="0"/>
        <v>240000</v>
      </c>
    </row>
    <row r="19" spans="1:4" x14ac:dyDescent="0.2">
      <c r="A19" s="4">
        <f t="shared" si="1"/>
        <v>17000</v>
      </c>
      <c r="B19">
        <f t="shared" si="2"/>
        <v>40</v>
      </c>
      <c r="C19" s="1">
        <f t="shared" si="3"/>
        <v>8.1730769230769234</v>
      </c>
      <c r="D19" s="38">
        <f t="shared" si="0"/>
        <v>255000</v>
      </c>
    </row>
    <row r="20" spans="1:4" x14ac:dyDescent="0.2">
      <c r="A20" s="4">
        <f t="shared" si="1"/>
        <v>18000</v>
      </c>
      <c r="B20">
        <f t="shared" si="2"/>
        <v>40</v>
      </c>
      <c r="C20" s="1">
        <f t="shared" si="3"/>
        <v>8.6538461538461533</v>
      </c>
      <c r="D20" s="38">
        <f t="shared" si="0"/>
        <v>270000</v>
      </c>
    </row>
    <row r="21" spans="1:4" x14ac:dyDescent="0.2">
      <c r="A21" s="4">
        <f t="shared" si="1"/>
        <v>19000</v>
      </c>
      <c r="B21">
        <f t="shared" si="2"/>
        <v>40</v>
      </c>
      <c r="C21" s="1">
        <f t="shared" si="3"/>
        <v>9.1346153846153832</v>
      </c>
      <c r="D21" s="38">
        <f t="shared" si="0"/>
        <v>285000</v>
      </c>
    </row>
    <row r="22" spans="1:4" x14ac:dyDescent="0.2">
      <c r="A22" s="4">
        <f t="shared" si="1"/>
        <v>20000</v>
      </c>
      <c r="B22">
        <f t="shared" si="2"/>
        <v>40</v>
      </c>
      <c r="C22" s="1">
        <f t="shared" si="3"/>
        <v>9.6153846153846168</v>
      </c>
      <c r="D22" s="38">
        <f t="shared" si="0"/>
        <v>300000</v>
      </c>
    </row>
    <row r="23" spans="1:4" x14ac:dyDescent="0.2">
      <c r="A23" s="4">
        <f t="shared" si="1"/>
        <v>21000</v>
      </c>
      <c r="B23">
        <f t="shared" si="2"/>
        <v>40</v>
      </c>
      <c r="C23" s="1">
        <f t="shared" si="3"/>
        <v>10.096153846153847</v>
      </c>
      <c r="D23" s="38">
        <f t="shared" si="0"/>
        <v>315000</v>
      </c>
    </row>
    <row r="24" spans="1:4" x14ac:dyDescent="0.2">
      <c r="A24" s="4">
        <f t="shared" si="1"/>
        <v>22000</v>
      </c>
      <c r="B24">
        <f t="shared" si="2"/>
        <v>40</v>
      </c>
      <c r="C24" s="1">
        <f t="shared" si="3"/>
        <v>10.576923076923077</v>
      </c>
      <c r="D24" s="38">
        <f t="shared" si="0"/>
        <v>330000</v>
      </c>
    </row>
    <row r="25" spans="1:4" x14ac:dyDescent="0.2">
      <c r="A25" s="4">
        <f t="shared" si="1"/>
        <v>23000</v>
      </c>
      <c r="B25">
        <f t="shared" si="2"/>
        <v>40</v>
      </c>
      <c r="C25" s="1">
        <f t="shared" si="3"/>
        <v>11.057692307692308</v>
      </c>
      <c r="D25" s="38">
        <f t="shared" si="0"/>
        <v>345000</v>
      </c>
    </row>
    <row r="26" spans="1:4" x14ac:dyDescent="0.2">
      <c r="A26" s="4">
        <f t="shared" si="1"/>
        <v>24000</v>
      </c>
      <c r="B26">
        <f t="shared" si="2"/>
        <v>40</v>
      </c>
      <c r="C26" s="1">
        <f t="shared" si="3"/>
        <v>11.538461538461538</v>
      </c>
      <c r="D26" s="38">
        <f t="shared" si="0"/>
        <v>360000</v>
      </c>
    </row>
    <row r="27" spans="1:4" x14ac:dyDescent="0.2">
      <c r="A27" s="4">
        <f t="shared" si="1"/>
        <v>25000</v>
      </c>
      <c r="B27">
        <f t="shared" si="2"/>
        <v>40</v>
      </c>
      <c r="C27" s="1">
        <f t="shared" si="3"/>
        <v>12.01923076923077</v>
      </c>
      <c r="D27" s="38">
        <f t="shared" si="0"/>
        <v>375000</v>
      </c>
    </row>
    <row r="28" spans="1:4" x14ac:dyDescent="0.2">
      <c r="A28" s="4">
        <f t="shared" si="1"/>
        <v>26000</v>
      </c>
      <c r="B28">
        <f t="shared" si="2"/>
        <v>40</v>
      </c>
      <c r="C28" s="1">
        <f t="shared" si="3"/>
        <v>12.5</v>
      </c>
      <c r="D28" s="38">
        <f t="shared" si="0"/>
        <v>390000</v>
      </c>
    </row>
    <row r="29" spans="1:4" x14ac:dyDescent="0.2">
      <c r="A29" s="4">
        <f t="shared" si="1"/>
        <v>27000</v>
      </c>
      <c r="B29">
        <f t="shared" si="2"/>
        <v>40</v>
      </c>
      <c r="C29" s="1">
        <f t="shared" si="3"/>
        <v>12.980769230769232</v>
      </c>
      <c r="D29" s="38">
        <f t="shared" si="0"/>
        <v>405000</v>
      </c>
    </row>
    <row r="30" spans="1:4" x14ac:dyDescent="0.2">
      <c r="A30" s="4">
        <f t="shared" si="1"/>
        <v>28000</v>
      </c>
      <c r="B30">
        <f t="shared" si="2"/>
        <v>40</v>
      </c>
      <c r="C30" s="1">
        <f t="shared" si="3"/>
        <v>13.461538461538462</v>
      </c>
      <c r="D30" s="38">
        <f t="shared" si="0"/>
        <v>420000</v>
      </c>
    </row>
    <row r="31" spans="1:4" x14ac:dyDescent="0.2">
      <c r="A31" s="4">
        <f t="shared" si="1"/>
        <v>29000</v>
      </c>
      <c r="B31">
        <f t="shared" si="2"/>
        <v>40</v>
      </c>
      <c r="C31" s="1">
        <f t="shared" si="3"/>
        <v>13.942307692307693</v>
      </c>
      <c r="D31" s="38">
        <f t="shared" si="0"/>
        <v>435000</v>
      </c>
    </row>
    <row r="32" spans="1:4" x14ac:dyDescent="0.2">
      <c r="A32" s="4">
        <f t="shared" si="1"/>
        <v>30000</v>
      </c>
      <c r="B32">
        <f t="shared" si="2"/>
        <v>40</v>
      </c>
      <c r="C32" s="1">
        <f t="shared" si="3"/>
        <v>14.423076923076923</v>
      </c>
      <c r="D32" s="38">
        <f t="shared" si="0"/>
        <v>450000</v>
      </c>
    </row>
    <row r="33" spans="1:4" x14ac:dyDescent="0.2">
      <c r="A33" s="4">
        <f t="shared" si="1"/>
        <v>31000</v>
      </c>
      <c r="B33">
        <f t="shared" si="2"/>
        <v>40</v>
      </c>
      <c r="C33" s="1">
        <f t="shared" si="3"/>
        <v>14.903846153846155</v>
      </c>
      <c r="D33" s="38">
        <f t="shared" si="0"/>
        <v>465000</v>
      </c>
    </row>
    <row r="34" spans="1:4" x14ac:dyDescent="0.2">
      <c r="A34" s="4">
        <f t="shared" si="1"/>
        <v>32000</v>
      </c>
      <c r="B34">
        <f t="shared" si="2"/>
        <v>40</v>
      </c>
      <c r="C34" s="1">
        <f t="shared" si="3"/>
        <v>15.384615384615383</v>
      </c>
      <c r="D34" s="38">
        <f t="shared" si="0"/>
        <v>480000</v>
      </c>
    </row>
    <row r="35" spans="1:4" x14ac:dyDescent="0.2">
      <c r="A35" s="4">
        <f t="shared" si="1"/>
        <v>33000</v>
      </c>
      <c r="B35">
        <f t="shared" si="2"/>
        <v>40</v>
      </c>
      <c r="C35" s="1">
        <f t="shared" si="3"/>
        <v>15.865384615384617</v>
      </c>
      <c r="D35" s="38">
        <f t="shared" si="0"/>
        <v>495000</v>
      </c>
    </row>
    <row r="36" spans="1:4" x14ac:dyDescent="0.2">
      <c r="A36" s="4">
        <f t="shared" si="1"/>
        <v>34000</v>
      </c>
      <c r="B36">
        <f t="shared" si="2"/>
        <v>40</v>
      </c>
      <c r="C36" s="1">
        <f t="shared" si="3"/>
        <v>16.346153846153847</v>
      </c>
      <c r="D36" s="38">
        <f t="shared" si="0"/>
        <v>510000</v>
      </c>
    </row>
    <row r="37" spans="1:4" x14ac:dyDescent="0.2">
      <c r="A37" s="4">
        <f t="shared" si="1"/>
        <v>35000</v>
      </c>
      <c r="B37">
        <f t="shared" si="2"/>
        <v>40</v>
      </c>
      <c r="C37" s="1">
        <f t="shared" si="3"/>
        <v>16.826923076923077</v>
      </c>
      <c r="D37" s="38">
        <f t="shared" si="0"/>
        <v>525000</v>
      </c>
    </row>
    <row r="38" spans="1:4" x14ac:dyDescent="0.2">
      <c r="A38" s="4">
        <f t="shared" si="1"/>
        <v>36000</v>
      </c>
      <c r="B38">
        <f t="shared" si="2"/>
        <v>40</v>
      </c>
      <c r="C38" s="1">
        <f t="shared" si="3"/>
        <v>17.307692307692307</v>
      </c>
      <c r="D38" s="38">
        <f t="shared" si="0"/>
        <v>540000</v>
      </c>
    </row>
    <row r="39" spans="1:4" x14ac:dyDescent="0.2">
      <c r="A39" s="4">
        <f t="shared" si="1"/>
        <v>37000</v>
      </c>
      <c r="B39">
        <f t="shared" si="2"/>
        <v>40</v>
      </c>
      <c r="C39" s="1">
        <f t="shared" si="3"/>
        <v>17.78846153846154</v>
      </c>
      <c r="D39" s="38">
        <f t="shared" si="0"/>
        <v>555000</v>
      </c>
    </row>
    <row r="40" spans="1:4" x14ac:dyDescent="0.2">
      <c r="A40" s="4">
        <f t="shared" si="1"/>
        <v>38000</v>
      </c>
      <c r="B40">
        <f t="shared" si="2"/>
        <v>40</v>
      </c>
      <c r="C40" s="1">
        <f t="shared" si="3"/>
        <v>18.269230769230766</v>
      </c>
      <c r="D40" s="38">
        <f t="shared" si="0"/>
        <v>570000</v>
      </c>
    </row>
    <row r="41" spans="1:4" x14ac:dyDescent="0.2">
      <c r="A41" s="4">
        <f t="shared" si="1"/>
        <v>39000</v>
      </c>
      <c r="B41">
        <f t="shared" si="2"/>
        <v>40</v>
      </c>
      <c r="C41" s="1">
        <f t="shared" si="3"/>
        <v>18.75</v>
      </c>
      <c r="D41" s="38">
        <f t="shared" si="0"/>
        <v>585000</v>
      </c>
    </row>
    <row r="42" spans="1:4" x14ac:dyDescent="0.2">
      <c r="A42" s="4">
        <f t="shared" si="1"/>
        <v>40000</v>
      </c>
      <c r="B42">
        <f t="shared" si="2"/>
        <v>40</v>
      </c>
      <c r="C42" s="1">
        <f t="shared" si="3"/>
        <v>19.230769230769234</v>
      </c>
      <c r="D42" s="38">
        <f t="shared" si="0"/>
        <v>600000</v>
      </c>
    </row>
    <row r="43" spans="1:4" x14ac:dyDescent="0.2">
      <c r="A43" s="4">
        <f t="shared" si="1"/>
        <v>41000</v>
      </c>
      <c r="B43">
        <f t="shared" si="2"/>
        <v>40</v>
      </c>
      <c r="C43" s="1">
        <f t="shared" si="3"/>
        <v>19.71153846153846</v>
      </c>
      <c r="D43" s="38">
        <f t="shared" si="0"/>
        <v>615000</v>
      </c>
    </row>
    <row r="44" spans="1:4" x14ac:dyDescent="0.2">
      <c r="A44" s="4">
        <f t="shared" si="1"/>
        <v>42000</v>
      </c>
      <c r="B44">
        <f t="shared" si="2"/>
        <v>40</v>
      </c>
      <c r="C44" s="1">
        <f t="shared" si="3"/>
        <v>20.192307692307693</v>
      </c>
      <c r="D44" s="38">
        <f t="shared" si="0"/>
        <v>630000</v>
      </c>
    </row>
    <row r="45" spans="1:4" x14ac:dyDescent="0.2">
      <c r="A45" s="4">
        <f t="shared" si="1"/>
        <v>43000</v>
      </c>
      <c r="B45">
        <f t="shared" si="2"/>
        <v>40</v>
      </c>
      <c r="C45" s="1">
        <f t="shared" si="3"/>
        <v>20.673076923076923</v>
      </c>
      <c r="D45" s="38">
        <f t="shared" si="0"/>
        <v>645000</v>
      </c>
    </row>
    <row r="46" spans="1:4" x14ac:dyDescent="0.2">
      <c r="A46" s="4">
        <f t="shared" si="1"/>
        <v>44000</v>
      </c>
      <c r="B46">
        <f t="shared" si="2"/>
        <v>40</v>
      </c>
      <c r="C46" s="1">
        <f t="shared" si="3"/>
        <v>21.153846153846153</v>
      </c>
      <c r="D46" s="38">
        <f t="shared" si="0"/>
        <v>660000</v>
      </c>
    </row>
    <row r="47" spans="1:4" x14ac:dyDescent="0.2">
      <c r="A47" s="4">
        <f t="shared" si="1"/>
        <v>45000</v>
      </c>
      <c r="B47">
        <f t="shared" si="2"/>
        <v>40</v>
      </c>
      <c r="C47" s="1">
        <f t="shared" si="3"/>
        <v>21.634615384615383</v>
      </c>
      <c r="D47" s="38">
        <f t="shared" si="0"/>
        <v>675000</v>
      </c>
    </row>
    <row r="48" spans="1:4" x14ac:dyDescent="0.2">
      <c r="A48" s="4">
        <f t="shared" si="1"/>
        <v>46000</v>
      </c>
      <c r="B48">
        <f t="shared" si="2"/>
        <v>40</v>
      </c>
      <c r="C48" s="1">
        <f t="shared" si="3"/>
        <v>22.115384615384617</v>
      </c>
      <c r="D48" s="38">
        <f t="shared" si="0"/>
        <v>690000</v>
      </c>
    </row>
    <row r="49" spans="1:4" x14ac:dyDescent="0.2">
      <c r="A49" s="4">
        <f t="shared" si="1"/>
        <v>47000</v>
      </c>
      <c r="B49">
        <f t="shared" si="2"/>
        <v>40</v>
      </c>
      <c r="C49" s="1">
        <f t="shared" si="3"/>
        <v>22.596153846153847</v>
      </c>
      <c r="D49" s="38">
        <f t="shared" si="0"/>
        <v>705000</v>
      </c>
    </row>
    <row r="50" spans="1:4" x14ac:dyDescent="0.2">
      <c r="A50" s="4">
        <f t="shared" si="1"/>
        <v>48000</v>
      </c>
      <c r="B50">
        <f t="shared" si="2"/>
        <v>40</v>
      </c>
      <c r="C50" s="1">
        <f t="shared" si="3"/>
        <v>23.076923076923077</v>
      </c>
      <c r="D50" s="38">
        <f t="shared" si="0"/>
        <v>720000</v>
      </c>
    </row>
    <row r="51" spans="1:4" x14ac:dyDescent="0.2">
      <c r="A51" s="4">
        <f t="shared" si="1"/>
        <v>49000</v>
      </c>
      <c r="B51">
        <f t="shared" si="2"/>
        <v>40</v>
      </c>
      <c r="C51" s="1">
        <f t="shared" si="3"/>
        <v>23.557692307692307</v>
      </c>
      <c r="D51" s="38">
        <f t="shared" si="0"/>
        <v>735000</v>
      </c>
    </row>
    <row r="52" spans="1:4" x14ac:dyDescent="0.2">
      <c r="A52" s="4">
        <f t="shared" si="1"/>
        <v>50000</v>
      </c>
      <c r="B52">
        <f t="shared" si="2"/>
        <v>40</v>
      </c>
      <c r="C52" s="1">
        <f t="shared" si="3"/>
        <v>24.03846153846154</v>
      </c>
      <c r="D52" s="38">
        <f t="shared" si="0"/>
        <v>750000</v>
      </c>
    </row>
    <row r="53" spans="1:4" x14ac:dyDescent="0.2">
      <c r="A53" s="4">
        <f t="shared" si="1"/>
        <v>51000</v>
      </c>
      <c r="B53">
        <f t="shared" si="2"/>
        <v>40</v>
      </c>
      <c r="C53" s="1">
        <f t="shared" si="3"/>
        <v>24.519230769230766</v>
      </c>
      <c r="D53" s="38">
        <f t="shared" si="0"/>
        <v>765000</v>
      </c>
    </row>
    <row r="54" spans="1:4" x14ac:dyDescent="0.2">
      <c r="A54" s="4">
        <f t="shared" si="1"/>
        <v>52000</v>
      </c>
      <c r="B54">
        <f t="shared" si="2"/>
        <v>40</v>
      </c>
      <c r="C54" s="1">
        <f t="shared" si="3"/>
        <v>25</v>
      </c>
      <c r="D54" s="38">
        <f t="shared" si="0"/>
        <v>780000</v>
      </c>
    </row>
    <row r="55" spans="1:4" x14ac:dyDescent="0.2">
      <c r="A55" s="4">
        <f t="shared" si="1"/>
        <v>53000</v>
      </c>
      <c r="B55">
        <f t="shared" si="2"/>
        <v>40</v>
      </c>
      <c r="C55" s="1">
        <f t="shared" si="3"/>
        <v>25.480769230769234</v>
      </c>
      <c r="D55" s="38">
        <f t="shared" si="0"/>
        <v>795000</v>
      </c>
    </row>
    <row r="56" spans="1:4" x14ac:dyDescent="0.2">
      <c r="A56" s="4">
        <f t="shared" si="1"/>
        <v>54000</v>
      </c>
      <c r="B56">
        <f t="shared" si="2"/>
        <v>40</v>
      </c>
      <c r="C56" s="1">
        <f t="shared" si="3"/>
        <v>25.961538461538463</v>
      </c>
      <c r="D56" s="38">
        <f t="shared" si="0"/>
        <v>810000</v>
      </c>
    </row>
    <row r="57" spans="1:4" x14ac:dyDescent="0.2">
      <c r="A57" s="4">
        <f t="shared" si="1"/>
        <v>55000</v>
      </c>
      <c r="B57">
        <f t="shared" si="2"/>
        <v>40</v>
      </c>
      <c r="C57" s="1">
        <f t="shared" si="3"/>
        <v>26.44230769230769</v>
      </c>
      <c r="D57" s="38">
        <f t="shared" si="0"/>
        <v>825000</v>
      </c>
    </row>
    <row r="58" spans="1:4" x14ac:dyDescent="0.2">
      <c r="A58" s="4">
        <f t="shared" si="1"/>
        <v>56000</v>
      </c>
      <c r="B58">
        <f t="shared" si="2"/>
        <v>40</v>
      </c>
      <c r="C58" s="1">
        <f t="shared" si="3"/>
        <v>26.923076923076923</v>
      </c>
      <c r="D58" s="38">
        <f t="shared" si="0"/>
        <v>840000</v>
      </c>
    </row>
    <row r="59" spans="1:4" x14ac:dyDescent="0.2">
      <c r="A59" s="4">
        <f t="shared" si="1"/>
        <v>57000</v>
      </c>
      <c r="B59">
        <f t="shared" si="2"/>
        <v>40</v>
      </c>
      <c r="C59" s="1">
        <f t="shared" si="3"/>
        <v>27.403846153846153</v>
      </c>
      <c r="D59" s="38">
        <f t="shared" si="0"/>
        <v>855000</v>
      </c>
    </row>
    <row r="60" spans="1:4" x14ac:dyDescent="0.2">
      <c r="A60" s="4">
        <f t="shared" si="1"/>
        <v>58000</v>
      </c>
      <c r="B60">
        <f t="shared" si="2"/>
        <v>40</v>
      </c>
      <c r="C60" s="1">
        <f t="shared" si="3"/>
        <v>27.884615384615387</v>
      </c>
      <c r="D60" s="38">
        <f t="shared" si="0"/>
        <v>870000</v>
      </c>
    </row>
    <row r="61" spans="1:4" x14ac:dyDescent="0.2">
      <c r="A61" s="4">
        <f t="shared" si="1"/>
        <v>59000</v>
      </c>
      <c r="B61">
        <f t="shared" si="2"/>
        <v>40</v>
      </c>
      <c r="C61" s="1">
        <f t="shared" si="3"/>
        <v>28.365384615384613</v>
      </c>
      <c r="D61" s="38">
        <f t="shared" si="0"/>
        <v>885000</v>
      </c>
    </row>
    <row r="62" spans="1:4" x14ac:dyDescent="0.2">
      <c r="A62" s="4">
        <f t="shared" si="1"/>
        <v>60000</v>
      </c>
      <c r="B62">
        <f t="shared" si="2"/>
        <v>40</v>
      </c>
      <c r="C62" s="1">
        <f t="shared" si="3"/>
        <v>28.846153846153847</v>
      </c>
      <c r="D62" s="38">
        <f t="shared" si="0"/>
        <v>900000</v>
      </c>
    </row>
    <row r="63" spans="1:4" x14ac:dyDescent="0.2">
      <c r="A63" s="4">
        <f t="shared" si="1"/>
        <v>61000</v>
      </c>
      <c r="B63">
        <f t="shared" si="2"/>
        <v>40</v>
      </c>
      <c r="C63" s="1">
        <f t="shared" si="3"/>
        <v>29.326923076923077</v>
      </c>
      <c r="D63" s="38">
        <f t="shared" si="0"/>
        <v>915000</v>
      </c>
    </row>
    <row r="64" spans="1:4" x14ac:dyDescent="0.2">
      <c r="A64" s="4">
        <f t="shared" si="1"/>
        <v>62000</v>
      </c>
      <c r="B64">
        <f t="shared" si="2"/>
        <v>40</v>
      </c>
      <c r="C64" s="1">
        <f t="shared" si="3"/>
        <v>29.80769230769231</v>
      </c>
      <c r="D64" s="38">
        <f t="shared" si="0"/>
        <v>930000</v>
      </c>
    </row>
    <row r="65" spans="1:4" x14ac:dyDescent="0.2">
      <c r="A65" s="4">
        <f t="shared" si="1"/>
        <v>63000</v>
      </c>
      <c r="B65">
        <f t="shared" si="2"/>
        <v>40</v>
      </c>
      <c r="C65" s="1">
        <f t="shared" si="3"/>
        <v>30.288461538461537</v>
      </c>
      <c r="D65" s="38">
        <f t="shared" si="0"/>
        <v>945000</v>
      </c>
    </row>
    <row r="66" spans="1:4" x14ac:dyDescent="0.2">
      <c r="A66" s="4">
        <f t="shared" si="1"/>
        <v>64000</v>
      </c>
      <c r="B66">
        <f t="shared" si="2"/>
        <v>40</v>
      </c>
      <c r="C66" s="1">
        <f t="shared" si="3"/>
        <v>30.769230769230766</v>
      </c>
      <c r="D66" s="38">
        <f t="shared" si="0"/>
        <v>960000</v>
      </c>
    </row>
    <row r="67" spans="1:4" x14ac:dyDescent="0.2">
      <c r="A67" s="4">
        <f t="shared" si="1"/>
        <v>65000</v>
      </c>
      <c r="B67">
        <f t="shared" si="2"/>
        <v>40</v>
      </c>
      <c r="C67" s="1">
        <f t="shared" si="3"/>
        <v>31.25</v>
      </c>
      <c r="D67" s="38">
        <f t="shared" si="0"/>
        <v>975000</v>
      </c>
    </row>
    <row r="68" spans="1:4" x14ac:dyDescent="0.2">
      <c r="A68" s="4">
        <f t="shared" si="1"/>
        <v>66000</v>
      </c>
      <c r="B68">
        <f t="shared" si="2"/>
        <v>40</v>
      </c>
      <c r="C68" s="1">
        <f t="shared" si="3"/>
        <v>31.730769230769234</v>
      </c>
      <c r="D68" s="38">
        <f t="shared" si="0"/>
        <v>990000</v>
      </c>
    </row>
    <row r="69" spans="1:4" x14ac:dyDescent="0.2">
      <c r="A69" s="4">
        <f t="shared" si="1"/>
        <v>67000</v>
      </c>
      <c r="B69">
        <f t="shared" si="2"/>
        <v>40</v>
      </c>
      <c r="C69" s="1">
        <f t="shared" si="3"/>
        <v>32.211538461538467</v>
      </c>
      <c r="D69" s="38">
        <f t="shared" si="0"/>
        <v>1005000</v>
      </c>
    </row>
    <row r="70" spans="1:4" x14ac:dyDescent="0.2">
      <c r="A70" s="4">
        <f t="shared" si="1"/>
        <v>68000</v>
      </c>
      <c r="B70">
        <f t="shared" si="2"/>
        <v>40</v>
      </c>
      <c r="C70" s="1">
        <f t="shared" si="3"/>
        <v>32.692307692307693</v>
      </c>
      <c r="D70" s="38">
        <f t="shared" si="0"/>
        <v>1020000</v>
      </c>
    </row>
    <row r="71" spans="1:4" x14ac:dyDescent="0.2">
      <c r="A71" s="4">
        <f t="shared" si="1"/>
        <v>69000</v>
      </c>
      <c r="B71">
        <f t="shared" si="2"/>
        <v>40</v>
      </c>
      <c r="C71" s="1">
        <f t="shared" si="3"/>
        <v>33.17307692307692</v>
      </c>
      <c r="D71" s="38">
        <f t="shared" si="0"/>
        <v>1035000</v>
      </c>
    </row>
    <row r="72" spans="1:4" x14ac:dyDescent="0.2">
      <c r="A72" s="4">
        <f t="shared" si="1"/>
        <v>70000</v>
      </c>
      <c r="B72">
        <f t="shared" si="2"/>
        <v>40</v>
      </c>
      <c r="C72" s="1">
        <f t="shared" si="3"/>
        <v>33.653846153846153</v>
      </c>
      <c r="D72" s="38">
        <f t="shared" ref="D72:D135" si="4">A72*15</f>
        <v>1050000</v>
      </c>
    </row>
    <row r="73" spans="1:4" x14ac:dyDescent="0.2">
      <c r="A73" s="4">
        <f t="shared" ref="A73:A136" si="5">A72+1000</f>
        <v>71000</v>
      </c>
      <c r="B73">
        <f t="shared" ref="B73:B136" si="6">$B$7</f>
        <v>40</v>
      </c>
      <c r="C73" s="1">
        <f t="shared" ref="C73:C136" si="7">A73/52/B73</f>
        <v>34.134615384615387</v>
      </c>
      <c r="D73" s="38">
        <f t="shared" si="4"/>
        <v>1065000</v>
      </c>
    </row>
    <row r="74" spans="1:4" x14ac:dyDescent="0.2">
      <c r="A74" s="4">
        <f t="shared" si="5"/>
        <v>72000</v>
      </c>
      <c r="B74">
        <f t="shared" si="6"/>
        <v>40</v>
      </c>
      <c r="C74" s="1">
        <f t="shared" si="7"/>
        <v>34.615384615384613</v>
      </c>
      <c r="D74" s="38">
        <f t="shared" si="4"/>
        <v>1080000</v>
      </c>
    </row>
    <row r="75" spans="1:4" x14ac:dyDescent="0.2">
      <c r="A75" s="4">
        <f t="shared" si="5"/>
        <v>73000</v>
      </c>
      <c r="B75">
        <f t="shared" si="6"/>
        <v>40</v>
      </c>
      <c r="C75" s="1">
        <f t="shared" si="7"/>
        <v>35.096153846153847</v>
      </c>
      <c r="D75" s="38">
        <f t="shared" si="4"/>
        <v>1095000</v>
      </c>
    </row>
    <row r="76" spans="1:4" x14ac:dyDescent="0.2">
      <c r="A76" s="4">
        <f t="shared" si="5"/>
        <v>74000</v>
      </c>
      <c r="B76">
        <f t="shared" si="6"/>
        <v>40</v>
      </c>
      <c r="C76" s="1">
        <f t="shared" si="7"/>
        <v>35.57692307692308</v>
      </c>
      <c r="D76" s="38">
        <f t="shared" si="4"/>
        <v>1110000</v>
      </c>
    </row>
    <row r="77" spans="1:4" x14ac:dyDescent="0.2">
      <c r="A77" s="4">
        <f t="shared" si="5"/>
        <v>75000</v>
      </c>
      <c r="B77">
        <f t="shared" si="6"/>
        <v>40</v>
      </c>
      <c r="C77" s="1">
        <f t="shared" si="7"/>
        <v>36.057692307692307</v>
      </c>
      <c r="D77" s="38">
        <f t="shared" si="4"/>
        <v>1125000</v>
      </c>
    </row>
    <row r="78" spans="1:4" x14ac:dyDescent="0.2">
      <c r="A78" s="4">
        <f t="shared" si="5"/>
        <v>76000</v>
      </c>
      <c r="B78">
        <f t="shared" si="6"/>
        <v>40</v>
      </c>
      <c r="C78" s="1">
        <f t="shared" si="7"/>
        <v>36.538461538461533</v>
      </c>
      <c r="D78" s="38">
        <f t="shared" si="4"/>
        <v>1140000</v>
      </c>
    </row>
    <row r="79" spans="1:4" x14ac:dyDescent="0.2">
      <c r="A79" s="4">
        <f t="shared" si="5"/>
        <v>77000</v>
      </c>
      <c r="B79">
        <f t="shared" si="6"/>
        <v>40</v>
      </c>
      <c r="C79" s="1">
        <f t="shared" si="7"/>
        <v>37.019230769230766</v>
      </c>
      <c r="D79" s="38">
        <f t="shared" si="4"/>
        <v>1155000</v>
      </c>
    </row>
    <row r="80" spans="1:4" x14ac:dyDescent="0.2">
      <c r="A80" s="4">
        <f t="shared" si="5"/>
        <v>78000</v>
      </c>
      <c r="B80">
        <f t="shared" si="6"/>
        <v>40</v>
      </c>
      <c r="C80" s="1">
        <f t="shared" si="7"/>
        <v>37.5</v>
      </c>
      <c r="D80" s="38">
        <f t="shared" si="4"/>
        <v>1170000</v>
      </c>
    </row>
    <row r="81" spans="1:4" x14ac:dyDescent="0.2">
      <c r="A81" s="4">
        <f t="shared" si="5"/>
        <v>79000</v>
      </c>
      <c r="B81">
        <f t="shared" si="6"/>
        <v>40</v>
      </c>
      <c r="C81" s="1">
        <f t="shared" si="7"/>
        <v>37.980769230769234</v>
      </c>
      <c r="D81" s="38">
        <f t="shared" si="4"/>
        <v>1185000</v>
      </c>
    </row>
    <row r="82" spans="1:4" x14ac:dyDescent="0.2">
      <c r="A82" s="4">
        <f t="shared" si="5"/>
        <v>80000</v>
      </c>
      <c r="B82">
        <f t="shared" si="6"/>
        <v>40</v>
      </c>
      <c r="C82" s="1">
        <f t="shared" si="7"/>
        <v>38.461538461538467</v>
      </c>
      <c r="D82" s="38">
        <f t="shared" si="4"/>
        <v>1200000</v>
      </c>
    </row>
    <row r="83" spans="1:4" x14ac:dyDescent="0.2">
      <c r="A83" s="4">
        <f t="shared" si="5"/>
        <v>81000</v>
      </c>
      <c r="B83">
        <f t="shared" si="6"/>
        <v>40</v>
      </c>
      <c r="C83" s="1">
        <f t="shared" si="7"/>
        <v>38.942307692307693</v>
      </c>
      <c r="D83" s="38">
        <f t="shared" si="4"/>
        <v>1215000</v>
      </c>
    </row>
    <row r="84" spans="1:4" x14ac:dyDescent="0.2">
      <c r="A84" s="4">
        <f t="shared" si="5"/>
        <v>82000</v>
      </c>
      <c r="B84">
        <f t="shared" si="6"/>
        <v>40</v>
      </c>
      <c r="C84" s="1">
        <f t="shared" si="7"/>
        <v>39.42307692307692</v>
      </c>
      <c r="D84" s="38">
        <f t="shared" si="4"/>
        <v>1230000</v>
      </c>
    </row>
    <row r="85" spans="1:4" x14ac:dyDescent="0.2">
      <c r="A85" s="4">
        <f t="shared" si="5"/>
        <v>83000</v>
      </c>
      <c r="B85">
        <f t="shared" si="6"/>
        <v>40</v>
      </c>
      <c r="C85" s="1">
        <f t="shared" si="7"/>
        <v>39.903846153846153</v>
      </c>
      <c r="D85" s="38">
        <f t="shared" si="4"/>
        <v>1245000</v>
      </c>
    </row>
    <row r="86" spans="1:4" x14ac:dyDescent="0.2">
      <c r="A86" s="4">
        <f t="shared" si="5"/>
        <v>84000</v>
      </c>
      <c r="B86">
        <f t="shared" si="6"/>
        <v>40</v>
      </c>
      <c r="C86" s="1">
        <f t="shared" si="7"/>
        <v>40.384615384615387</v>
      </c>
      <c r="D86" s="38">
        <f t="shared" si="4"/>
        <v>1260000</v>
      </c>
    </row>
    <row r="87" spans="1:4" x14ac:dyDescent="0.2">
      <c r="A87" s="4">
        <f t="shared" si="5"/>
        <v>85000</v>
      </c>
      <c r="B87">
        <f t="shared" si="6"/>
        <v>40</v>
      </c>
      <c r="C87" s="1">
        <f t="shared" si="7"/>
        <v>40.865384615384613</v>
      </c>
      <c r="D87" s="38">
        <f t="shared" si="4"/>
        <v>1275000</v>
      </c>
    </row>
    <row r="88" spans="1:4" x14ac:dyDescent="0.2">
      <c r="A88" s="4">
        <f t="shared" si="5"/>
        <v>86000</v>
      </c>
      <c r="B88">
        <f t="shared" si="6"/>
        <v>40</v>
      </c>
      <c r="C88" s="1">
        <f t="shared" si="7"/>
        <v>41.346153846153847</v>
      </c>
      <c r="D88" s="38">
        <f t="shared" si="4"/>
        <v>1290000</v>
      </c>
    </row>
    <row r="89" spans="1:4" x14ac:dyDescent="0.2">
      <c r="A89" s="4">
        <f t="shared" si="5"/>
        <v>87000</v>
      </c>
      <c r="B89">
        <f t="shared" si="6"/>
        <v>40</v>
      </c>
      <c r="C89" s="1">
        <f t="shared" si="7"/>
        <v>41.82692307692308</v>
      </c>
      <c r="D89" s="38">
        <f t="shared" si="4"/>
        <v>1305000</v>
      </c>
    </row>
    <row r="90" spans="1:4" x14ac:dyDescent="0.2">
      <c r="A90" s="4">
        <f t="shared" si="5"/>
        <v>88000</v>
      </c>
      <c r="B90">
        <f t="shared" si="6"/>
        <v>40</v>
      </c>
      <c r="C90" s="1">
        <f t="shared" si="7"/>
        <v>42.307692307692307</v>
      </c>
      <c r="D90" s="38">
        <f t="shared" si="4"/>
        <v>1320000</v>
      </c>
    </row>
    <row r="91" spans="1:4" x14ac:dyDescent="0.2">
      <c r="A91" s="4">
        <f t="shared" si="5"/>
        <v>89000</v>
      </c>
      <c r="B91">
        <f t="shared" si="6"/>
        <v>40</v>
      </c>
      <c r="C91" s="1">
        <f t="shared" si="7"/>
        <v>42.788461538461533</v>
      </c>
      <c r="D91" s="38">
        <f t="shared" si="4"/>
        <v>1335000</v>
      </c>
    </row>
    <row r="92" spans="1:4" x14ac:dyDescent="0.2">
      <c r="A92" s="4">
        <f t="shared" si="5"/>
        <v>90000</v>
      </c>
      <c r="B92">
        <f t="shared" si="6"/>
        <v>40</v>
      </c>
      <c r="C92" s="1">
        <f t="shared" si="7"/>
        <v>43.269230769230766</v>
      </c>
      <c r="D92" s="38">
        <f t="shared" si="4"/>
        <v>1350000</v>
      </c>
    </row>
    <row r="93" spans="1:4" x14ac:dyDescent="0.2">
      <c r="A93" s="4">
        <f t="shared" si="5"/>
        <v>91000</v>
      </c>
      <c r="B93">
        <f t="shared" si="6"/>
        <v>40</v>
      </c>
      <c r="C93" s="1">
        <f t="shared" si="7"/>
        <v>43.75</v>
      </c>
      <c r="D93" s="38">
        <f t="shared" si="4"/>
        <v>1365000</v>
      </c>
    </row>
    <row r="94" spans="1:4" x14ac:dyDescent="0.2">
      <c r="A94" s="4">
        <f t="shared" si="5"/>
        <v>92000</v>
      </c>
      <c r="B94">
        <f t="shared" si="6"/>
        <v>40</v>
      </c>
      <c r="C94" s="1">
        <f t="shared" si="7"/>
        <v>44.230769230769234</v>
      </c>
      <c r="D94" s="38">
        <f t="shared" si="4"/>
        <v>1380000</v>
      </c>
    </row>
    <row r="95" spans="1:4" x14ac:dyDescent="0.2">
      <c r="A95" s="4">
        <f t="shared" si="5"/>
        <v>93000</v>
      </c>
      <c r="B95">
        <f t="shared" si="6"/>
        <v>40</v>
      </c>
      <c r="C95" s="1">
        <f t="shared" si="7"/>
        <v>44.711538461538467</v>
      </c>
      <c r="D95" s="38">
        <f t="shared" si="4"/>
        <v>1395000</v>
      </c>
    </row>
    <row r="96" spans="1:4" x14ac:dyDescent="0.2">
      <c r="A96" s="4">
        <f t="shared" si="5"/>
        <v>94000</v>
      </c>
      <c r="B96">
        <f t="shared" si="6"/>
        <v>40</v>
      </c>
      <c r="C96" s="1">
        <f t="shared" si="7"/>
        <v>45.192307692307693</v>
      </c>
      <c r="D96" s="38">
        <f t="shared" si="4"/>
        <v>1410000</v>
      </c>
    </row>
    <row r="97" spans="1:4" x14ac:dyDescent="0.2">
      <c r="A97" s="4">
        <f t="shared" si="5"/>
        <v>95000</v>
      </c>
      <c r="B97">
        <f t="shared" si="6"/>
        <v>40</v>
      </c>
      <c r="C97" s="1">
        <f t="shared" si="7"/>
        <v>45.67307692307692</v>
      </c>
      <c r="D97" s="38">
        <f t="shared" si="4"/>
        <v>1425000</v>
      </c>
    </row>
    <row r="98" spans="1:4" x14ac:dyDescent="0.2">
      <c r="A98" s="4">
        <f t="shared" si="5"/>
        <v>96000</v>
      </c>
      <c r="B98">
        <f t="shared" si="6"/>
        <v>40</v>
      </c>
      <c r="C98" s="1">
        <f t="shared" si="7"/>
        <v>46.153846153846153</v>
      </c>
      <c r="D98" s="38">
        <f t="shared" si="4"/>
        <v>1440000</v>
      </c>
    </row>
    <row r="99" spans="1:4" x14ac:dyDescent="0.2">
      <c r="A99" s="4">
        <f t="shared" si="5"/>
        <v>97000</v>
      </c>
      <c r="B99">
        <f t="shared" si="6"/>
        <v>40</v>
      </c>
      <c r="C99" s="1">
        <f t="shared" si="7"/>
        <v>46.634615384615387</v>
      </c>
      <c r="D99" s="38">
        <f t="shared" si="4"/>
        <v>1455000</v>
      </c>
    </row>
    <row r="100" spans="1:4" x14ac:dyDescent="0.2">
      <c r="A100" s="4">
        <f t="shared" si="5"/>
        <v>98000</v>
      </c>
      <c r="B100">
        <f t="shared" si="6"/>
        <v>40</v>
      </c>
      <c r="C100" s="1">
        <f t="shared" si="7"/>
        <v>47.115384615384613</v>
      </c>
      <c r="D100" s="38">
        <f t="shared" si="4"/>
        <v>1470000</v>
      </c>
    </row>
    <row r="101" spans="1:4" x14ac:dyDescent="0.2">
      <c r="A101" s="4">
        <f t="shared" si="5"/>
        <v>99000</v>
      </c>
      <c r="B101">
        <f t="shared" si="6"/>
        <v>40</v>
      </c>
      <c r="C101" s="1">
        <f t="shared" si="7"/>
        <v>47.596153846153847</v>
      </c>
      <c r="D101" s="38">
        <f t="shared" si="4"/>
        <v>1485000</v>
      </c>
    </row>
    <row r="102" spans="1:4" x14ac:dyDescent="0.2">
      <c r="A102" s="4">
        <f t="shared" si="5"/>
        <v>100000</v>
      </c>
      <c r="B102">
        <f t="shared" si="6"/>
        <v>40</v>
      </c>
      <c r="C102" s="1">
        <f t="shared" si="7"/>
        <v>48.07692307692308</v>
      </c>
      <c r="D102" s="38">
        <f t="shared" si="4"/>
        <v>1500000</v>
      </c>
    </row>
    <row r="103" spans="1:4" x14ac:dyDescent="0.2">
      <c r="A103" s="4">
        <f t="shared" si="5"/>
        <v>101000</v>
      </c>
      <c r="B103">
        <f t="shared" si="6"/>
        <v>40</v>
      </c>
      <c r="C103" s="1">
        <f t="shared" si="7"/>
        <v>48.557692307692307</v>
      </c>
      <c r="D103" s="38">
        <f t="shared" si="4"/>
        <v>1515000</v>
      </c>
    </row>
    <row r="104" spans="1:4" x14ac:dyDescent="0.2">
      <c r="A104" s="4">
        <f t="shared" si="5"/>
        <v>102000</v>
      </c>
      <c r="B104">
        <f t="shared" si="6"/>
        <v>40</v>
      </c>
      <c r="C104" s="1">
        <f t="shared" si="7"/>
        <v>49.038461538461533</v>
      </c>
      <c r="D104" s="38">
        <f t="shared" si="4"/>
        <v>1530000</v>
      </c>
    </row>
    <row r="105" spans="1:4" x14ac:dyDescent="0.2">
      <c r="A105" s="4">
        <f t="shared" si="5"/>
        <v>103000</v>
      </c>
      <c r="B105">
        <f t="shared" si="6"/>
        <v>40</v>
      </c>
      <c r="C105" s="1">
        <f t="shared" si="7"/>
        <v>49.519230769230766</v>
      </c>
      <c r="D105" s="38">
        <f t="shared" si="4"/>
        <v>1545000</v>
      </c>
    </row>
    <row r="106" spans="1:4" x14ac:dyDescent="0.2">
      <c r="A106" s="4">
        <f t="shared" si="5"/>
        <v>104000</v>
      </c>
      <c r="B106">
        <f t="shared" si="6"/>
        <v>40</v>
      </c>
      <c r="C106" s="1">
        <f t="shared" si="7"/>
        <v>50</v>
      </c>
      <c r="D106" s="38">
        <f t="shared" si="4"/>
        <v>1560000</v>
      </c>
    </row>
    <row r="107" spans="1:4" x14ac:dyDescent="0.2">
      <c r="A107" s="4">
        <f t="shared" si="5"/>
        <v>105000</v>
      </c>
      <c r="B107">
        <f t="shared" si="6"/>
        <v>40</v>
      </c>
      <c r="C107" s="1">
        <f t="shared" si="7"/>
        <v>50.480769230769234</v>
      </c>
      <c r="D107" s="38">
        <f t="shared" si="4"/>
        <v>1575000</v>
      </c>
    </row>
    <row r="108" spans="1:4" x14ac:dyDescent="0.2">
      <c r="A108" s="4">
        <f t="shared" si="5"/>
        <v>106000</v>
      </c>
      <c r="B108">
        <f t="shared" si="6"/>
        <v>40</v>
      </c>
      <c r="C108" s="1">
        <f t="shared" si="7"/>
        <v>50.961538461538467</v>
      </c>
      <c r="D108" s="38">
        <f t="shared" si="4"/>
        <v>1590000</v>
      </c>
    </row>
    <row r="109" spans="1:4" x14ac:dyDescent="0.2">
      <c r="A109" s="4">
        <f t="shared" si="5"/>
        <v>107000</v>
      </c>
      <c r="B109">
        <f t="shared" si="6"/>
        <v>40</v>
      </c>
      <c r="C109" s="1">
        <f t="shared" si="7"/>
        <v>51.442307692307693</v>
      </c>
      <c r="D109" s="38">
        <f t="shared" si="4"/>
        <v>1605000</v>
      </c>
    </row>
    <row r="110" spans="1:4" x14ac:dyDescent="0.2">
      <c r="A110" s="4">
        <f t="shared" si="5"/>
        <v>108000</v>
      </c>
      <c r="B110">
        <f t="shared" si="6"/>
        <v>40</v>
      </c>
      <c r="C110" s="1">
        <f t="shared" si="7"/>
        <v>51.923076923076927</v>
      </c>
      <c r="D110" s="38">
        <f t="shared" si="4"/>
        <v>1620000</v>
      </c>
    </row>
    <row r="111" spans="1:4" x14ac:dyDescent="0.2">
      <c r="A111" s="4">
        <f t="shared" si="5"/>
        <v>109000</v>
      </c>
      <c r="B111">
        <f t="shared" si="6"/>
        <v>40</v>
      </c>
      <c r="C111" s="1">
        <f t="shared" si="7"/>
        <v>52.403846153846153</v>
      </c>
      <c r="D111" s="38">
        <f t="shared" si="4"/>
        <v>1635000</v>
      </c>
    </row>
    <row r="112" spans="1:4" x14ac:dyDescent="0.2">
      <c r="A112" s="4">
        <f t="shared" si="5"/>
        <v>110000</v>
      </c>
      <c r="B112">
        <f t="shared" si="6"/>
        <v>40</v>
      </c>
      <c r="C112" s="1">
        <f t="shared" si="7"/>
        <v>52.88461538461538</v>
      </c>
      <c r="D112" s="38">
        <f t="shared" si="4"/>
        <v>1650000</v>
      </c>
    </row>
    <row r="113" spans="1:4" x14ac:dyDescent="0.2">
      <c r="A113" s="4">
        <f t="shared" si="5"/>
        <v>111000</v>
      </c>
      <c r="B113">
        <f t="shared" si="6"/>
        <v>40</v>
      </c>
      <c r="C113" s="1">
        <f t="shared" si="7"/>
        <v>53.36538461538462</v>
      </c>
      <c r="D113" s="38">
        <f t="shared" si="4"/>
        <v>1665000</v>
      </c>
    </row>
    <row r="114" spans="1:4" x14ac:dyDescent="0.2">
      <c r="A114" s="4">
        <f t="shared" si="5"/>
        <v>112000</v>
      </c>
      <c r="B114">
        <f t="shared" si="6"/>
        <v>40</v>
      </c>
      <c r="C114" s="1">
        <f t="shared" si="7"/>
        <v>53.846153846153847</v>
      </c>
      <c r="D114" s="38">
        <f t="shared" si="4"/>
        <v>1680000</v>
      </c>
    </row>
    <row r="115" spans="1:4" x14ac:dyDescent="0.2">
      <c r="A115" s="4">
        <f t="shared" si="5"/>
        <v>113000</v>
      </c>
      <c r="B115">
        <f t="shared" si="6"/>
        <v>40</v>
      </c>
      <c r="C115" s="1">
        <f t="shared" si="7"/>
        <v>54.326923076923073</v>
      </c>
      <c r="D115" s="38">
        <f t="shared" si="4"/>
        <v>1695000</v>
      </c>
    </row>
    <row r="116" spans="1:4" x14ac:dyDescent="0.2">
      <c r="A116" s="4">
        <f t="shared" si="5"/>
        <v>114000</v>
      </c>
      <c r="B116">
        <f t="shared" si="6"/>
        <v>40</v>
      </c>
      <c r="C116" s="1">
        <f t="shared" si="7"/>
        <v>54.807692307692307</v>
      </c>
      <c r="D116" s="38">
        <f t="shared" si="4"/>
        <v>1710000</v>
      </c>
    </row>
    <row r="117" spans="1:4" x14ac:dyDescent="0.2">
      <c r="A117" s="4">
        <f t="shared" si="5"/>
        <v>115000</v>
      </c>
      <c r="B117">
        <f t="shared" si="6"/>
        <v>40</v>
      </c>
      <c r="C117" s="1">
        <f t="shared" si="7"/>
        <v>55.288461538461533</v>
      </c>
      <c r="D117" s="38">
        <f t="shared" si="4"/>
        <v>1725000</v>
      </c>
    </row>
    <row r="118" spans="1:4" x14ac:dyDescent="0.2">
      <c r="A118" s="4">
        <f t="shared" si="5"/>
        <v>116000</v>
      </c>
      <c r="B118">
        <f t="shared" si="6"/>
        <v>40</v>
      </c>
      <c r="C118" s="1">
        <f t="shared" si="7"/>
        <v>55.769230769230774</v>
      </c>
      <c r="D118" s="38">
        <f t="shared" si="4"/>
        <v>1740000</v>
      </c>
    </row>
    <row r="119" spans="1:4" x14ac:dyDescent="0.2">
      <c r="A119" s="4">
        <f t="shared" si="5"/>
        <v>117000</v>
      </c>
      <c r="B119">
        <f t="shared" si="6"/>
        <v>40</v>
      </c>
      <c r="C119" s="1">
        <f t="shared" si="7"/>
        <v>56.25</v>
      </c>
      <c r="D119" s="38">
        <f t="shared" si="4"/>
        <v>1755000</v>
      </c>
    </row>
    <row r="120" spans="1:4" x14ac:dyDescent="0.2">
      <c r="A120" s="4">
        <f t="shared" si="5"/>
        <v>118000</v>
      </c>
      <c r="B120">
        <f t="shared" si="6"/>
        <v>40</v>
      </c>
      <c r="C120" s="1">
        <f t="shared" si="7"/>
        <v>56.730769230769226</v>
      </c>
      <c r="D120" s="38">
        <f t="shared" si="4"/>
        <v>1770000</v>
      </c>
    </row>
    <row r="121" spans="1:4" x14ac:dyDescent="0.2">
      <c r="A121" s="4">
        <f t="shared" si="5"/>
        <v>119000</v>
      </c>
      <c r="B121">
        <f t="shared" si="6"/>
        <v>40</v>
      </c>
      <c r="C121" s="1">
        <f t="shared" si="7"/>
        <v>57.211538461538467</v>
      </c>
      <c r="D121" s="38">
        <f t="shared" si="4"/>
        <v>1785000</v>
      </c>
    </row>
    <row r="122" spans="1:4" x14ac:dyDescent="0.2">
      <c r="A122" s="4">
        <f t="shared" si="5"/>
        <v>120000</v>
      </c>
      <c r="B122">
        <f t="shared" si="6"/>
        <v>40</v>
      </c>
      <c r="C122" s="1">
        <f t="shared" si="7"/>
        <v>57.692307692307693</v>
      </c>
      <c r="D122" s="38">
        <f t="shared" si="4"/>
        <v>1800000</v>
      </c>
    </row>
    <row r="123" spans="1:4" x14ac:dyDescent="0.2">
      <c r="A123" s="4">
        <f t="shared" si="5"/>
        <v>121000</v>
      </c>
      <c r="B123">
        <f t="shared" si="6"/>
        <v>40</v>
      </c>
      <c r="C123" s="1">
        <f t="shared" si="7"/>
        <v>58.173076923076927</v>
      </c>
      <c r="D123" s="38">
        <f t="shared" si="4"/>
        <v>1815000</v>
      </c>
    </row>
    <row r="124" spans="1:4" x14ac:dyDescent="0.2">
      <c r="A124" s="4">
        <f t="shared" si="5"/>
        <v>122000</v>
      </c>
      <c r="B124">
        <f t="shared" si="6"/>
        <v>40</v>
      </c>
      <c r="C124" s="1">
        <f t="shared" si="7"/>
        <v>58.653846153846153</v>
      </c>
      <c r="D124" s="38">
        <f t="shared" si="4"/>
        <v>1830000</v>
      </c>
    </row>
    <row r="125" spans="1:4" x14ac:dyDescent="0.2">
      <c r="A125" s="4">
        <f t="shared" si="5"/>
        <v>123000</v>
      </c>
      <c r="B125">
        <f t="shared" si="6"/>
        <v>40</v>
      </c>
      <c r="C125" s="1">
        <f t="shared" si="7"/>
        <v>59.13461538461538</v>
      </c>
      <c r="D125" s="38">
        <f t="shared" si="4"/>
        <v>1845000</v>
      </c>
    </row>
    <row r="126" spans="1:4" x14ac:dyDescent="0.2">
      <c r="A126" s="4">
        <f t="shared" si="5"/>
        <v>124000</v>
      </c>
      <c r="B126">
        <f t="shared" si="6"/>
        <v>40</v>
      </c>
      <c r="C126" s="1">
        <f t="shared" si="7"/>
        <v>59.61538461538462</v>
      </c>
      <c r="D126" s="38">
        <f t="shared" si="4"/>
        <v>1860000</v>
      </c>
    </row>
    <row r="127" spans="1:4" x14ac:dyDescent="0.2">
      <c r="A127" s="4">
        <f t="shared" si="5"/>
        <v>125000</v>
      </c>
      <c r="B127">
        <f t="shared" si="6"/>
        <v>40</v>
      </c>
      <c r="C127" s="1">
        <f t="shared" si="7"/>
        <v>60.096153846153847</v>
      </c>
      <c r="D127" s="38">
        <f t="shared" si="4"/>
        <v>1875000</v>
      </c>
    </row>
    <row r="128" spans="1:4" x14ac:dyDescent="0.2">
      <c r="A128" s="4">
        <f t="shared" si="5"/>
        <v>126000</v>
      </c>
      <c r="B128">
        <f t="shared" si="6"/>
        <v>40</v>
      </c>
      <c r="C128" s="1">
        <f t="shared" si="7"/>
        <v>60.576923076923073</v>
      </c>
      <c r="D128" s="38">
        <f t="shared" si="4"/>
        <v>1890000</v>
      </c>
    </row>
    <row r="129" spans="1:4" x14ac:dyDescent="0.2">
      <c r="A129" s="4">
        <f t="shared" si="5"/>
        <v>127000</v>
      </c>
      <c r="B129">
        <f t="shared" si="6"/>
        <v>40</v>
      </c>
      <c r="C129" s="1">
        <f t="shared" si="7"/>
        <v>61.057692307692307</v>
      </c>
      <c r="D129" s="38">
        <f t="shared" si="4"/>
        <v>1905000</v>
      </c>
    </row>
    <row r="130" spans="1:4" x14ac:dyDescent="0.2">
      <c r="A130" s="4">
        <f t="shared" si="5"/>
        <v>128000</v>
      </c>
      <c r="B130">
        <f t="shared" si="6"/>
        <v>40</v>
      </c>
      <c r="C130" s="1">
        <f t="shared" si="7"/>
        <v>61.538461538461533</v>
      </c>
      <c r="D130" s="38">
        <f t="shared" si="4"/>
        <v>1920000</v>
      </c>
    </row>
    <row r="131" spans="1:4" x14ac:dyDescent="0.2">
      <c r="A131" s="4">
        <f t="shared" si="5"/>
        <v>129000</v>
      </c>
      <c r="B131">
        <f t="shared" si="6"/>
        <v>40</v>
      </c>
      <c r="C131" s="1">
        <f t="shared" si="7"/>
        <v>62.019230769230774</v>
      </c>
      <c r="D131" s="38">
        <f t="shared" si="4"/>
        <v>1935000</v>
      </c>
    </row>
    <row r="132" spans="1:4" x14ac:dyDescent="0.2">
      <c r="A132" s="4">
        <f t="shared" si="5"/>
        <v>130000</v>
      </c>
      <c r="B132">
        <f t="shared" si="6"/>
        <v>40</v>
      </c>
      <c r="C132" s="1">
        <f t="shared" si="7"/>
        <v>62.5</v>
      </c>
      <c r="D132" s="38">
        <f t="shared" si="4"/>
        <v>1950000</v>
      </c>
    </row>
    <row r="133" spans="1:4" x14ac:dyDescent="0.2">
      <c r="A133" s="4">
        <f t="shared" si="5"/>
        <v>131000</v>
      </c>
      <c r="B133">
        <f t="shared" si="6"/>
        <v>40</v>
      </c>
      <c r="C133" s="1">
        <f t="shared" si="7"/>
        <v>62.980769230769226</v>
      </c>
      <c r="D133" s="38">
        <f t="shared" si="4"/>
        <v>1965000</v>
      </c>
    </row>
    <row r="134" spans="1:4" x14ac:dyDescent="0.2">
      <c r="A134" s="4">
        <f t="shared" si="5"/>
        <v>132000</v>
      </c>
      <c r="B134">
        <f t="shared" si="6"/>
        <v>40</v>
      </c>
      <c r="C134" s="1">
        <f t="shared" si="7"/>
        <v>63.461538461538467</v>
      </c>
      <c r="D134" s="38">
        <f t="shared" si="4"/>
        <v>1980000</v>
      </c>
    </row>
    <row r="135" spans="1:4" x14ac:dyDescent="0.2">
      <c r="A135" s="4">
        <f t="shared" si="5"/>
        <v>133000</v>
      </c>
      <c r="B135">
        <f t="shared" si="6"/>
        <v>40</v>
      </c>
      <c r="C135" s="1">
        <f t="shared" si="7"/>
        <v>63.942307692307693</v>
      </c>
      <c r="D135" s="38">
        <f t="shared" si="4"/>
        <v>1995000</v>
      </c>
    </row>
    <row r="136" spans="1:4" x14ac:dyDescent="0.2">
      <c r="A136" s="4">
        <f t="shared" si="5"/>
        <v>134000</v>
      </c>
      <c r="B136">
        <f t="shared" si="6"/>
        <v>40</v>
      </c>
      <c r="C136" s="1">
        <f t="shared" si="7"/>
        <v>64.423076923076934</v>
      </c>
      <c r="D136" s="38">
        <f t="shared" ref="D136:D199" si="8">A136*15</f>
        <v>2010000</v>
      </c>
    </row>
    <row r="137" spans="1:4" x14ac:dyDescent="0.2">
      <c r="A137" s="4">
        <f t="shared" ref="A137:A200" si="9">A136+1000</f>
        <v>135000</v>
      </c>
      <c r="B137">
        <f t="shared" ref="B137:B200" si="10">$B$7</f>
        <v>40</v>
      </c>
      <c r="C137" s="1">
        <f t="shared" ref="C137:C200" si="11">A137/52/B137</f>
        <v>64.90384615384616</v>
      </c>
      <c r="D137" s="38">
        <f t="shared" si="8"/>
        <v>2025000</v>
      </c>
    </row>
    <row r="138" spans="1:4" x14ac:dyDescent="0.2">
      <c r="A138" s="4">
        <f t="shared" si="9"/>
        <v>136000</v>
      </c>
      <c r="B138">
        <f t="shared" si="10"/>
        <v>40</v>
      </c>
      <c r="C138" s="1">
        <f t="shared" si="11"/>
        <v>65.384615384615387</v>
      </c>
      <c r="D138" s="38">
        <f t="shared" si="8"/>
        <v>2040000</v>
      </c>
    </row>
    <row r="139" spans="1:4" x14ac:dyDescent="0.2">
      <c r="A139" s="4">
        <f t="shared" si="9"/>
        <v>137000</v>
      </c>
      <c r="B139">
        <f t="shared" si="10"/>
        <v>40</v>
      </c>
      <c r="C139" s="1">
        <f t="shared" si="11"/>
        <v>65.865384615384613</v>
      </c>
      <c r="D139" s="38">
        <f t="shared" si="8"/>
        <v>2055000</v>
      </c>
    </row>
    <row r="140" spans="1:4" x14ac:dyDescent="0.2">
      <c r="A140" s="4">
        <f t="shared" si="9"/>
        <v>138000</v>
      </c>
      <c r="B140">
        <f t="shared" si="10"/>
        <v>40</v>
      </c>
      <c r="C140" s="1">
        <f t="shared" si="11"/>
        <v>66.34615384615384</v>
      </c>
      <c r="D140" s="38">
        <f t="shared" si="8"/>
        <v>2070000</v>
      </c>
    </row>
    <row r="141" spans="1:4" x14ac:dyDescent="0.2">
      <c r="A141" s="4">
        <f t="shared" si="9"/>
        <v>139000</v>
      </c>
      <c r="B141">
        <f t="shared" si="10"/>
        <v>40</v>
      </c>
      <c r="C141" s="1">
        <f t="shared" si="11"/>
        <v>66.826923076923066</v>
      </c>
      <c r="D141" s="38">
        <f t="shared" si="8"/>
        <v>2085000</v>
      </c>
    </row>
    <row r="142" spans="1:4" x14ac:dyDescent="0.2">
      <c r="A142" s="4">
        <f t="shared" si="9"/>
        <v>140000</v>
      </c>
      <c r="B142">
        <f t="shared" si="10"/>
        <v>40</v>
      </c>
      <c r="C142" s="1">
        <f t="shared" si="11"/>
        <v>67.307692307692307</v>
      </c>
      <c r="D142" s="38">
        <f t="shared" si="8"/>
        <v>2100000</v>
      </c>
    </row>
    <row r="143" spans="1:4" x14ac:dyDescent="0.2">
      <c r="A143" s="4">
        <f t="shared" si="9"/>
        <v>141000</v>
      </c>
      <c r="B143">
        <f t="shared" si="10"/>
        <v>40</v>
      </c>
      <c r="C143" s="1">
        <f t="shared" si="11"/>
        <v>67.788461538461533</v>
      </c>
      <c r="D143" s="38">
        <f t="shared" si="8"/>
        <v>2115000</v>
      </c>
    </row>
    <row r="144" spans="1:4" x14ac:dyDescent="0.2">
      <c r="A144" s="4">
        <f t="shared" si="9"/>
        <v>142000</v>
      </c>
      <c r="B144">
        <f t="shared" si="10"/>
        <v>40</v>
      </c>
      <c r="C144" s="1">
        <f t="shared" si="11"/>
        <v>68.269230769230774</v>
      </c>
      <c r="D144" s="38">
        <f t="shared" si="8"/>
        <v>2130000</v>
      </c>
    </row>
    <row r="145" spans="1:4" x14ac:dyDescent="0.2">
      <c r="A145" s="4">
        <f t="shared" si="9"/>
        <v>143000</v>
      </c>
      <c r="B145">
        <f t="shared" si="10"/>
        <v>40</v>
      </c>
      <c r="C145" s="1">
        <f t="shared" si="11"/>
        <v>68.75</v>
      </c>
      <c r="D145" s="38">
        <f t="shared" si="8"/>
        <v>2145000</v>
      </c>
    </row>
    <row r="146" spans="1:4" x14ac:dyDescent="0.2">
      <c r="A146" s="4">
        <f t="shared" si="9"/>
        <v>144000</v>
      </c>
      <c r="B146">
        <f t="shared" si="10"/>
        <v>40</v>
      </c>
      <c r="C146" s="1">
        <f t="shared" si="11"/>
        <v>69.230769230769226</v>
      </c>
      <c r="D146" s="38">
        <f t="shared" si="8"/>
        <v>2160000</v>
      </c>
    </row>
    <row r="147" spans="1:4" x14ac:dyDescent="0.2">
      <c r="A147" s="4">
        <f t="shared" si="9"/>
        <v>145000</v>
      </c>
      <c r="B147">
        <f t="shared" si="10"/>
        <v>40</v>
      </c>
      <c r="C147" s="1">
        <f t="shared" si="11"/>
        <v>69.711538461538467</v>
      </c>
      <c r="D147" s="38">
        <f t="shared" si="8"/>
        <v>2175000</v>
      </c>
    </row>
    <row r="148" spans="1:4" x14ac:dyDescent="0.2">
      <c r="A148" s="4">
        <f t="shared" si="9"/>
        <v>146000</v>
      </c>
      <c r="B148">
        <f t="shared" si="10"/>
        <v>40</v>
      </c>
      <c r="C148" s="1">
        <f t="shared" si="11"/>
        <v>70.192307692307693</v>
      </c>
      <c r="D148" s="38">
        <f t="shared" si="8"/>
        <v>2190000</v>
      </c>
    </row>
    <row r="149" spans="1:4" x14ac:dyDescent="0.2">
      <c r="A149" s="4">
        <f t="shared" si="9"/>
        <v>147000</v>
      </c>
      <c r="B149">
        <f t="shared" si="10"/>
        <v>40</v>
      </c>
      <c r="C149" s="1">
        <f t="shared" si="11"/>
        <v>70.673076923076934</v>
      </c>
      <c r="D149" s="38">
        <f t="shared" si="8"/>
        <v>2205000</v>
      </c>
    </row>
    <row r="150" spans="1:4" x14ac:dyDescent="0.2">
      <c r="A150" s="4">
        <f t="shared" si="9"/>
        <v>148000</v>
      </c>
      <c r="B150">
        <f t="shared" si="10"/>
        <v>40</v>
      </c>
      <c r="C150" s="1">
        <f t="shared" si="11"/>
        <v>71.15384615384616</v>
      </c>
      <c r="D150" s="38">
        <f t="shared" si="8"/>
        <v>2220000</v>
      </c>
    </row>
    <row r="151" spans="1:4" x14ac:dyDescent="0.2">
      <c r="A151" s="4">
        <f t="shared" si="9"/>
        <v>149000</v>
      </c>
      <c r="B151">
        <f t="shared" si="10"/>
        <v>40</v>
      </c>
      <c r="C151" s="1">
        <f t="shared" si="11"/>
        <v>71.634615384615387</v>
      </c>
      <c r="D151" s="38">
        <f t="shared" si="8"/>
        <v>2235000</v>
      </c>
    </row>
    <row r="152" spans="1:4" x14ac:dyDescent="0.2">
      <c r="A152" s="4">
        <f t="shared" si="9"/>
        <v>150000</v>
      </c>
      <c r="B152">
        <f t="shared" si="10"/>
        <v>40</v>
      </c>
      <c r="C152" s="1">
        <f t="shared" si="11"/>
        <v>72.115384615384613</v>
      </c>
      <c r="D152" s="38">
        <f t="shared" si="8"/>
        <v>2250000</v>
      </c>
    </row>
    <row r="153" spans="1:4" x14ac:dyDescent="0.2">
      <c r="A153" s="4">
        <f t="shared" si="9"/>
        <v>151000</v>
      </c>
      <c r="B153">
        <f t="shared" si="10"/>
        <v>40</v>
      </c>
      <c r="C153" s="1">
        <f t="shared" si="11"/>
        <v>72.59615384615384</v>
      </c>
      <c r="D153" s="38">
        <f t="shared" si="8"/>
        <v>2265000</v>
      </c>
    </row>
    <row r="154" spans="1:4" x14ac:dyDescent="0.2">
      <c r="A154" s="4">
        <f t="shared" si="9"/>
        <v>152000</v>
      </c>
      <c r="B154">
        <f t="shared" si="10"/>
        <v>40</v>
      </c>
      <c r="C154" s="1">
        <f t="shared" si="11"/>
        <v>73.076923076923066</v>
      </c>
      <c r="D154" s="38">
        <f t="shared" si="8"/>
        <v>2280000</v>
      </c>
    </row>
    <row r="155" spans="1:4" x14ac:dyDescent="0.2">
      <c r="A155" s="4">
        <f t="shared" si="9"/>
        <v>153000</v>
      </c>
      <c r="B155">
        <f t="shared" si="10"/>
        <v>40</v>
      </c>
      <c r="C155" s="1">
        <f t="shared" si="11"/>
        <v>73.557692307692307</v>
      </c>
      <c r="D155" s="38">
        <f t="shared" si="8"/>
        <v>2295000</v>
      </c>
    </row>
    <row r="156" spans="1:4" x14ac:dyDescent="0.2">
      <c r="A156" s="4">
        <f t="shared" si="9"/>
        <v>154000</v>
      </c>
      <c r="B156">
        <f t="shared" si="10"/>
        <v>40</v>
      </c>
      <c r="C156" s="1">
        <f t="shared" si="11"/>
        <v>74.038461538461533</v>
      </c>
      <c r="D156" s="38">
        <f t="shared" si="8"/>
        <v>2310000</v>
      </c>
    </row>
    <row r="157" spans="1:4" x14ac:dyDescent="0.2">
      <c r="A157" s="4">
        <f t="shared" si="9"/>
        <v>155000</v>
      </c>
      <c r="B157">
        <f t="shared" si="10"/>
        <v>40</v>
      </c>
      <c r="C157" s="1">
        <f t="shared" si="11"/>
        <v>74.519230769230774</v>
      </c>
      <c r="D157" s="38">
        <f t="shared" si="8"/>
        <v>2325000</v>
      </c>
    </row>
    <row r="158" spans="1:4" x14ac:dyDescent="0.2">
      <c r="A158" s="4">
        <f t="shared" si="9"/>
        <v>156000</v>
      </c>
      <c r="B158">
        <f t="shared" si="10"/>
        <v>40</v>
      </c>
      <c r="C158" s="1">
        <f t="shared" si="11"/>
        <v>75</v>
      </c>
      <c r="D158" s="38">
        <f t="shared" si="8"/>
        <v>2340000</v>
      </c>
    </row>
    <row r="159" spans="1:4" x14ac:dyDescent="0.2">
      <c r="A159" s="4">
        <f t="shared" si="9"/>
        <v>157000</v>
      </c>
      <c r="B159">
        <f t="shared" si="10"/>
        <v>40</v>
      </c>
      <c r="C159" s="1">
        <f t="shared" si="11"/>
        <v>75.480769230769226</v>
      </c>
      <c r="D159" s="38">
        <f t="shared" si="8"/>
        <v>2355000</v>
      </c>
    </row>
    <row r="160" spans="1:4" x14ac:dyDescent="0.2">
      <c r="A160" s="4">
        <f t="shared" si="9"/>
        <v>158000</v>
      </c>
      <c r="B160">
        <f t="shared" si="10"/>
        <v>40</v>
      </c>
      <c r="C160" s="1">
        <f t="shared" si="11"/>
        <v>75.961538461538467</v>
      </c>
      <c r="D160" s="38">
        <f t="shared" si="8"/>
        <v>2370000</v>
      </c>
    </row>
    <row r="161" spans="1:4" x14ac:dyDescent="0.2">
      <c r="A161" s="4">
        <f t="shared" si="9"/>
        <v>159000</v>
      </c>
      <c r="B161">
        <f t="shared" si="10"/>
        <v>40</v>
      </c>
      <c r="C161" s="1">
        <f t="shared" si="11"/>
        <v>76.442307692307693</v>
      </c>
      <c r="D161" s="38">
        <f t="shared" si="8"/>
        <v>2385000</v>
      </c>
    </row>
    <row r="162" spans="1:4" x14ac:dyDescent="0.2">
      <c r="A162" s="4">
        <f t="shared" si="9"/>
        <v>160000</v>
      </c>
      <c r="B162">
        <f t="shared" si="10"/>
        <v>40</v>
      </c>
      <c r="C162" s="1">
        <f t="shared" si="11"/>
        <v>76.923076923076934</v>
      </c>
      <c r="D162" s="38">
        <f t="shared" si="8"/>
        <v>2400000</v>
      </c>
    </row>
    <row r="163" spans="1:4" x14ac:dyDescent="0.2">
      <c r="A163" s="4">
        <f t="shared" si="9"/>
        <v>161000</v>
      </c>
      <c r="B163">
        <f t="shared" si="10"/>
        <v>40</v>
      </c>
      <c r="C163" s="1">
        <f t="shared" si="11"/>
        <v>77.40384615384616</v>
      </c>
      <c r="D163" s="38">
        <f t="shared" si="8"/>
        <v>2415000</v>
      </c>
    </row>
    <row r="164" spans="1:4" x14ac:dyDescent="0.2">
      <c r="A164" s="4">
        <f t="shared" si="9"/>
        <v>162000</v>
      </c>
      <c r="B164">
        <f t="shared" si="10"/>
        <v>40</v>
      </c>
      <c r="C164" s="1">
        <f t="shared" si="11"/>
        <v>77.884615384615387</v>
      </c>
      <c r="D164" s="38">
        <f t="shared" si="8"/>
        <v>2430000</v>
      </c>
    </row>
    <row r="165" spans="1:4" x14ac:dyDescent="0.2">
      <c r="A165" s="4">
        <f t="shared" si="9"/>
        <v>163000</v>
      </c>
      <c r="B165">
        <f t="shared" si="10"/>
        <v>40</v>
      </c>
      <c r="C165" s="1">
        <f t="shared" si="11"/>
        <v>78.365384615384613</v>
      </c>
      <c r="D165" s="38">
        <f t="shared" si="8"/>
        <v>2445000</v>
      </c>
    </row>
    <row r="166" spans="1:4" x14ac:dyDescent="0.2">
      <c r="A166" s="4">
        <f t="shared" si="9"/>
        <v>164000</v>
      </c>
      <c r="B166">
        <f t="shared" si="10"/>
        <v>40</v>
      </c>
      <c r="C166" s="1">
        <f t="shared" si="11"/>
        <v>78.84615384615384</v>
      </c>
      <c r="D166" s="38">
        <f t="shared" si="8"/>
        <v>2460000</v>
      </c>
    </row>
    <row r="167" spans="1:4" x14ac:dyDescent="0.2">
      <c r="A167" s="4">
        <f t="shared" si="9"/>
        <v>165000</v>
      </c>
      <c r="B167">
        <f t="shared" si="10"/>
        <v>40</v>
      </c>
      <c r="C167" s="1">
        <f t="shared" si="11"/>
        <v>79.326923076923066</v>
      </c>
      <c r="D167" s="38">
        <f t="shared" si="8"/>
        <v>2475000</v>
      </c>
    </row>
    <row r="168" spans="1:4" x14ac:dyDescent="0.2">
      <c r="A168" s="4">
        <f t="shared" si="9"/>
        <v>166000</v>
      </c>
      <c r="B168">
        <f t="shared" si="10"/>
        <v>40</v>
      </c>
      <c r="C168" s="1">
        <f t="shared" si="11"/>
        <v>79.807692307692307</v>
      </c>
      <c r="D168" s="38">
        <f t="shared" si="8"/>
        <v>2490000</v>
      </c>
    </row>
    <row r="169" spans="1:4" x14ac:dyDescent="0.2">
      <c r="A169" s="4">
        <f t="shared" si="9"/>
        <v>167000</v>
      </c>
      <c r="B169">
        <f t="shared" si="10"/>
        <v>40</v>
      </c>
      <c r="C169" s="1">
        <f t="shared" si="11"/>
        <v>80.288461538461533</v>
      </c>
      <c r="D169" s="38">
        <f t="shared" si="8"/>
        <v>2505000</v>
      </c>
    </row>
    <row r="170" spans="1:4" x14ac:dyDescent="0.2">
      <c r="A170" s="4">
        <f t="shared" si="9"/>
        <v>168000</v>
      </c>
      <c r="B170">
        <f t="shared" si="10"/>
        <v>40</v>
      </c>
      <c r="C170" s="1">
        <f t="shared" si="11"/>
        <v>80.769230769230774</v>
      </c>
      <c r="D170" s="38">
        <f t="shared" si="8"/>
        <v>2520000</v>
      </c>
    </row>
    <row r="171" spans="1:4" x14ac:dyDescent="0.2">
      <c r="A171" s="4">
        <f t="shared" si="9"/>
        <v>169000</v>
      </c>
      <c r="B171">
        <f t="shared" si="10"/>
        <v>40</v>
      </c>
      <c r="C171" s="1">
        <f t="shared" si="11"/>
        <v>81.25</v>
      </c>
      <c r="D171" s="38">
        <f t="shared" si="8"/>
        <v>2535000</v>
      </c>
    </row>
    <row r="172" spans="1:4" x14ac:dyDescent="0.2">
      <c r="A172" s="4">
        <f t="shared" si="9"/>
        <v>170000</v>
      </c>
      <c r="B172">
        <f t="shared" si="10"/>
        <v>40</v>
      </c>
      <c r="C172" s="1">
        <f t="shared" si="11"/>
        <v>81.730769230769226</v>
      </c>
      <c r="D172" s="38">
        <f t="shared" si="8"/>
        <v>2550000</v>
      </c>
    </row>
    <row r="173" spans="1:4" x14ac:dyDescent="0.2">
      <c r="A173" s="4">
        <f t="shared" si="9"/>
        <v>171000</v>
      </c>
      <c r="B173">
        <f t="shared" si="10"/>
        <v>40</v>
      </c>
      <c r="C173" s="1">
        <f t="shared" si="11"/>
        <v>82.211538461538467</v>
      </c>
      <c r="D173" s="38">
        <f t="shared" si="8"/>
        <v>2565000</v>
      </c>
    </row>
    <row r="174" spans="1:4" x14ac:dyDescent="0.2">
      <c r="A174" s="4">
        <f t="shared" si="9"/>
        <v>172000</v>
      </c>
      <c r="B174">
        <f t="shared" si="10"/>
        <v>40</v>
      </c>
      <c r="C174" s="1">
        <f t="shared" si="11"/>
        <v>82.692307692307693</v>
      </c>
      <c r="D174" s="38">
        <f t="shared" si="8"/>
        <v>2580000</v>
      </c>
    </row>
    <row r="175" spans="1:4" x14ac:dyDescent="0.2">
      <c r="A175" s="4">
        <f t="shared" si="9"/>
        <v>173000</v>
      </c>
      <c r="B175">
        <f t="shared" si="10"/>
        <v>40</v>
      </c>
      <c r="C175" s="1">
        <f t="shared" si="11"/>
        <v>83.173076923076934</v>
      </c>
      <c r="D175" s="38">
        <f t="shared" si="8"/>
        <v>2595000</v>
      </c>
    </row>
    <row r="176" spans="1:4" x14ac:dyDescent="0.2">
      <c r="A176" s="4">
        <f t="shared" si="9"/>
        <v>174000</v>
      </c>
      <c r="B176">
        <f t="shared" si="10"/>
        <v>40</v>
      </c>
      <c r="C176" s="1">
        <f t="shared" si="11"/>
        <v>83.65384615384616</v>
      </c>
      <c r="D176" s="38">
        <f t="shared" si="8"/>
        <v>2610000</v>
      </c>
    </row>
    <row r="177" spans="1:4" x14ac:dyDescent="0.2">
      <c r="A177" s="4">
        <f t="shared" si="9"/>
        <v>175000</v>
      </c>
      <c r="B177">
        <f t="shared" si="10"/>
        <v>40</v>
      </c>
      <c r="C177" s="1">
        <f t="shared" si="11"/>
        <v>84.134615384615387</v>
      </c>
      <c r="D177" s="38">
        <f t="shared" si="8"/>
        <v>2625000</v>
      </c>
    </row>
    <row r="178" spans="1:4" x14ac:dyDescent="0.2">
      <c r="A178" s="4">
        <f t="shared" si="9"/>
        <v>176000</v>
      </c>
      <c r="B178">
        <f t="shared" si="10"/>
        <v>40</v>
      </c>
      <c r="C178" s="1">
        <f t="shared" si="11"/>
        <v>84.615384615384613</v>
      </c>
      <c r="D178" s="38">
        <f t="shared" si="8"/>
        <v>2640000</v>
      </c>
    </row>
    <row r="179" spans="1:4" x14ac:dyDescent="0.2">
      <c r="A179" s="4">
        <f t="shared" si="9"/>
        <v>177000</v>
      </c>
      <c r="B179">
        <f t="shared" si="10"/>
        <v>40</v>
      </c>
      <c r="C179" s="1">
        <f t="shared" si="11"/>
        <v>85.09615384615384</v>
      </c>
      <c r="D179" s="38">
        <f t="shared" si="8"/>
        <v>2655000</v>
      </c>
    </row>
    <row r="180" spans="1:4" x14ac:dyDescent="0.2">
      <c r="A180" s="4">
        <f t="shared" si="9"/>
        <v>178000</v>
      </c>
      <c r="B180">
        <f t="shared" si="10"/>
        <v>40</v>
      </c>
      <c r="C180" s="1">
        <f t="shared" si="11"/>
        <v>85.576923076923066</v>
      </c>
      <c r="D180" s="38">
        <f t="shared" si="8"/>
        <v>2670000</v>
      </c>
    </row>
    <row r="181" spans="1:4" x14ac:dyDescent="0.2">
      <c r="A181" s="4">
        <f t="shared" si="9"/>
        <v>179000</v>
      </c>
      <c r="B181">
        <f t="shared" si="10"/>
        <v>40</v>
      </c>
      <c r="C181" s="1">
        <f t="shared" si="11"/>
        <v>86.057692307692307</v>
      </c>
      <c r="D181" s="38">
        <f t="shared" si="8"/>
        <v>2685000</v>
      </c>
    </row>
    <row r="182" spans="1:4" x14ac:dyDescent="0.2">
      <c r="A182" s="4">
        <f t="shared" si="9"/>
        <v>180000</v>
      </c>
      <c r="B182">
        <f t="shared" si="10"/>
        <v>40</v>
      </c>
      <c r="C182" s="1">
        <f t="shared" si="11"/>
        <v>86.538461538461533</v>
      </c>
      <c r="D182" s="38">
        <f t="shared" si="8"/>
        <v>2700000</v>
      </c>
    </row>
    <row r="183" spans="1:4" x14ac:dyDescent="0.2">
      <c r="A183" s="4">
        <f t="shared" si="9"/>
        <v>181000</v>
      </c>
      <c r="B183">
        <f t="shared" si="10"/>
        <v>40</v>
      </c>
      <c r="C183" s="1">
        <f t="shared" si="11"/>
        <v>87.019230769230774</v>
      </c>
      <c r="D183" s="38">
        <f t="shared" si="8"/>
        <v>2715000</v>
      </c>
    </row>
    <row r="184" spans="1:4" x14ac:dyDescent="0.2">
      <c r="A184" s="4">
        <f t="shared" si="9"/>
        <v>182000</v>
      </c>
      <c r="B184">
        <f t="shared" si="10"/>
        <v>40</v>
      </c>
      <c r="C184" s="1">
        <f t="shared" si="11"/>
        <v>87.5</v>
      </c>
      <c r="D184" s="38">
        <f t="shared" si="8"/>
        <v>2730000</v>
      </c>
    </row>
    <row r="185" spans="1:4" x14ac:dyDescent="0.2">
      <c r="A185" s="4">
        <f t="shared" si="9"/>
        <v>183000</v>
      </c>
      <c r="B185">
        <f t="shared" si="10"/>
        <v>40</v>
      </c>
      <c r="C185" s="1">
        <f t="shared" si="11"/>
        <v>87.980769230769226</v>
      </c>
      <c r="D185" s="38">
        <f t="shared" si="8"/>
        <v>2745000</v>
      </c>
    </row>
    <row r="186" spans="1:4" x14ac:dyDescent="0.2">
      <c r="A186" s="4">
        <f t="shared" si="9"/>
        <v>184000</v>
      </c>
      <c r="B186">
        <f t="shared" si="10"/>
        <v>40</v>
      </c>
      <c r="C186" s="1">
        <f t="shared" si="11"/>
        <v>88.461538461538467</v>
      </c>
      <c r="D186" s="38">
        <f t="shared" si="8"/>
        <v>2760000</v>
      </c>
    </row>
    <row r="187" spans="1:4" x14ac:dyDescent="0.2">
      <c r="A187" s="4">
        <f t="shared" si="9"/>
        <v>185000</v>
      </c>
      <c r="B187">
        <f t="shared" si="10"/>
        <v>40</v>
      </c>
      <c r="C187" s="1">
        <f t="shared" si="11"/>
        <v>88.942307692307693</v>
      </c>
      <c r="D187" s="38">
        <f t="shared" si="8"/>
        <v>2775000</v>
      </c>
    </row>
    <row r="188" spans="1:4" x14ac:dyDescent="0.2">
      <c r="A188" s="4">
        <f t="shared" si="9"/>
        <v>186000</v>
      </c>
      <c r="B188">
        <f t="shared" si="10"/>
        <v>40</v>
      </c>
      <c r="C188" s="1">
        <f t="shared" si="11"/>
        <v>89.423076923076934</v>
      </c>
      <c r="D188" s="38">
        <f t="shared" si="8"/>
        <v>2790000</v>
      </c>
    </row>
    <row r="189" spans="1:4" x14ac:dyDescent="0.2">
      <c r="A189" s="4">
        <f t="shared" si="9"/>
        <v>187000</v>
      </c>
      <c r="B189">
        <f t="shared" si="10"/>
        <v>40</v>
      </c>
      <c r="C189" s="1">
        <f t="shared" si="11"/>
        <v>89.90384615384616</v>
      </c>
      <c r="D189" s="38">
        <f t="shared" si="8"/>
        <v>2805000</v>
      </c>
    </row>
    <row r="190" spans="1:4" x14ac:dyDescent="0.2">
      <c r="A190" s="4">
        <f t="shared" si="9"/>
        <v>188000</v>
      </c>
      <c r="B190">
        <f t="shared" si="10"/>
        <v>40</v>
      </c>
      <c r="C190" s="1">
        <f t="shared" si="11"/>
        <v>90.384615384615387</v>
      </c>
      <c r="D190" s="38">
        <f t="shared" si="8"/>
        <v>2820000</v>
      </c>
    </row>
    <row r="191" spans="1:4" x14ac:dyDescent="0.2">
      <c r="A191" s="4">
        <f t="shared" si="9"/>
        <v>189000</v>
      </c>
      <c r="B191">
        <f t="shared" si="10"/>
        <v>40</v>
      </c>
      <c r="C191" s="1">
        <f t="shared" si="11"/>
        <v>90.865384615384613</v>
      </c>
      <c r="D191" s="38">
        <f t="shared" si="8"/>
        <v>2835000</v>
      </c>
    </row>
    <row r="192" spans="1:4" x14ac:dyDescent="0.2">
      <c r="A192" s="4">
        <f t="shared" si="9"/>
        <v>190000</v>
      </c>
      <c r="B192">
        <f t="shared" si="10"/>
        <v>40</v>
      </c>
      <c r="C192" s="1">
        <f t="shared" si="11"/>
        <v>91.34615384615384</v>
      </c>
      <c r="D192" s="38">
        <f t="shared" si="8"/>
        <v>2850000</v>
      </c>
    </row>
    <row r="193" spans="1:4" x14ac:dyDescent="0.2">
      <c r="A193" s="4">
        <f t="shared" si="9"/>
        <v>191000</v>
      </c>
      <c r="B193">
        <f t="shared" si="10"/>
        <v>40</v>
      </c>
      <c r="C193" s="1">
        <f t="shared" si="11"/>
        <v>91.826923076923066</v>
      </c>
      <c r="D193" s="38">
        <f t="shared" si="8"/>
        <v>2865000</v>
      </c>
    </row>
    <row r="194" spans="1:4" x14ac:dyDescent="0.2">
      <c r="A194" s="4">
        <f t="shared" si="9"/>
        <v>192000</v>
      </c>
      <c r="B194">
        <f t="shared" si="10"/>
        <v>40</v>
      </c>
      <c r="C194" s="1">
        <f t="shared" si="11"/>
        <v>92.307692307692307</v>
      </c>
      <c r="D194" s="38">
        <f t="shared" si="8"/>
        <v>2880000</v>
      </c>
    </row>
    <row r="195" spans="1:4" x14ac:dyDescent="0.2">
      <c r="A195" s="4">
        <f t="shared" si="9"/>
        <v>193000</v>
      </c>
      <c r="B195">
        <f t="shared" si="10"/>
        <v>40</v>
      </c>
      <c r="C195" s="1">
        <f t="shared" si="11"/>
        <v>92.788461538461533</v>
      </c>
      <c r="D195" s="38">
        <f t="shared" si="8"/>
        <v>2895000</v>
      </c>
    </row>
    <row r="196" spans="1:4" x14ac:dyDescent="0.2">
      <c r="A196" s="4">
        <f t="shared" si="9"/>
        <v>194000</v>
      </c>
      <c r="B196">
        <f t="shared" si="10"/>
        <v>40</v>
      </c>
      <c r="C196" s="1">
        <f t="shared" si="11"/>
        <v>93.269230769230774</v>
      </c>
      <c r="D196" s="38">
        <f t="shared" si="8"/>
        <v>2910000</v>
      </c>
    </row>
    <row r="197" spans="1:4" x14ac:dyDescent="0.2">
      <c r="A197" s="4">
        <f t="shared" si="9"/>
        <v>195000</v>
      </c>
      <c r="B197">
        <f t="shared" si="10"/>
        <v>40</v>
      </c>
      <c r="C197" s="1">
        <f t="shared" si="11"/>
        <v>93.75</v>
      </c>
      <c r="D197" s="38">
        <f t="shared" si="8"/>
        <v>2925000</v>
      </c>
    </row>
    <row r="198" spans="1:4" x14ac:dyDescent="0.2">
      <c r="A198" s="4">
        <f t="shared" si="9"/>
        <v>196000</v>
      </c>
      <c r="B198">
        <f t="shared" si="10"/>
        <v>40</v>
      </c>
      <c r="C198" s="1">
        <f t="shared" si="11"/>
        <v>94.230769230769226</v>
      </c>
      <c r="D198" s="38">
        <f t="shared" si="8"/>
        <v>2940000</v>
      </c>
    </row>
    <row r="199" spans="1:4" x14ac:dyDescent="0.2">
      <c r="A199" s="4">
        <f t="shared" si="9"/>
        <v>197000</v>
      </c>
      <c r="B199">
        <f t="shared" si="10"/>
        <v>40</v>
      </c>
      <c r="C199" s="1">
        <f t="shared" si="11"/>
        <v>94.711538461538467</v>
      </c>
      <c r="D199" s="38">
        <f t="shared" si="8"/>
        <v>2955000</v>
      </c>
    </row>
    <row r="200" spans="1:4" x14ac:dyDescent="0.2">
      <c r="A200" s="4">
        <f t="shared" si="9"/>
        <v>198000</v>
      </c>
      <c r="B200">
        <f t="shared" si="10"/>
        <v>40</v>
      </c>
      <c r="C200" s="1">
        <f t="shared" si="11"/>
        <v>95.192307692307693</v>
      </c>
      <c r="D200" s="38">
        <f t="shared" ref="D200:D263" si="12">A200*15</f>
        <v>2970000</v>
      </c>
    </row>
    <row r="201" spans="1:4" x14ac:dyDescent="0.2">
      <c r="A201" s="4">
        <f t="shared" ref="A201:A264" si="13">A200+1000</f>
        <v>199000</v>
      </c>
      <c r="B201">
        <f t="shared" ref="B201:B264" si="14">$B$7</f>
        <v>40</v>
      </c>
      <c r="C201" s="1">
        <f t="shared" ref="C201:C264" si="15">A201/52/B201</f>
        <v>95.673076923076934</v>
      </c>
      <c r="D201" s="38">
        <f t="shared" si="12"/>
        <v>2985000</v>
      </c>
    </row>
    <row r="202" spans="1:4" x14ac:dyDescent="0.2">
      <c r="A202" s="4">
        <f t="shared" si="13"/>
        <v>200000</v>
      </c>
      <c r="B202">
        <f t="shared" si="14"/>
        <v>40</v>
      </c>
      <c r="C202" s="1">
        <f t="shared" si="15"/>
        <v>96.15384615384616</v>
      </c>
      <c r="D202" s="38">
        <f t="shared" si="12"/>
        <v>3000000</v>
      </c>
    </row>
    <row r="203" spans="1:4" x14ac:dyDescent="0.2">
      <c r="A203" s="4">
        <f t="shared" si="13"/>
        <v>201000</v>
      </c>
      <c r="B203">
        <f t="shared" si="14"/>
        <v>40</v>
      </c>
      <c r="C203" s="1">
        <f t="shared" si="15"/>
        <v>96.634615384615387</v>
      </c>
      <c r="D203" s="38">
        <f t="shared" si="12"/>
        <v>3015000</v>
      </c>
    </row>
    <row r="204" spans="1:4" x14ac:dyDescent="0.2">
      <c r="A204" s="4">
        <f t="shared" si="13"/>
        <v>202000</v>
      </c>
      <c r="B204">
        <f t="shared" si="14"/>
        <v>40</v>
      </c>
      <c r="C204" s="1">
        <f t="shared" si="15"/>
        <v>97.115384615384613</v>
      </c>
      <c r="D204" s="38">
        <f t="shared" si="12"/>
        <v>3030000</v>
      </c>
    </row>
    <row r="205" spans="1:4" x14ac:dyDescent="0.2">
      <c r="A205" s="4">
        <f t="shared" si="13"/>
        <v>203000</v>
      </c>
      <c r="B205">
        <f t="shared" si="14"/>
        <v>40</v>
      </c>
      <c r="C205" s="1">
        <f t="shared" si="15"/>
        <v>97.59615384615384</v>
      </c>
      <c r="D205" s="38">
        <f t="shared" si="12"/>
        <v>3045000</v>
      </c>
    </row>
    <row r="206" spans="1:4" x14ac:dyDescent="0.2">
      <c r="A206" s="4">
        <f t="shared" si="13"/>
        <v>204000</v>
      </c>
      <c r="B206">
        <f t="shared" si="14"/>
        <v>40</v>
      </c>
      <c r="C206" s="1">
        <f t="shared" si="15"/>
        <v>98.076923076923066</v>
      </c>
      <c r="D206" s="38">
        <f t="shared" si="12"/>
        <v>3060000</v>
      </c>
    </row>
    <row r="207" spans="1:4" x14ac:dyDescent="0.2">
      <c r="A207" s="4">
        <f t="shared" si="13"/>
        <v>205000</v>
      </c>
      <c r="B207">
        <f t="shared" si="14"/>
        <v>40</v>
      </c>
      <c r="C207" s="1">
        <f t="shared" si="15"/>
        <v>98.557692307692307</v>
      </c>
      <c r="D207" s="38">
        <f t="shared" si="12"/>
        <v>3075000</v>
      </c>
    </row>
    <row r="208" spans="1:4" x14ac:dyDescent="0.2">
      <c r="A208" s="4">
        <f t="shared" si="13"/>
        <v>206000</v>
      </c>
      <c r="B208">
        <f t="shared" si="14"/>
        <v>40</v>
      </c>
      <c r="C208" s="1">
        <f t="shared" si="15"/>
        <v>99.038461538461533</v>
      </c>
      <c r="D208" s="38">
        <f t="shared" si="12"/>
        <v>3090000</v>
      </c>
    </row>
    <row r="209" spans="1:4" x14ac:dyDescent="0.2">
      <c r="A209" s="4">
        <f t="shared" si="13"/>
        <v>207000</v>
      </c>
      <c r="B209">
        <f t="shared" si="14"/>
        <v>40</v>
      </c>
      <c r="C209" s="1">
        <f t="shared" si="15"/>
        <v>99.519230769230774</v>
      </c>
      <c r="D209" s="38">
        <f t="shared" si="12"/>
        <v>3105000</v>
      </c>
    </row>
    <row r="210" spans="1:4" x14ac:dyDescent="0.2">
      <c r="A210" s="4">
        <f t="shared" si="13"/>
        <v>208000</v>
      </c>
      <c r="B210">
        <f t="shared" si="14"/>
        <v>40</v>
      </c>
      <c r="C210" s="1">
        <f t="shared" si="15"/>
        <v>100</v>
      </c>
      <c r="D210" s="38">
        <f t="shared" si="12"/>
        <v>3120000</v>
      </c>
    </row>
    <row r="211" spans="1:4" x14ac:dyDescent="0.2">
      <c r="A211" s="4">
        <f t="shared" si="13"/>
        <v>209000</v>
      </c>
      <c r="B211">
        <f t="shared" si="14"/>
        <v>40</v>
      </c>
      <c r="C211" s="1">
        <f t="shared" si="15"/>
        <v>100.48076923076923</v>
      </c>
      <c r="D211" s="38">
        <f t="shared" si="12"/>
        <v>3135000</v>
      </c>
    </row>
    <row r="212" spans="1:4" x14ac:dyDescent="0.2">
      <c r="A212" s="4">
        <f t="shared" si="13"/>
        <v>210000</v>
      </c>
      <c r="B212">
        <f t="shared" si="14"/>
        <v>40</v>
      </c>
      <c r="C212" s="1">
        <f t="shared" si="15"/>
        <v>100.96153846153847</v>
      </c>
      <c r="D212" s="38">
        <f t="shared" si="12"/>
        <v>3150000</v>
      </c>
    </row>
    <row r="213" spans="1:4" x14ac:dyDescent="0.2">
      <c r="A213" s="4">
        <f t="shared" si="13"/>
        <v>211000</v>
      </c>
      <c r="B213">
        <f t="shared" si="14"/>
        <v>40</v>
      </c>
      <c r="C213" s="1">
        <f t="shared" si="15"/>
        <v>101.44230769230769</v>
      </c>
      <c r="D213" s="38">
        <f t="shared" si="12"/>
        <v>3165000</v>
      </c>
    </row>
    <row r="214" spans="1:4" x14ac:dyDescent="0.2">
      <c r="A214" s="4">
        <f t="shared" si="13"/>
        <v>212000</v>
      </c>
      <c r="B214">
        <f t="shared" si="14"/>
        <v>40</v>
      </c>
      <c r="C214" s="1">
        <f t="shared" si="15"/>
        <v>101.92307692307693</v>
      </c>
      <c r="D214" s="38">
        <f t="shared" si="12"/>
        <v>3180000</v>
      </c>
    </row>
    <row r="215" spans="1:4" x14ac:dyDescent="0.2">
      <c r="A215" s="4">
        <f t="shared" si="13"/>
        <v>213000</v>
      </c>
      <c r="B215">
        <f t="shared" si="14"/>
        <v>40</v>
      </c>
      <c r="C215" s="1">
        <f t="shared" si="15"/>
        <v>102.40384615384615</v>
      </c>
      <c r="D215" s="38">
        <f t="shared" si="12"/>
        <v>3195000</v>
      </c>
    </row>
    <row r="216" spans="1:4" x14ac:dyDescent="0.2">
      <c r="A216" s="4">
        <f t="shared" si="13"/>
        <v>214000</v>
      </c>
      <c r="B216">
        <f t="shared" si="14"/>
        <v>40</v>
      </c>
      <c r="C216" s="1">
        <f t="shared" si="15"/>
        <v>102.88461538461539</v>
      </c>
      <c r="D216" s="38">
        <f t="shared" si="12"/>
        <v>3210000</v>
      </c>
    </row>
    <row r="217" spans="1:4" x14ac:dyDescent="0.2">
      <c r="A217" s="4">
        <f t="shared" si="13"/>
        <v>215000</v>
      </c>
      <c r="B217">
        <f t="shared" si="14"/>
        <v>40</v>
      </c>
      <c r="C217" s="1">
        <f t="shared" si="15"/>
        <v>103.36538461538461</v>
      </c>
      <c r="D217" s="38">
        <f t="shared" si="12"/>
        <v>3225000</v>
      </c>
    </row>
    <row r="218" spans="1:4" x14ac:dyDescent="0.2">
      <c r="A218" s="4">
        <f t="shared" si="13"/>
        <v>216000</v>
      </c>
      <c r="B218">
        <f t="shared" si="14"/>
        <v>40</v>
      </c>
      <c r="C218" s="1">
        <f t="shared" si="15"/>
        <v>103.84615384615385</v>
      </c>
      <c r="D218" s="38">
        <f t="shared" si="12"/>
        <v>3240000</v>
      </c>
    </row>
    <row r="219" spans="1:4" x14ac:dyDescent="0.2">
      <c r="A219" s="4">
        <f t="shared" si="13"/>
        <v>217000</v>
      </c>
      <c r="B219">
        <f t="shared" si="14"/>
        <v>40</v>
      </c>
      <c r="C219" s="1">
        <f t="shared" si="15"/>
        <v>104.32692307692307</v>
      </c>
      <c r="D219" s="38">
        <f t="shared" si="12"/>
        <v>3255000</v>
      </c>
    </row>
    <row r="220" spans="1:4" x14ac:dyDescent="0.2">
      <c r="A220" s="4">
        <f t="shared" si="13"/>
        <v>218000</v>
      </c>
      <c r="B220">
        <f t="shared" si="14"/>
        <v>40</v>
      </c>
      <c r="C220" s="1">
        <f t="shared" si="15"/>
        <v>104.80769230769231</v>
      </c>
      <c r="D220" s="38">
        <f t="shared" si="12"/>
        <v>3270000</v>
      </c>
    </row>
    <row r="221" spans="1:4" x14ac:dyDescent="0.2">
      <c r="A221" s="4">
        <f t="shared" si="13"/>
        <v>219000</v>
      </c>
      <c r="B221">
        <f t="shared" si="14"/>
        <v>40</v>
      </c>
      <c r="C221" s="1">
        <f t="shared" si="15"/>
        <v>105.28846153846155</v>
      </c>
      <c r="D221" s="38">
        <f t="shared" si="12"/>
        <v>3285000</v>
      </c>
    </row>
    <row r="222" spans="1:4" x14ac:dyDescent="0.2">
      <c r="A222" s="4">
        <f t="shared" si="13"/>
        <v>220000</v>
      </c>
      <c r="B222">
        <f t="shared" si="14"/>
        <v>40</v>
      </c>
      <c r="C222" s="1">
        <f t="shared" si="15"/>
        <v>105.76923076923076</v>
      </c>
      <c r="D222" s="38">
        <f t="shared" si="12"/>
        <v>3300000</v>
      </c>
    </row>
    <row r="223" spans="1:4" x14ac:dyDescent="0.2">
      <c r="A223" s="4">
        <f t="shared" si="13"/>
        <v>221000</v>
      </c>
      <c r="B223">
        <f t="shared" si="14"/>
        <v>40</v>
      </c>
      <c r="C223" s="1">
        <f t="shared" si="15"/>
        <v>106.25</v>
      </c>
      <c r="D223" s="38">
        <f t="shared" si="12"/>
        <v>3315000</v>
      </c>
    </row>
    <row r="224" spans="1:4" x14ac:dyDescent="0.2">
      <c r="A224" s="4">
        <f t="shared" si="13"/>
        <v>222000</v>
      </c>
      <c r="B224">
        <f t="shared" si="14"/>
        <v>40</v>
      </c>
      <c r="C224" s="1">
        <f t="shared" si="15"/>
        <v>106.73076923076924</v>
      </c>
      <c r="D224" s="38">
        <f t="shared" si="12"/>
        <v>3330000</v>
      </c>
    </row>
    <row r="225" spans="1:4" x14ac:dyDescent="0.2">
      <c r="A225" s="4">
        <f t="shared" si="13"/>
        <v>223000</v>
      </c>
      <c r="B225">
        <f t="shared" si="14"/>
        <v>40</v>
      </c>
      <c r="C225" s="1">
        <f t="shared" si="15"/>
        <v>107.21153846153845</v>
      </c>
      <c r="D225" s="38">
        <f t="shared" si="12"/>
        <v>3345000</v>
      </c>
    </row>
    <row r="226" spans="1:4" x14ac:dyDescent="0.2">
      <c r="A226" s="4">
        <f t="shared" si="13"/>
        <v>224000</v>
      </c>
      <c r="B226">
        <f t="shared" si="14"/>
        <v>40</v>
      </c>
      <c r="C226" s="1">
        <f t="shared" si="15"/>
        <v>107.69230769230769</v>
      </c>
      <c r="D226" s="38">
        <f t="shared" si="12"/>
        <v>3360000</v>
      </c>
    </row>
    <row r="227" spans="1:4" x14ac:dyDescent="0.2">
      <c r="A227" s="4">
        <f t="shared" si="13"/>
        <v>225000</v>
      </c>
      <c r="B227">
        <f t="shared" si="14"/>
        <v>40</v>
      </c>
      <c r="C227" s="1">
        <f t="shared" si="15"/>
        <v>108.17307692307693</v>
      </c>
      <c r="D227" s="38">
        <f t="shared" si="12"/>
        <v>3375000</v>
      </c>
    </row>
    <row r="228" spans="1:4" x14ac:dyDescent="0.2">
      <c r="A228" s="4">
        <f t="shared" si="13"/>
        <v>226000</v>
      </c>
      <c r="B228">
        <f t="shared" si="14"/>
        <v>40</v>
      </c>
      <c r="C228" s="1">
        <f t="shared" si="15"/>
        <v>108.65384615384615</v>
      </c>
      <c r="D228" s="38">
        <f t="shared" si="12"/>
        <v>3390000</v>
      </c>
    </row>
    <row r="229" spans="1:4" x14ac:dyDescent="0.2">
      <c r="A229" s="4">
        <f t="shared" si="13"/>
        <v>227000</v>
      </c>
      <c r="B229">
        <f t="shared" si="14"/>
        <v>40</v>
      </c>
      <c r="C229" s="1">
        <f t="shared" si="15"/>
        <v>109.13461538461539</v>
      </c>
      <c r="D229" s="38">
        <f t="shared" si="12"/>
        <v>3405000</v>
      </c>
    </row>
    <row r="230" spans="1:4" x14ac:dyDescent="0.2">
      <c r="A230" s="4">
        <f t="shared" si="13"/>
        <v>228000</v>
      </c>
      <c r="B230">
        <f t="shared" si="14"/>
        <v>40</v>
      </c>
      <c r="C230" s="1">
        <f t="shared" si="15"/>
        <v>109.61538461538461</v>
      </c>
      <c r="D230" s="38">
        <f t="shared" si="12"/>
        <v>3420000</v>
      </c>
    </row>
    <row r="231" spans="1:4" x14ac:dyDescent="0.2">
      <c r="A231" s="4">
        <f t="shared" si="13"/>
        <v>229000</v>
      </c>
      <c r="B231">
        <f t="shared" si="14"/>
        <v>40</v>
      </c>
      <c r="C231" s="1">
        <f t="shared" si="15"/>
        <v>110.09615384615385</v>
      </c>
      <c r="D231" s="38">
        <f t="shared" si="12"/>
        <v>3435000</v>
      </c>
    </row>
    <row r="232" spans="1:4" x14ac:dyDescent="0.2">
      <c r="A232" s="4">
        <f t="shared" si="13"/>
        <v>230000</v>
      </c>
      <c r="B232">
        <f t="shared" si="14"/>
        <v>40</v>
      </c>
      <c r="C232" s="1">
        <f t="shared" si="15"/>
        <v>110.57692307692307</v>
      </c>
      <c r="D232" s="38">
        <f t="shared" si="12"/>
        <v>3450000</v>
      </c>
    </row>
    <row r="233" spans="1:4" x14ac:dyDescent="0.2">
      <c r="A233" s="4">
        <f t="shared" si="13"/>
        <v>231000</v>
      </c>
      <c r="B233">
        <f t="shared" si="14"/>
        <v>40</v>
      </c>
      <c r="C233" s="1">
        <f t="shared" si="15"/>
        <v>111.05769230769231</v>
      </c>
      <c r="D233" s="38">
        <f t="shared" si="12"/>
        <v>3465000</v>
      </c>
    </row>
    <row r="234" spans="1:4" x14ac:dyDescent="0.2">
      <c r="A234" s="4">
        <f t="shared" si="13"/>
        <v>232000</v>
      </c>
      <c r="B234">
        <f t="shared" si="14"/>
        <v>40</v>
      </c>
      <c r="C234" s="1">
        <f t="shared" si="15"/>
        <v>111.53846153846155</v>
      </c>
      <c r="D234" s="38">
        <f t="shared" si="12"/>
        <v>3480000</v>
      </c>
    </row>
    <row r="235" spans="1:4" x14ac:dyDescent="0.2">
      <c r="A235" s="4">
        <f t="shared" si="13"/>
        <v>233000</v>
      </c>
      <c r="B235">
        <f t="shared" si="14"/>
        <v>40</v>
      </c>
      <c r="C235" s="1">
        <f t="shared" si="15"/>
        <v>112.01923076923076</v>
      </c>
      <c r="D235" s="38">
        <f t="shared" si="12"/>
        <v>3495000</v>
      </c>
    </row>
    <row r="236" spans="1:4" x14ac:dyDescent="0.2">
      <c r="A236" s="4">
        <f t="shared" si="13"/>
        <v>234000</v>
      </c>
      <c r="B236">
        <f t="shared" si="14"/>
        <v>40</v>
      </c>
      <c r="C236" s="1">
        <f t="shared" si="15"/>
        <v>112.5</v>
      </c>
      <c r="D236" s="38">
        <f t="shared" si="12"/>
        <v>3510000</v>
      </c>
    </row>
    <row r="237" spans="1:4" x14ac:dyDescent="0.2">
      <c r="A237" s="4">
        <f t="shared" si="13"/>
        <v>235000</v>
      </c>
      <c r="B237">
        <f t="shared" si="14"/>
        <v>40</v>
      </c>
      <c r="C237" s="1">
        <f t="shared" si="15"/>
        <v>112.98076923076924</v>
      </c>
      <c r="D237" s="38">
        <f t="shared" si="12"/>
        <v>3525000</v>
      </c>
    </row>
    <row r="238" spans="1:4" x14ac:dyDescent="0.2">
      <c r="A238" s="4">
        <f t="shared" si="13"/>
        <v>236000</v>
      </c>
      <c r="B238">
        <f t="shared" si="14"/>
        <v>40</v>
      </c>
      <c r="C238" s="1">
        <f t="shared" si="15"/>
        <v>113.46153846153845</v>
      </c>
      <c r="D238" s="38">
        <f t="shared" si="12"/>
        <v>3540000</v>
      </c>
    </row>
    <row r="239" spans="1:4" x14ac:dyDescent="0.2">
      <c r="A239" s="4">
        <f t="shared" si="13"/>
        <v>237000</v>
      </c>
      <c r="B239">
        <f t="shared" si="14"/>
        <v>40</v>
      </c>
      <c r="C239" s="1">
        <f t="shared" si="15"/>
        <v>113.94230769230769</v>
      </c>
      <c r="D239" s="38">
        <f t="shared" si="12"/>
        <v>3555000</v>
      </c>
    </row>
    <row r="240" spans="1:4" x14ac:dyDescent="0.2">
      <c r="A240" s="4">
        <f t="shared" si="13"/>
        <v>238000</v>
      </c>
      <c r="B240">
        <f t="shared" si="14"/>
        <v>40</v>
      </c>
      <c r="C240" s="1">
        <f t="shared" si="15"/>
        <v>114.42307692307693</v>
      </c>
      <c r="D240" s="38">
        <f t="shared" si="12"/>
        <v>3570000</v>
      </c>
    </row>
    <row r="241" spans="1:4" x14ac:dyDescent="0.2">
      <c r="A241" s="4">
        <f t="shared" si="13"/>
        <v>239000</v>
      </c>
      <c r="B241">
        <f t="shared" si="14"/>
        <v>40</v>
      </c>
      <c r="C241" s="1">
        <f t="shared" si="15"/>
        <v>114.90384615384615</v>
      </c>
      <c r="D241" s="38">
        <f t="shared" si="12"/>
        <v>3585000</v>
      </c>
    </row>
    <row r="242" spans="1:4" x14ac:dyDescent="0.2">
      <c r="A242" s="4">
        <f t="shared" si="13"/>
        <v>240000</v>
      </c>
      <c r="B242">
        <f t="shared" si="14"/>
        <v>40</v>
      </c>
      <c r="C242" s="1">
        <f t="shared" si="15"/>
        <v>115.38461538461539</v>
      </c>
      <c r="D242" s="38">
        <f t="shared" si="12"/>
        <v>3600000</v>
      </c>
    </row>
    <row r="243" spans="1:4" x14ac:dyDescent="0.2">
      <c r="A243" s="4">
        <f t="shared" si="13"/>
        <v>241000</v>
      </c>
      <c r="B243">
        <f t="shared" si="14"/>
        <v>40</v>
      </c>
      <c r="C243" s="1">
        <f t="shared" si="15"/>
        <v>115.86538461538461</v>
      </c>
      <c r="D243" s="38">
        <f t="shared" si="12"/>
        <v>3615000</v>
      </c>
    </row>
    <row r="244" spans="1:4" x14ac:dyDescent="0.2">
      <c r="A244" s="4">
        <f t="shared" si="13"/>
        <v>242000</v>
      </c>
      <c r="B244">
        <f t="shared" si="14"/>
        <v>40</v>
      </c>
      <c r="C244" s="1">
        <f t="shared" si="15"/>
        <v>116.34615384615385</v>
      </c>
      <c r="D244" s="38">
        <f t="shared" si="12"/>
        <v>3630000</v>
      </c>
    </row>
    <row r="245" spans="1:4" x14ac:dyDescent="0.2">
      <c r="A245" s="4">
        <f t="shared" si="13"/>
        <v>243000</v>
      </c>
      <c r="B245">
        <f t="shared" si="14"/>
        <v>40</v>
      </c>
      <c r="C245" s="1">
        <f t="shared" si="15"/>
        <v>116.82692307692307</v>
      </c>
      <c r="D245" s="38">
        <f t="shared" si="12"/>
        <v>3645000</v>
      </c>
    </row>
    <row r="246" spans="1:4" x14ac:dyDescent="0.2">
      <c r="A246" s="4">
        <f t="shared" si="13"/>
        <v>244000</v>
      </c>
      <c r="B246">
        <f t="shared" si="14"/>
        <v>40</v>
      </c>
      <c r="C246" s="1">
        <f t="shared" si="15"/>
        <v>117.30769230769231</v>
      </c>
      <c r="D246" s="38">
        <f t="shared" si="12"/>
        <v>3660000</v>
      </c>
    </row>
    <row r="247" spans="1:4" x14ac:dyDescent="0.2">
      <c r="A247" s="4">
        <f t="shared" si="13"/>
        <v>245000</v>
      </c>
      <c r="B247">
        <f t="shared" si="14"/>
        <v>40</v>
      </c>
      <c r="C247" s="1">
        <f t="shared" si="15"/>
        <v>117.78846153846155</v>
      </c>
      <c r="D247" s="38">
        <f t="shared" si="12"/>
        <v>3675000</v>
      </c>
    </row>
    <row r="248" spans="1:4" x14ac:dyDescent="0.2">
      <c r="A248" s="4">
        <f t="shared" si="13"/>
        <v>246000</v>
      </c>
      <c r="B248">
        <f t="shared" si="14"/>
        <v>40</v>
      </c>
      <c r="C248" s="1">
        <f t="shared" si="15"/>
        <v>118.26923076923076</v>
      </c>
      <c r="D248" s="38">
        <f t="shared" si="12"/>
        <v>3690000</v>
      </c>
    </row>
    <row r="249" spans="1:4" x14ac:dyDescent="0.2">
      <c r="A249" s="4">
        <f t="shared" si="13"/>
        <v>247000</v>
      </c>
      <c r="B249">
        <f t="shared" si="14"/>
        <v>40</v>
      </c>
      <c r="C249" s="1">
        <f t="shared" si="15"/>
        <v>118.75</v>
      </c>
      <c r="D249" s="38">
        <f t="shared" si="12"/>
        <v>3705000</v>
      </c>
    </row>
    <row r="250" spans="1:4" x14ac:dyDescent="0.2">
      <c r="A250" s="4">
        <f t="shared" si="13"/>
        <v>248000</v>
      </c>
      <c r="B250">
        <f t="shared" si="14"/>
        <v>40</v>
      </c>
      <c r="C250" s="1">
        <f t="shared" si="15"/>
        <v>119.23076923076924</v>
      </c>
      <c r="D250" s="38">
        <f t="shared" si="12"/>
        <v>3720000</v>
      </c>
    </row>
    <row r="251" spans="1:4" x14ac:dyDescent="0.2">
      <c r="A251" s="4">
        <f t="shared" si="13"/>
        <v>249000</v>
      </c>
      <c r="B251">
        <f t="shared" si="14"/>
        <v>40</v>
      </c>
      <c r="C251" s="1">
        <f t="shared" si="15"/>
        <v>119.71153846153845</v>
      </c>
      <c r="D251" s="38">
        <f t="shared" si="12"/>
        <v>3735000</v>
      </c>
    </row>
    <row r="252" spans="1:4" x14ac:dyDescent="0.2">
      <c r="A252" s="4">
        <f t="shared" si="13"/>
        <v>250000</v>
      </c>
      <c r="B252">
        <f t="shared" si="14"/>
        <v>40</v>
      </c>
      <c r="C252" s="1">
        <f t="shared" si="15"/>
        <v>120.19230769230769</v>
      </c>
      <c r="D252" s="38">
        <f t="shared" si="12"/>
        <v>3750000</v>
      </c>
    </row>
    <row r="253" spans="1:4" x14ac:dyDescent="0.2">
      <c r="A253" s="4">
        <f t="shared" si="13"/>
        <v>251000</v>
      </c>
      <c r="B253">
        <f t="shared" si="14"/>
        <v>40</v>
      </c>
      <c r="C253" s="1">
        <f t="shared" si="15"/>
        <v>120.67307692307693</v>
      </c>
      <c r="D253" s="38">
        <f t="shared" si="12"/>
        <v>3765000</v>
      </c>
    </row>
    <row r="254" spans="1:4" x14ac:dyDescent="0.2">
      <c r="A254" s="4">
        <f t="shared" si="13"/>
        <v>252000</v>
      </c>
      <c r="B254">
        <f t="shared" si="14"/>
        <v>40</v>
      </c>
      <c r="C254" s="1">
        <f t="shared" si="15"/>
        <v>121.15384615384615</v>
      </c>
      <c r="D254" s="38">
        <f t="shared" si="12"/>
        <v>3780000</v>
      </c>
    </row>
    <row r="255" spans="1:4" x14ac:dyDescent="0.2">
      <c r="A255" s="4">
        <f t="shared" si="13"/>
        <v>253000</v>
      </c>
      <c r="B255">
        <f t="shared" si="14"/>
        <v>40</v>
      </c>
      <c r="C255" s="1">
        <f t="shared" si="15"/>
        <v>121.63461538461539</v>
      </c>
      <c r="D255" s="38">
        <f t="shared" si="12"/>
        <v>3795000</v>
      </c>
    </row>
    <row r="256" spans="1:4" x14ac:dyDescent="0.2">
      <c r="A256" s="4">
        <f t="shared" si="13"/>
        <v>254000</v>
      </c>
      <c r="B256">
        <f t="shared" si="14"/>
        <v>40</v>
      </c>
      <c r="C256" s="1">
        <f t="shared" si="15"/>
        <v>122.11538461538461</v>
      </c>
      <c r="D256" s="38">
        <f t="shared" si="12"/>
        <v>3810000</v>
      </c>
    </row>
    <row r="257" spans="1:4" x14ac:dyDescent="0.2">
      <c r="A257" s="4">
        <f t="shared" si="13"/>
        <v>255000</v>
      </c>
      <c r="B257">
        <f t="shared" si="14"/>
        <v>40</v>
      </c>
      <c r="C257" s="1">
        <f t="shared" si="15"/>
        <v>122.59615384615385</v>
      </c>
      <c r="D257" s="38">
        <f t="shared" si="12"/>
        <v>3825000</v>
      </c>
    </row>
    <row r="258" spans="1:4" x14ac:dyDescent="0.2">
      <c r="A258" s="4">
        <f t="shared" si="13"/>
        <v>256000</v>
      </c>
      <c r="B258">
        <f t="shared" si="14"/>
        <v>40</v>
      </c>
      <c r="C258" s="1">
        <f t="shared" si="15"/>
        <v>123.07692307692307</v>
      </c>
      <c r="D258" s="38">
        <f t="shared" si="12"/>
        <v>3840000</v>
      </c>
    </row>
    <row r="259" spans="1:4" x14ac:dyDescent="0.2">
      <c r="A259" s="4">
        <f t="shared" si="13"/>
        <v>257000</v>
      </c>
      <c r="B259">
        <f t="shared" si="14"/>
        <v>40</v>
      </c>
      <c r="C259" s="1">
        <f t="shared" si="15"/>
        <v>123.55769230769231</v>
      </c>
      <c r="D259" s="38">
        <f t="shared" si="12"/>
        <v>3855000</v>
      </c>
    </row>
    <row r="260" spans="1:4" x14ac:dyDescent="0.2">
      <c r="A260" s="4">
        <f t="shared" si="13"/>
        <v>258000</v>
      </c>
      <c r="B260">
        <f t="shared" si="14"/>
        <v>40</v>
      </c>
      <c r="C260" s="1">
        <f t="shared" si="15"/>
        <v>124.03846153846155</v>
      </c>
      <c r="D260" s="38">
        <f t="shared" si="12"/>
        <v>3870000</v>
      </c>
    </row>
    <row r="261" spans="1:4" x14ac:dyDescent="0.2">
      <c r="A261" s="4">
        <f t="shared" si="13"/>
        <v>259000</v>
      </c>
      <c r="B261">
        <f t="shared" si="14"/>
        <v>40</v>
      </c>
      <c r="C261" s="1">
        <f t="shared" si="15"/>
        <v>124.51923076923076</v>
      </c>
      <c r="D261" s="38">
        <f t="shared" si="12"/>
        <v>3885000</v>
      </c>
    </row>
    <row r="262" spans="1:4" x14ac:dyDescent="0.2">
      <c r="A262" s="4">
        <f t="shared" si="13"/>
        <v>260000</v>
      </c>
      <c r="B262">
        <f t="shared" si="14"/>
        <v>40</v>
      </c>
      <c r="C262" s="1">
        <f t="shared" si="15"/>
        <v>125</v>
      </c>
      <c r="D262" s="38">
        <f t="shared" si="12"/>
        <v>3900000</v>
      </c>
    </row>
    <row r="263" spans="1:4" x14ac:dyDescent="0.2">
      <c r="A263" s="4">
        <f t="shared" si="13"/>
        <v>261000</v>
      </c>
      <c r="B263">
        <f t="shared" si="14"/>
        <v>40</v>
      </c>
      <c r="C263" s="1">
        <f t="shared" si="15"/>
        <v>125.48076923076924</v>
      </c>
      <c r="D263" s="38">
        <f t="shared" si="12"/>
        <v>3915000</v>
      </c>
    </row>
    <row r="264" spans="1:4" x14ac:dyDescent="0.2">
      <c r="A264" s="4">
        <f t="shared" si="13"/>
        <v>262000</v>
      </c>
      <c r="B264">
        <f t="shared" si="14"/>
        <v>40</v>
      </c>
      <c r="C264" s="1">
        <f t="shared" si="15"/>
        <v>125.96153846153845</v>
      </c>
      <c r="D264" s="38">
        <f t="shared" ref="D264:D327" si="16">A264*15</f>
        <v>3930000</v>
      </c>
    </row>
    <row r="265" spans="1:4" x14ac:dyDescent="0.2">
      <c r="A265" s="4">
        <f t="shared" ref="A265:A328" si="17">A264+1000</f>
        <v>263000</v>
      </c>
      <c r="B265">
        <f t="shared" ref="B265:B328" si="18">$B$7</f>
        <v>40</v>
      </c>
      <c r="C265" s="1">
        <f t="shared" ref="C265:C328" si="19">A265/52/B265</f>
        <v>126.44230769230769</v>
      </c>
      <c r="D265" s="38">
        <f t="shared" si="16"/>
        <v>3945000</v>
      </c>
    </row>
    <row r="266" spans="1:4" x14ac:dyDescent="0.2">
      <c r="A266" s="4">
        <f t="shared" si="17"/>
        <v>264000</v>
      </c>
      <c r="B266">
        <f t="shared" si="18"/>
        <v>40</v>
      </c>
      <c r="C266" s="1">
        <f t="shared" si="19"/>
        <v>126.92307692307693</v>
      </c>
      <c r="D266" s="38">
        <f t="shared" si="16"/>
        <v>3960000</v>
      </c>
    </row>
    <row r="267" spans="1:4" x14ac:dyDescent="0.2">
      <c r="A267" s="4">
        <f t="shared" si="17"/>
        <v>265000</v>
      </c>
      <c r="B267">
        <f t="shared" si="18"/>
        <v>40</v>
      </c>
      <c r="C267" s="1">
        <f t="shared" si="19"/>
        <v>127.40384615384615</v>
      </c>
      <c r="D267" s="38">
        <f t="shared" si="16"/>
        <v>3975000</v>
      </c>
    </row>
    <row r="268" spans="1:4" x14ac:dyDescent="0.2">
      <c r="A268" s="4">
        <f t="shared" si="17"/>
        <v>266000</v>
      </c>
      <c r="B268">
        <f t="shared" si="18"/>
        <v>40</v>
      </c>
      <c r="C268" s="1">
        <f t="shared" si="19"/>
        <v>127.88461538461539</v>
      </c>
      <c r="D268" s="38">
        <f t="shared" si="16"/>
        <v>3990000</v>
      </c>
    </row>
    <row r="269" spans="1:4" x14ac:dyDescent="0.2">
      <c r="A269" s="4">
        <f t="shared" si="17"/>
        <v>267000</v>
      </c>
      <c r="B269">
        <f t="shared" si="18"/>
        <v>40</v>
      </c>
      <c r="C269" s="1">
        <f t="shared" si="19"/>
        <v>128.36538461538461</v>
      </c>
      <c r="D269" s="38">
        <f t="shared" si="16"/>
        <v>4005000</v>
      </c>
    </row>
    <row r="270" spans="1:4" x14ac:dyDescent="0.2">
      <c r="A270" s="4">
        <f t="shared" si="17"/>
        <v>268000</v>
      </c>
      <c r="B270">
        <f t="shared" si="18"/>
        <v>40</v>
      </c>
      <c r="C270" s="1">
        <f t="shared" si="19"/>
        <v>128.84615384615387</v>
      </c>
      <c r="D270" s="38">
        <f t="shared" si="16"/>
        <v>4020000</v>
      </c>
    </row>
    <row r="271" spans="1:4" x14ac:dyDescent="0.2">
      <c r="A271" s="4">
        <f t="shared" si="17"/>
        <v>269000</v>
      </c>
      <c r="B271">
        <f t="shared" si="18"/>
        <v>40</v>
      </c>
      <c r="C271" s="1">
        <f t="shared" si="19"/>
        <v>129.32692307692307</v>
      </c>
      <c r="D271" s="38">
        <f t="shared" si="16"/>
        <v>4035000</v>
      </c>
    </row>
    <row r="272" spans="1:4" x14ac:dyDescent="0.2">
      <c r="A272" s="4">
        <f t="shared" si="17"/>
        <v>270000</v>
      </c>
      <c r="B272">
        <f t="shared" si="18"/>
        <v>40</v>
      </c>
      <c r="C272" s="1">
        <f t="shared" si="19"/>
        <v>129.80769230769232</v>
      </c>
      <c r="D272" s="38">
        <f t="shared" si="16"/>
        <v>4050000</v>
      </c>
    </row>
    <row r="273" spans="1:4" x14ac:dyDescent="0.2">
      <c r="A273" s="4">
        <f t="shared" si="17"/>
        <v>271000</v>
      </c>
      <c r="B273">
        <f t="shared" si="18"/>
        <v>40</v>
      </c>
      <c r="C273" s="1">
        <f t="shared" si="19"/>
        <v>130.28846153846155</v>
      </c>
      <c r="D273" s="38">
        <f t="shared" si="16"/>
        <v>4065000</v>
      </c>
    </row>
    <row r="274" spans="1:4" x14ac:dyDescent="0.2">
      <c r="A274" s="4">
        <f t="shared" si="17"/>
        <v>272000</v>
      </c>
      <c r="B274">
        <f t="shared" si="18"/>
        <v>40</v>
      </c>
      <c r="C274" s="1">
        <f t="shared" si="19"/>
        <v>130.76923076923077</v>
      </c>
      <c r="D274" s="38">
        <f t="shared" si="16"/>
        <v>4080000</v>
      </c>
    </row>
    <row r="275" spans="1:4" x14ac:dyDescent="0.2">
      <c r="A275" s="4">
        <f t="shared" si="17"/>
        <v>273000</v>
      </c>
      <c r="B275">
        <f t="shared" si="18"/>
        <v>40</v>
      </c>
      <c r="C275" s="1">
        <f t="shared" si="19"/>
        <v>131.25</v>
      </c>
      <c r="D275" s="38">
        <f t="shared" si="16"/>
        <v>4095000</v>
      </c>
    </row>
    <row r="276" spans="1:4" x14ac:dyDescent="0.2">
      <c r="A276" s="4">
        <f t="shared" si="17"/>
        <v>274000</v>
      </c>
      <c r="B276">
        <f t="shared" si="18"/>
        <v>40</v>
      </c>
      <c r="C276" s="1">
        <f t="shared" si="19"/>
        <v>131.73076923076923</v>
      </c>
      <c r="D276" s="38">
        <f t="shared" si="16"/>
        <v>4110000</v>
      </c>
    </row>
    <row r="277" spans="1:4" x14ac:dyDescent="0.2">
      <c r="A277" s="4">
        <f t="shared" si="17"/>
        <v>275000</v>
      </c>
      <c r="B277">
        <f t="shared" si="18"/>
        <v>40</v>
      </c>
      <c r="C277" s="1">
        <f t="shared" si="19"/>
        <v>132.21153846153845</v>
      </c>
      <c r="D277" s="38">
        <f t="shared" si="16"/>
        <v>4125000</v>
      </c>
    </row>
    <row r="278" spans="1:4" x14ac:dyDescent="0.2">
      <c r="A278" s="4">
        <f t="shared" si="17"/>
        <v>276000</v>
      </c>
      <c r="B278">
        <f t="shared" si="18"/>
        <v>40</v>
      </c>
      <c r="C278" s="1">
        <f t="shared" si="19"/>
        <v>132.69230769230768</v>
      </c>
      <c r="D278" s="38">
        <f t="shared" si="16"/>
        <v>4140000</v>
      </c>
    </row>
    <row r="279" spans="1:4" x14ac:dyDescent="0.2">
      <c r="A279" s="4">
        <f t="shared" si="17"/>
        <v>277000</v>
      </c>
      <c r="B279">
        <f t="shared" si="18"/>
        <v>40</v>
      </c>
      <c r="C279" s="1">
        <f t="shared" si="19"/>
        <v>133.17307692307693</v>
      </c>
      <c r="D279" s="38">
        <f t="shared" si="16"/>
        <v>4155000</v>
      </c>
    </row>
    <row r="280" spans="1:4" x14ac:dyDescent="0.2">
      <c r="A280" s="4">
        <f t="shared" si="17"/>
        <v>278000</v>
      </c>
      <c r="B280">
        <f t="shared" si="18"/>
        <v>40</v>
      </c>
      <c r="C280" s="1">
        <f t="shared" si="19"/>
        <v>133.65384615384613</v>
      </c>
      <c r="D280" s="38">
        <f t="shared" si="16"/>
        <v>4170000</v>
      </c>
    </row>
    <row r="281" spans="1:4" x14ac:dyDescent="0.2">
      <c r="A281" s="4">
        <f t="shared" si="17"/>
        <v>279000</v>
      </c>
      <c r="B281">
        <f t="shared" si="18"/>
        <v>40</v>
      </c>
      <c r="C281" s="1">
        <f t="shared" si="19"/>
        <v>134.13461538461539</v>
      </c>
      <c r="D281" s="38">
        <f t="shared" si="16"/>
        <v>4185000</v>
      </c>
    </row>
    <row r="282" spans="1:4" x14ac:dyDescent="0.2">
      <c r="A282" s="4">
        <f t="shared" si="17"/>
        <v>280000</v>
      </c>
      <c r="B282">
        <f t="shared" si="18"/>
        <v>40</v>
      </c>
      <c r="C282" s="1">
        <f t="shared" si="19"/>
        <v>134.61538461538461</v>
      </c>
      <c r="D282" s="38">
        <f t="shared" si="16"/>
        <v>4200000</v>
      </c>
    </row>
    <row r="283" spans="1:4" x14ac:dyDescent="0.2">
      <c r="A283" s="4">
        <f t="shared" si="17"/>
        <v>281000</v>
      </c>
      <c r="B283">
        <f t="shared" si="18"/>
        <v>40</v>
      </c>
      <c r="C283" s="1">
        <f t="shared" si="19"/>
        <v>135.09615384615387</v>
      </c>
      <c r="D283" s="38">
        <f t="shared" si="16"/>
        <v>4215000</v>
      </c>
    </row>
    <row r="284" spans="1:4" x14ac:dyDescent="0.2">
      <c r="A284" s="4">
        <f t="shared" si="17"/>
        <v>282000</v>
      </c>
      <c r="B284">
        <f t="shared" si="18"/>
        <v>40</v>
      </c>
      <c r="C284" s="1">
        <f t="shared" si="19"/>
        <v>135.57692307692307</v>
      </c>
      <c r="D284" s="38">
        <f t="shared" si="16"/>
        <v>4230000</v>
      </c>
    </row>
    <row r="285" spans="1:4" x14ac:dyDescent="0.2">
      <c r="A285" s="4">
        <f t="shared" si="17"/>
        <v>283000</v>
      </c>
      <c r="B285">
        <f t="shared" si="18"/>
        <v>40</v>
      </c>
      <c r="C285" s="1">
        <f t="shared" si="19"/>
        <v>136.05769230769232</v>
      </c>
      <c r="D285" s="38">
        <f t="shared" si="16"/>
        <v>4245000</v>
      </c>
    </row>
    <row r="286" spans="1:4" x14ac:dyDescent="0.2">
      <c r="A286" s="4">
        <f t="shared" si="17"/>
        <v>284000</v>
      </c>
      <c r="B286">
        <f t="shared" si="18"/>
        <v>40</v>
      </c>
      <c r="C286" s="1">
        <f t="shared" si="19"/>
        <v>136.53846153846155</v>
      </c>
      <c r="D286" s="38">
        <f t="shared" si="16"/>
        <v>4260000</v>
      </c>
    </row>
    <row r="287" spans="1:4" x14ac:dyDescent="0.2">
      <c r="A287" s="4">
        <f t="shared" si="17"/>
        <v>285000</v>
      </c>
      <c r="B287">
        <f t="shared" si="18"/>
        <v>40</v>
      </c>
      <c r="C287" s="1">
        <f t="shared" si="19"/>
        <v>137.01923076923077</v>
      </c>
      <c r="D287" s="38">
        <f t="shared" si="16"/>
        <v>4275000</v>
      </c>
    </row>
    <row r="288" spans="1:4" x14ac:dyDescent="0.2">
      <c r="A288" s="4">
        <f t="shared" si="17"/>
        <v>286000</v>
      </c>
      <c r="B288">
        <f t="shared" si="18"/>
        <v>40</v>
      </c>
      <c r="C288" s="1">
        <f t="shared" si="19"/>
        <v>137.5</v>
      </c>
      <c r="D288" s="38">
        <f t="shared" si="16"/>
        <v>4290000</v>
      </c>
    </row>
    <row r="289" spans="1:4" x14ac:dyDescent="0.2">
      <c r="A289" s="4">
        <f t="shared" si="17"/>
        <v>287000</v>
      </c>
      <c r="B289">
        <f t="shared" si="18"/>
        <v>40</v>
      </c>
      <c r="C289" s="1">
        <f t="shared" si="19"/>
        <v>137.98076923076923</v>
      </c>
      <c r="D289" s="38">
        <f t="shared" si="16"/>
        <v>4305000</v>
      </c>
    </row>
    <row r="290" spans="1:4" x14ac:dyDescent="0.2">
      <c r="A290" s="4">
        <f t="shared" si="17"/>
        <v>288000</v>
      </c>
      <c r="B290">
        <f t="shared" si="18"/>
        <v>40</v>
      </c>
      <c r="C290" s="1">
        <f t="shared" si="19"/>
        <v>138.46153846153845</v>
      </c>
      <c r="D290" s="38">
        <f t="shared" si="16"/>
        <v>4320000</v>
      </c>
    </row>
    <row r="291" spans="1:4" x14ac:dyDescent="0.2">
      <c r="A291" s="4">
        <f t="shared" si="17"/>
        <v>289000</v>
      </c>
      <c r="B291">
        <f t="shared" si="18"/>
        <v>40</v>
      </c>
      <c r="C291" s="1">
        <f t="shared" si="19"/>
        <v>138.94230769230768</v>
      </c>
      <c r="D291" s="38">
        <f t="shared" si="16"/>
        <v>4335000</v>
      </c>
    </row>
    <row r="292" spans="1:4" x14ac:dyDescent="0.2">
      <c r="A292" s="4">
        <f t="shared" si="17"/>
        <v>290000</v>
      </c>
      <c r="B292">
        <f t="shared" si="18"/>
        <v>40</v>
      </c>
      <c r="C292" s="1">
        <f t="shared" si="19"/>
        <v>139.42307692307693</v>
      </c>
      <c r="D292" s="38">
        <f t="shared" si="16"/>
        <v>4350000</v>
      </c>
    </row>
    <row r="293" spans="1:4" x14ac:dyDescent="0.2">
      <c r="A293" s="4">
        <f t="shared" si="17"/>
        <v>291000</v>
      </c>
      <c r="B293">
        <f t="shared" si="18"/>
        <v>40</v>
      </c>
      <c r="C293" s="1">
        <f t="shared" si="19"/>
        <v>139.90384615384613</v>
      </c>
      <c r="D293" s="38">
        <f t="shared" si="16"/>
        <v>4365000</v>
      </c>
    </row>
    <row r="294" spans="1:4" x14ac:dyDescent="0.2">
      <c r="A294" s="4">
        <f t="shared" si="17"/>
        <v>292000</v>
      </c>
      <c r="B294">
        <f t="shared" si="18"/>
        <v>40</v>
      </c>
      <c r="C294" s="1">
        <f t="shared" si="19"/>
        <v>140.38461538461539</v>
      </c>
      <c r="D294" s="38">
        <f t="shared" si="16"/>
        <v>4380000</v>
      </c>
    </row>
    <row r="295" spans="1:4" x14ac:dyDescent="0.2">
      <c r="A295" s="4">
        <f t="shared" si="17"/>
        <v>293000</v>
      </c>
      <c r="B295">
        <f t="shared" si="18"/>
        <v>40</v>
      </c>
      <c r="C295" s="1">
        <f t="shared" si="19"/>
        <v>140.86538461538461</v>
      </c>
      <c r="D295" s="38">
        <f t="shared" si="16"/>
        <v>4395000</v>
      </c>
    </row>
    <row r="296" spans="1:4" x14ac:dyDescent="0.2">
      <c r="A296" s="4">
        <f t="shared" si="17"/>
        <v>294000</v>
      </c>
      <c r="B296">
        <f t="shared" si="18"/>
        <v>40</v>
      </c>
      <c r="C296" s="1">
        <f t="shared" si="19"/>
        <v>141.34615384615387</v>
      </c>
      <c r="D296" s="38">
        <f t="shared" si="16"/>
        <v>4410000</v>
      </c>
    </row>
    <row r="297" spans="1:4" x14ac:dyDescent="0.2">
      <c r="A297" s="4">
        <f t="shared" si="17"/>
        <v>295000</v>
      </c>
      <c r="B297">
        <f t="shared" si="18"/>
        <v>40</v>
      </c>
      <c r="C297" s="1">
        <f t="shared" si="19"/>
        <v>141.82692307692307</v>
      </c>
      <c r="D297" s="38">
        <f t="shared" si="16"/>
        <v>4425000</v>
      </c>
    </row>
    <row r="298" spans="1:4" x14ac:dyDescent="0.2">
      <c r="A298" s="4">
        <f t="shared" si="17"/>
        <v>296000</v>
      </c>
      <c r="B298">
        <f t="shared" si="18"/>
        <v>40</v>
      </c>
      <c r="C298" s="1">
        <f t="shared" si="19"/>
        <v>142.30769230769232</v>
      </c>
      <c r="D298" s="38">
        <f t="shared" si="16"/>
        <v>4440000</v>
      </c>
    </row>
    <row r="299" spans="1:4" x14ac:dyDescent="0.2">
      <c r="A299" s="4">
        <f t="shared" si="17"/>
        <v>297000</v>
      </c>
      <c r="B299">
        <f t="shared" si="18"/>
        <v>40</v>
      </c>
      <c r="C299" s="1">
        <f t="shared" si="19"/>
        <v>142.78846153846155</v>
      </c>
      <c r="D299" s="38">
        <f t="shared" si="16"/>
        <v>4455000</v>
      </c>
    </row>
    <row r="300" spans="1:4" x14ac:dyDescent="0.2">
      <c r="A300" s="4">
        <f t="shared" si="17"/>
        <v>298000</v>
      </c>
      <c r="B300">
        <f t="shared" si="18"/>
        <v>40</v>
      </c>
      <c r="C300" s="1">
        <f t="shared" si="19"/>
        <v>143.26923076923077</v>
      </c>
      <c r="D300" s="38">
        <f t="shared" si="16"/>
        <v>4470000</v>
      </c>
    </row>
    <row r="301" spans="1:4" x14ac:dyDescent="0.2">
      <c r="A301" s="4">
        <f t="shared" si="17"/>
        <v>299000</v>
      </c>
      <c r="B301">
        <f t="shared" si="18"/>
        <v>40</v>
      </c>
      <c r="C301" s="1">
        <f t="shared" si="19"/>
        <v>143.75</v>
      </c>
      <c r="D301" s="38">
        <f t="shared" si="16"/>
        <v>4485000</v>
      </c>
    </row>
    <row r="302" spans="1:4" x14ac:dyDescent="0.2">
      <c r="A302" s="4">
        <f t="shared" si="17"/>
        <v>300000</v>
      </c>
      <c r="B302">
        <f t="shared" si="18"/>
        <v>40</v>
      </c>
      <c r="C302" s="1">
        <f t="shared" si="19"/>
        <v>144.23076923076923</v>
      </c>
      <c r="D302" s="38">
        <f t="shared" si="16"/>
        <v>4500000</v>
      </c>
    </row>
    <row r="303" spans="1:4" x14ac:dyDescent="0.2">
      <c r="A303" s="4">
        <f t="shared" si="17"/>
        <v>301000</v>
      </c>
      <c r="B303">
        <f t="shared" si="18"/>
        <v>40</v>
      </c>
      <c r="C303" s="1">
        <f t="shared" si="19"/>
        <v>144.71153846153845</v>
      </c>
      <c r="D303" s="38">
        <f t="shared" si="16"/>
        <v>4515000</v>
      </c>
    </row>
    <row r="304" spans="1:4" x14ac:dyDescent="0.2">
      <c r="A304" s="4">
        <f t="shared" si="17"/>
        <v>302000</v>
      </c>
      <c r="B304">
        <f t="shared" si="18"/>
        <v>40</v>
      </c>
      <c r="C304" s="1">
        <f t="shared" si="19"/>
        <v>145.19230769230768</v>
      </c>
      <c r="D304" s="38">
        <f t="shared" si="16"/>
        <v>4530000</v>
      </c>
    </row>
    <row r="305" spans="1:4" x14ac:dyDescent="0.2">
      <c r="A305" s="4">
        <f t="shared" si="17"/>
        <v>303000</v>
      </c>
      <c r="B305">
        <f t="shared" si="18"/>
        <v>40</v>
      </c>
      <c r="C305" s="1">
        <f t="shared" si="19"/>
        <v>145.67307692307693</v>
      </c>
      <c r="D305" s="38">
        <f t="shared" si="16"/>
        <v>4545000</v>
      </c>
    </row>
    <row r="306" spans="1:4" x14ac:dyDescent="0.2">
      <c r="A306" s="4">
        <f t="shared" si="17"/>
        <v>304000</v>
      </c>
      <c r="B306">
        <f t="shared" si="18"/>
        <v>40</v>
      </c>
      <c r="C306" s="1">
        <f t="shared" si="19"/>
        <v>146.15384615384613</v>
      </c>
      <c r="D306" s="38">
        <f t="shared" si="16"/>
        <v>4560000</v>
      </c>
    </row>
    <row r="307" spans="1:4" x14ac:dyDescent="0.2">
      <c r="A307" s="4">
        <f t="shared" si="17"/>
        <v>305000</v>
      </c>
      <c r="B307">
        <f t="shared" si="18"/>
        <v>40</v>
      </c>
      <c r="C307" s="1">
        <f t="shared" si="19"/>
        <v>146.63461538461539</v>
      </c>
      <c r="D307" s="38">
        <f t="shared" si="16"/>
        <v>4575000</v>
      </c>
    </row>
    <row r="308" spans="1:4" x14ac:dyDescent="0.2">
      <c r="A308" s="4">
        <f t="shared" si="17"/>
        <v>306000</v>
      </c>
      <c r="B308">
        <f t="shared" si="18"/>
        <v>40</v>
      </c>
      <c r="C308" s="1">
        <f t="shared" si="19"/>
        <v>147.11538461538461</v>
      </c>
      <c r="D308" s="38">
        <f t="shared" si="16"/>
        <v>4590000</v>
      </c>
    </row>
    <row r="309" spans="1:4" x14ac:dyDescent="0.2">
      <c r="A309" s="4">
        <f t="shared" si="17"/>
        <v>307000</v>
      </c>
      <c r="B309">
        <f t="shared" si="18"/>
        <v>40</v>
      </c>
      <c r="C309" s="1">
        <f t="shared" si="19"/>
        <v>147.59615384615387</v>
      </c>
      <c r="D309" s="38">
        <f t="shared" si="16"/>
        <v>4605000</v>
      </c>
    </row>
    <row r="310" spans="1:4" x14ac:dyDescent="0.2">
      <c r="A310" s="4">
        <f t="shared" si="17"/>
        <v>308000</v>
      </c>
      <c r="B310">
        <f t="shared" si="18"/>
        <v>40</v>
      </c>
      <c r="C310" s="1">
        <f t="shared" si="19"/>
        <v>148.07692307692307</v>
      </c>
      <c r="D310" s="38">
        <f t="shared" si="16"/>
        <v>4620000</v>
      </c>
    </row>
    <row r="311" spans="1:4" x14ac:dyDescent="0.2">
      <c r="A311" s="4">
        <f t="shared" si="17"/>
        <v>309000</v>
      </c>
      <c r="B311">
        <f t="shared" si="18"/>
        <v>40</v>
      </c>
      <c r="C311" s="1">
        <f t="shared" si="19"/>
        <v>148.55769230769232</v>
      </c>
      <c r="D311" s="38">
        <f t="shared" si="16"/>
        <v>4635000</v>
      </c>
    </row>
    <row r="312" spans="1:4" x14ac:dyDescent="0.2">
      <c r="A312" s="4">
        <f t="shared" si="17"/>
        <v>310000</v>
      </c>
      <c r="B312">
        <f t="shared" si="18"/>
        <v>40</v>
      </c>
      <c r="C312" s="1">
        <f t="shared" si="19"/>
        <v>149.03846153846155</v>
      </c>
      <c r="D312" s="38">
        <f t="shared" si="16"/>
        <v>4650000</v>
      </c>
    </row>
    <row r="313" spans="1:4" x14ac:dyDescent="0.2">
      <c r="A313" s="4">
        <f t="shared" si="17"/>
        <v>311000</v>
      </c>
      <c r="B313">
        <f t="shared" si="18"/>
        <v>40</v>
      </c>
      <c r="C313" s="1">
        <f t="shared" si="19"/>
        <v>149.51923076923077</v>
      </c>
      <c r="D313" s="38">
        <f t="shared" si="16"/>
        <v>4665000</v>
      </c>
    </row>
    <row r="314" spans="1:4" x14ac:dyDescent="0.2">
      <c r="A314" s="4">
        <f t="shared" si="17"/>
        <v>312000</v>
      </c>
      <c r="B314">
        <f t="shared" si="18"/>
        <v>40</v>
      </c>
      <c r="C314" s="1">
        <f t="shared" si="19"/>
        <v>150</v>
      </c>
      <c r="D314" s="38">
        <f t="shared" si="16"/>
        <v>4680000</v>
      </c>
    </row>
    <row r="315" spans="1:4" x14ac:dyDescent="0.2">
      <c r="A315" s="4">
        <f t="shared" si="17"/>
        <v>313000</v>
      </c>
      <c r="B315">
        <f t="shared" si="18"/>
        <v>40</v>
      </c>
      <c r="C315" s="1">
        <f t="shared" si="19"/>
        <v>150.48076923076923</v>
      </c>
      <c r="D315" s="38">
        <f t="shared" si="16"/>
        <v>4695000</v>
      </c>
    </row>
    <row r="316" spans="1:4" x14ac:dyDescent="0.2">
      <c r="A316" s="4">
        <f t="shared" si="17"/>
        <v>314000</v>
      </c>
      <c r="B316">
        <f t="shared" si="18"/>
        <v>40</v>
      </c>
      <c r="C316" s="1">
        <f t="shared" si="19"/>
        <v>150.96153846153845</v>
      </c>
      <c r="D316" s="38">
        <f t="shared" si="16"/>
        <v>4710000</v>
      </c>
    </row>
    <row r="317" spans="1:4" x14ac:dyDescent="0.2">
      <c r="A317" s="4">
        <f t="shared" si="17"/>
        <v>315000</v>
      </c>
      <c r="B317">
        <f t="shared" si="18"/>
        <v>40</v>
      </c>
      <c r="C317" s="1">
        <f t="shared" si="19"/>
        <v>151.44230769230768</v>
      </c>
      <c r="D317" s="38">
        <f t="shared" si="16"/>
        <v>4725000</v>
      </c>
    </row>
    <row r="318" spans="1:4" x14ac:dyDescent="0.2">
      <c r="A318" s="4">
        <f t="shared" si="17"/>
        <v>316000</v>
      </c>
      <c r="B318">
        <f t="shared" si="18"/>
        <v>40</v>
      </c>
      <c r="C318" s="1">
        <f t="shared" si="19"/>
        <v>151.92307692307693</v>
      </c>
      <c r="D318" s="38">
        <f t="shared" si="16"/>
        <v>4740000</v>
      </c>
    </row>
    <row r="319" spans="1:4" x14ac:dyDescent="0.2">
      <c r="A319" s="4">
        <f t="shared" si="17"/>
        <v>317000</v>
      </c>
      <c r="B319">
        <f t="shared" si="18"/>
        <v>40</v>
      </c>
      <c r="C319" s="1">
        <f t="shared" si="19"/>
        <v>152.40384615384613</v>
      </c>
      <c r="D319" s="38">
        <f t="shared" si="16"/>
        <v>4755000</v>
      </c>
    </row>
    <row r="320" spans="1:4" x14ac:dyDescent="0.2">
      <c r="A320" s="4">
        <f t="shared" si="17"/>
        <v>318000</v>
      </c>
      <c r="B320">
        <f t="shared" si="18"/>
        <v>40</v>
      </c>
      <c r="C320" s="1">
        <f t="shared" si="19"/>
        <v>152.88461538461539</v>
      </c>
      <c r="D320" s="38">
        <f t="shared" si="16"/>
        <v>4770000</v>
      </c>
    </row>
    <row r="321" spans="1:4" x14ac:dyDescent="0.2">
      <c r="A321" s="4">
        <f t="shared" si="17"/>
        <v>319000</v>
      </c>
      <c r="B321">
        <f t="shared" si="18"/>
        <v>40</v>
      </c>
      <c r="C321" s="1">
        <f t="shared" si="19"/>
        <v>153.36538461538461</v>
      </c>
      <c r="D321" s="38">
        <f t="shared" si="16"/>
        <v>4785000</v>
      </c>
    </row>
    <row r="322" spans="1:4" x14ac:dyDescent="0.2">
      <c r="A322" s="4">
        <f t="shared" si="17"/>
        <v>320000</v>
      </c>
      <c r="B322">
        <f t="shared" si="18"/>
        <v>40</v>
      </c>
      <c r="C322" s="1">
        <f t="shared" si="19"/>
        <v>153.84615384615387</v>
      </c>
      <c r="D322" s="38">
        <f t="shared" si="16"/>
        <v>4800000</v>
      </c>
    </row>
    <row r="323" spans="1:4" x14ac:dyDescent="0.2">
      <c r="A323" s="4">
        <f t="shared" si="17"/>
        <v>321000</v>
      </c>
      <c r="B323">
        <f t="shared" si="18"/>
        <v>40</v>
      </c>
      <c r="C323" s="1">
        <f t="shared" si="19"/>
        <v>154.32692307692307</v>
      </c>
      <c r="D323" s="38">
        <f t="shared" si="16"/>
        <v>4815000</v>
      </c>
    </row>
    <row r="324" spans="1:4" x14ac:dyDescent="0.2">
      <c r="A324" s="4">
        <f t="shared" si="17"/>
        <v>322000</v>
      </c>
      <c r="B324">
        <f t="shared" si="18"/>
        <v>40</v>
      </c>
      <c r="C324" s="1">
        <f t="shared" si="19"/>
        <v>154.80769230769232</v>
      </c>
      <c r="D324" s="38">
        <f t="shared" si="16"/>
        <v>4830000</v>
      </c>
    </row>
    <row r="325" spans="1:4" x14ac:dyDescent="0.2">
      <c r="A325" s="4">
        <f t="shared" si="17"/>
        <v>323000</v>
      </c>
      <c r="B325">
        <f t="shared" si="18"/>
        <v>40</v>
      </c>
      <c r="C325" s="1">
        <f t="shared" si="19"/>
        <v>155.28846153846155</v>
      </c>
      <c r="D325" s="38">
        <f t="shared" si="16"/>
        <v>4845000</v>
      </c>
    </row>
    <row r="326" spans="1:4" x14ac:dyDescent="0.2">
      <c r="A326" s="4">
        <f t="shared" si="17"/>
        <v>324000</v>
      </c>
      <c r="B326">
        <f t="shared" si="18"/>
        <v>40</v>
      </c>
      <c r="C326" s="1">
        <f t="shared" si="19"/>
        <v>155.76923076923077</v>
      </c>
      <c r="D326" s="38">
        <f t="shared" si="16"/>
        <v>4860000</v>
      </c>
    </row>
    <row r="327" spans="1:4" x14ac:dyDescent="0.2">
      <c r="A327" s="4">
        <f t="shared" si="17"/>
        <v>325000</v>
      </c>
      <c r="B327">
        <f t="shared" si="18"/>
        <v>40</v>
      </c>
      <c r="C327" s="1">
        <f t="shared" si="19"/>
        <v>156.25</v>
      </c>
      <c r="D327" s="38">
        <f t="shared" si="16"/>
        <v>4875000</v>
      </c>
    </row>
    <row r="328" spans="1:4" x14ac:dyDescent="0.2">
      <c r="A328" s="4">
        <f t="shared" si="17"/>
        <v>326000</v>
      </c>
      <c r="B328">
        <f t="shared" si="18"/>
        <v>40</v>
      </c>
      <c r="C328" s="1">
        <f t="shared" si="19"/>
        <v>156.73076923076923</v>
      </c>
      <c r="D328" s="38">
        <f t="shared" ref="D328:D391" si="20">A328*15</f>
        <v>4890000</v>
      </c>
    </row>
    <row r="329" spans="1:4" x14ac:dyDescent="0.2">
      <c r="A329" s="4">
        <f t="shared" ref="A329:A392" si="21">A328+1000</f>
        <v>327000</v>
      </c>
      <c r="B329">
        <f t="shared" ref="B329:B392" si="22">$B$7</f>
        <v>40</v>
      </c>
      <c r="C329" s="1">
        <f t="shared" ref="C329:C392" si="23">A329/52/B329</f>
        <v>157.21153846153845</v>
      </c>
      <c r="D329" s="38">
        <f t="shared" si="20"/>
        <v>4905000</v>
      </c>
    </row>
    <row r="330" spans="1:4" x14ac:dyDescent="0.2">
      <c r="A330" s="4">
        <f t="shared" si="21"/>
        <v>328000</v>
      </c>
      <c r="B330">
        <f t="shared" si="22"/>
        <v>40</v>
      </c>
      <c r="C330" s="1">
        <f t="shared" si="23"/>
        <v>157.69230769230768</v>
      </c>
      <c r="D330" s="38">
        <f t="shared" si="20"/>
        <v>4920000</v>
      </c>
    </row>
    <row r="331" spans="1:4" x14ac:dyDescent="0.2">
      <c r="A331" s="4">
        <f t="shared" si="21"/>
        <v>329000</v>
      </c>
      <c r="B331">
        <f t="shared" si="22"/>
        <v>40</v>
      </c>
      <c r="C331" s="1">
        <f t="shared" si="23"/>
        <v>158.17307692307693</v>
      </c>
      <c r="D331" s="38">
        <f t="shared" si="20"/>
        <v>4935000</v>
      </c>
    </row>
    <row r="332" spans="1:4" x14ac:dyDescent="0.2">
      <c r="A332" s="4">
        <f t="shared" si="21"/>
        <v>330000</v>
      </c>
      <c r="B332">
        <f t="shared" si="22"/>
        <v>40</v>
      </c>
      <c r="C332" s="1">
        <f t="shared" si="23"/>
        <v>158.65384615384613</v>
      </c>
      <c r="D332" s="38">
        <f t="shared" si="20"/>
        <v>4950000</v>
      </c>
    </row>
    <row r="333" spans="1:4" x14ac:dyDescent="0.2">
      <c r="A333" s="4">
        <f t="shared" si="21"/>
        <v>331000</v>
      </c>
      <c r="B333">
        <f t="shared" si="22"/>
        <v>40</v>
      </c>
      <c r="C333" s="1">
        <f t="shared" si="23"/>
        <v>159.13461538461539</v>
      </c>
      <c r="D333" s="38">
        <f t="shared" si="20"/>
        <v>4965000</v>
      </c>
    </row>
    <row r="334" spans="1:4" x14ac:dyDescent="0.2">
      <c r="A334" s="4">
        <f t="shared" si="21"/>
        <v>332000</v>
      </c>
      <c r="B334">
        <f t="shared" si="22"/>
        <v>40</v>
      </c>
      <c r="C334" s="1">
        <f t="shared" si="23"/>
        <v>159.61538461538461</v>
      </c>
      <c r="D334" s="38">
        <f t="shared" si="20"/>
        <v>4980000</v>
      </c>
    </row>
    <row r="335" spans="1:4" x14ac:dyDescent="0.2">
      <c r="A335" s="4">
        <f t="shared" si="21"/>
        <v>333000</v>
      </c>
      <c r="B335">
        <f t="shared" si="22"/>
        <v>40</v>
      </c>
      <c r="C335" s="1">
        <f t="shared" si="23"/>
        <v>160.09615384615387</v>
      </c>
      <c r="D335" s="38">
        <f t="shared" si="20"/>
        <v>4995000</v>
      </c>
    </row>
    <row r="336" spans="1:4" x14ac:dyDescent="0.2">
      <c r="A336" s="4">
        <f t="shared" si="21"/>
        <v>334000</v>
      </c>
      <c r="B336">
        <f t="shared" si="22"/>
        <v>40</v>
      </c>
      <c r="C336" s="1">
        <f t="shared" si="23"/>
        <v>160.57692307692307</v>
      </c>
      <c r="D336" s="38">
        <f t="shared" si="20"/>
        <v>5010000</v>
      </c>
    </row>
    <row r="337" spans="1:4" x14ac:dyDescent="0.2">
      <c r="A337" s="4">
        <f t="shared" si="21"/>
        <v>335000</v>
      </c>
      <c r="B337">
        <f t="shared" si="22"/>
        <v>40</v>
      </c>
      <c r="C337" s="1">
        <f t="shared" si="23"/>
        <v>161.05769230769232</v>
      </c>
      <c r="D337" s="38">
        <f t="shared" si="20"/>
        <v>5025000</v>
      </c>
    </row>
    <row r="338" spans="1:4" x14ac:dyDescent="0.2">
      <c r="A338" s="4">
        <f t="shared" si="21"/>
        <v>336000</v>
      </c>
      <c r="B338">
        <f t="shared" si="22"/>
        <v>40</v>
      </c>
      <c r="C338" s="1">
        <f t="shared" si="23"/>
        <v>161.53846153846155</v>
      </c>
      <c r="D338" s="38">
        <f t="shared" si="20"/>
        <v>5040000</v>
      </c>
    </row>
    <row r="339" spans="1:4" x14ac:dyDescent="0.2">
      <c r="A339" s="4">
        <f t="shared" si="21"/>
        <v>337000</v>
      </c>
      <c r="B339">
        <f t="shared" si="22"/>
        <v>40</v>
      </c>
      <c r="C339" s="1">
        <f t="shared" si="23"/>
        <v>162.01923076923077</v>
      </c>
      <c r="D339" s="38">
        <f t="shared" si="20"/>
        <v>5055000</v>
      </c>
    </row>
    <row r="340" spans="1:4" x14ac:dyDescent="0.2">
      <c r="A340" s="4">
        <f t="shared" si="21"/>
        <v>338000</v>
      </c>
      <c r="B340">
        <f t="shared" si="22"/>
        <v>40</v>
      </c>
      <c r="C340" s="1">
        <f t="shared" si="23"/>
        <v>162.5</v>
      </c>
      <c r="D340" s="38">
        <f t="shared" si="20"/>
        <v>5070000</v>
      </c>
    </row>
    <row r="341" spans="1:4" x14ac:dyDescent="0.2">
      <c r="A341" s="4">
        <f t="shared" si="21"/>
        <v>339000</v>
      </c>
      <c r="B341">
        <f t="shared" si="22"/>
        <v>40</v>
      </c>
      <c r="C341" s="1">
        <f t="shared" si="23"/>
        <v>162.98076923076923</v>
      </c>
      <c r="D341" s="38">
        <f t="shared" si="20"/>
        <v>5085000</v>
      </c>
    </row>
    <row r="342" spans="1:4" x14ac:dyDescent="0.2">
      <c r="A342" s="4">
        <f t="shared" si="21"/>
        <v>340000</v>
      </c>
      <c r="B342">
        <f t="shared" si="22"/>
        <v>40</v>
      </c>
      <c r="C342" s="1">
        <f t="shared" si="23"/>
        <v>163.46153846153845</v>
      </c>
      <c r="D342" s="38">
        <f t="shared" si="20"/>
        <v>5100000</v>
      </c>
    </row>
    <row r="343" spans="1:4" x14ac:dyDescent="0.2">
      <c r="A343" s="4">
        <f t="shared" si="21"/>
        <v>341000</v>
      </c>
      <c r="B343">
        <f t="shared" si="22"/>
        <v>40</v>
      </c>
      <c r="C343" s="1">
        <f t="shared" si="23"/>
        <v>163.94230769230768</v>
      </c>
      <c r="D343" s="38">
        <f t="shared" si="20"/>
        <v>5115000</v>
      </c>
    </row>
    <row r="344" spans="1:4" x14ac:dyDescent="0.2">
      <c r="A344" s="4">
        <f t="shared" si="21"/>
        <v>342000</v>
      </c>
      <c r="B344">
        <f t="shared" si="22"/>
        <v>40</v>
      </c>
      <c r="C344" s="1">
        <f t="shared" si="23"/>
        <v>164.42307692307693</v>
      </c>
      <c r="D344" s="38">
        <f t="shared" si="20"/>
        <v>5130000</v>
      </c>
    </row>
    <row r="345" spans="1:4" x14ac:dyDescent="0.2">
      <c r="A345" s="4">
        <f t="shared" si="21"/>
        <v>343000</v>
      </c>
      <c r="B345">
        <f t="shared" si="22"/>
        <v>40</v>
      </c>
      <c r="C345" s="1">
        <f t="shared" si="23"/>
        <v>164.90384615384613</v>
      </c>
      <c r="D345" s="38">
        <f t="shared" si="20"/>
        <v>5145000</v>
      </c>
    </row>
    <row r="346" spans="1:4" x14ac:dyDescent="0.2">
      <c r="A346" s="4">
        <f t="shared" si="21"/>
        <v>344000</v>
      </c>
      <c r="B346">
        <f t="shared" si="22"/>
        <v>40</v>
      </c>
      <c r="C346" s="1">
        <f t="shared" si="23"/>
        <v>165.38461538461539</v>
      </c>
      <c r="D346" s="38">
        <f t="shared" si="20"/>
        <v>5160000</v>
      </c>
    </row>
    <row r="347" spans="1:4" x14ac:dyDescent="0.2">
      <c r="A347" s="4">
        <f t="shared" si="21"/>
        <v>345000</v>
      </c>
      <c r="B347">
        <f t="shared" si="22"/>
        <v>40</v>
      </c>
      <c r="C347" s="1">
        <f t="shared" si="23"/>
        <v>165.86538461538461</v>
      </c>
      <c r="D347" s="38">
        <f t="shared" si="20"/>
        <v>5175000</v>
      </c>
    </row>
    <row r="348" spans="1:4" x14ac:dyDescent="0.2">
      <c r="A348" s="4">
        <f t="shared" si="21"/>
        <v>346000</v>
      </c>
      <c r="B348">
        <f t="shared" si="22"/>
        <v>40</v>
      </c>
      <c r="C348" s="1">
        <f t="shared" si="23"/>
        <v>166.34615384615387</v>
      </c>
      <c r="D348" s="38">
        <f t="shared" si="20"/>
        <v>5190000</v>
      </c>
    </row>
    <row r="349" spans="1:4" x14ac:dyDescent="0.2">
      <c r="A349" s="4">
        <f t="shared" si="21"/>
        <v>347000</v>
      </c>
      <c r="B349">
        <f t="shared" si="22"/>
        <v>40</v>
      </c>
      <c r="C349" s="1">
        <f t="shared" si="23"/>
        <v>166.82692307692307</v>
      </c>
      <c r="D349" s="38">
        <f t="shared" si="20"/>
        <v>5205000</v>
      </c>
    </row>
    <row r="350" spans="1:4" x14ac:dyDescent="0.2">
      <c r="A350" s="4">
        <f t="shared" si="21"/>
        <v>348000</v>
      </c>
      <c r="B350">
        <f t="shared" si="22"/>
        <v>40</v>
      </c>
      <c r="C350" s="1">
        <f t="shared" si="23"/>
        <v>167.30769230769232</v>
      </c>
      <c r="D350" s="38">
        <f t="shared" si="20"/>
        <v>5220000</v>
      </c>
    </row>
    <row r="351" spans="1:4" x14ac:dyDescent="0.2">
      <c r="A351" s="4">
        <f t="shared" si="21"/>
        <v>349000</v>
      </c>
      <c r="B351">
        <f t="shared" si="22"/>
        <v>40</v>
      </c>
      <c r="C351" s="1">
        <f t="shared" si="23"/>
        <v>167.78846153846155</v>
      </c>
      <c r="D351" s="38">
        <f t="shared" si="20"/>
        <v>5235000</v>
      </c>
    </row>
    <row r="352" spans="1:4" x14ac:dyDescent="0.2">
      <c r="A352" s="4">
        <f t="shared" si="21"/>
        <v>350000</v>
      </c>
      <c r="B352">
        <f t="shared" si="22"/>
        <v>40</v>
      </c>
      <c r="C352" s="1">
        <f t="shared" si="23"/>
        <v>168.26923076923077</v>
      </c>
      <c r="D352" s="38">
        <f t="shared" si="20"/>
        <v>5250000</v>
      </c>
    </row>
    <row r="353" spans="1:4" x14ac:dyDescent="0.2">
      <c r="A353" s="4">
        <f t="shared" si="21"/>
        <v>351000</v>
      </c>
      <c r="B353">
        <f t="shared" si="22"/>
        <v>40</v>
      </c>
      <c r="C353" s="1">
        <f t="shared" si="23"/>
        <v>168.75</v>
      </c>
      <c r="D353" s="38">
        <f t="shared" si="20"/>
        <v>5265000</v>
      </c>
    </row>
    <row r="354" spans="1:4" x14ac:dyDescent="0.2">
      <c r="A354" s="4">
        <f t="shared" si="21"/>
        <v>352000</v>
      </c>
      <c r="B354">
        <f t="shared" si="22"/>
        <v>40</v>
      </c>
      <c r="C354" s="1">
        <f t="shared" si="23"/>
        <v>169.23076923076923</v>
      </c>
      <c r="D354" s="38">
        <f t="shared" si="20"/>
        <v>5280000</v>
      </c>
    </row>
    <row r="355" spans="1:4" x14ac:dyDescent="0.2">
      <c r="A355" s="4">
        <f t="shared" si="21"/>
        <v>353000</v>
      </c>
      <c r="B355">
        <f t="shared" si="22"/>
        <v>40</v>
      </c>
      <c r="C355" s="1">
        <f t="shared" si="23"/>
        <v>169.71153846153845</v>
      </c>
      <c r="D355" s="38">
        <f t="shared" si="20"/>
        <v>5295000</v>
      </c>
    </row>
    <row r="356" spans="1:4" x14ac:dyDescent="0.2">
      <c r="A356" s="4">
        <f t="shared" si="21"/>
        <v>354000</v>
      </c>
      <c r="B356">
        <f t="shared" si="22"/>
        <v>40</v>
      </c>
      <c r="C356" s="1">
        <f t="shared" si="23"/>
        <v>170.19230769230768</v>
      </c>
      <c r="D356" s="38">
        <f t="shared" si="20"/>
        <v>5310000</v>
      </c>
    </row>
    <row r="357" spans="1:4" x14ac:dyDescent="0.2">
      <c r="A357" s="4">
        <f t="shared" si="21"/>
        <v>355000</v>
      </c>
      <c r="B357">
        <f t="shared" si="22"/>
        <v>40</v>
      </c>
      <c r="C357" s="1">
        <f t="shared" si="23"/>
        <v>170.67307692307693</v>
      </c>
      <c r="D357" s="38">
        <f t="shared" si="20"/>
        <v>5325000</v>
      </c>
    </row>
    <row r="358" spans="1:4" x14ac:dyDescent="0.2">
      <c r="A358" s="4">
        <f t="shared" si="21"/>
        <v>356000</v>
      </c>
      <c r="B358">
        <f t="shared" si="22"/>
        <v>40</v>
      </c>
      <c r="C358" s="1">
        <f t="shared" si="23"/>
        <v>171.15384615384613</v>
      </c>
      <c r="D358" s="38">
        <f t="shared" si="20"/>
        <v>5340000</v>
      </c>
    </row>
    <row r="359" spans="1:4" x14ac:dyDescent="0.2">
      <c r="A359" s="4">
        <f t="shared" si="21"/>
        <v>357000</v>
      </c>
      <c r="B359">
        <f t="shared" si="22"/>
        <v>40</v>
      </c>
      <c r="C359" s="1">
        <f t="shared" si="23"/>
        <v>171.63461538461539</v>
      </c>
      <c r="D359" s="38">
        <f t="shared" si="20"/>
        <v>5355000</v>
      </c>
    </row>
    <row r="360" spans="1:4" x14ac:dyDescent="0.2">
      <c r="A360" s="4">
        <f t="shared" si="21"/>
        <v>358000</v>
      </c>
      <c r="B360">
        <f t="shared" si="22"/>
        <v>40</v>
      </c>
      <c r="C360" s="1">
        <f t="shared" si="23"/>
        <v>172.11538461538461</v>
      </c>
      <c r="D360" s="38">
        <f t="shared" si="20"/>
        <v>5370000</v>
      </c>
    </row>
    <row r="361" spans="1:4" x14ac:dyDescent="0.2">
      <c r="A361" s="4">
        <f t="shared" si="21"/>
        <v>359000</v>
      </c>
      <c r="B361">
        <f t="shared" si="22"/>
        <v>40</v>
      </c>
      <c r="C361" s="1">
        <f t="shared" si="23"/>
        <v>172.59615384615387</v>
      </c>
      <c r="D361" s="38">
        <f t="shared" si="20"/>
        <v>5385000</v>
      </c>
    </row>
    <row r="362" spans="1:4" x14ac:dyDescent="0.2">
      <c r="A362" s="4">
        <f t="shared" si="21"/>
        <v>360000</v>
      </c>
      <c r="B362">
        <f t="shared" si="22"/>
        <v>40</v>
      </c>
      <c r="C362" s="1">
        <f t="shared" si="23"/>
        <v>173.07692307692307</v>
      </c>
      <c r="D362" s="38">
        <f t="shared" si="20"/>
        <v>5400000</v>
      </c>
    </row>
    <row r="363" spans="1:4" x14ac:dyDescent="0.2">
      <c r="A363" s="4">
        <f t="shared" si="21"/>
        <v>361000</v>
      </c>
      <c r="B363">
        <f t="shared" si="22"/>
        <v>40</v>
      </c>
      <c r="C363" s="1">
        <f t="shared" si="23"/>
        <v>173.55769230769232</v>
      </c>
      <c r="D363" s="38">
        <f t="shared" si="20"/>
        <v>5415000</v>
      </c>
    </row>
    <row r="364" spans="1:4" x14ac:dyDescent="0.2">
      <c r="A364" s="4">
        <f t="shared" si="21"/>
        <v>362000</v>
      </c>
      <c r="B364">
        <f t="shared" si="22"/>
        <v>40</v>
      </c>
      <c r="C364" s="1">
        <f t="shared" si="23"/>
        <v>174.03846153846155</v>
      </c>
      <c r="D364" s="38">
        <f t="shared" si="20"/>
        <v>5430000</v>
      </c>
    </row>
    <row r="365" spans="1:4" x14ac:dyDescent="0.2">
      <c r="A365" s="4">
        <f t="shared" si="21"/>
        <v>363000</v>
      </c>
      <c r="B365">
        <f t="shared" si="22"/>
        <v>40</v>
      </c>
      <c r="C365" s="1">
        <f t="shared" si="23"/>
        <v>174.51923076923077</v>
      </c>
      <c r="D365" s="38">
        <f t="shared" si="20"/>
        <v>5445000</v>
      </c>
    </row>
    <row r="366" spans="1:4" x14ac:dyDescent="0.2">
      <c r="A366" s="4">
        <f t="shared" si="21"/>
        <v>364000</v>
      </c>
      <c r="B366">
        <f t="shared" si="22"/>
        <v>40</v>
      </c>
      <c r="C366" s="1">
        <f t="shared" si="23"/>
        <v>175</v>
      </c>
      <c r="D366" s="38">
        <f t="shared" si="20"/>
        <v>5460000</v>
      </c>
    </row>
    <row r="367" spans="1:4" x14ac:dyDescent="0.2">
      <c r="A367" s="4">
        <f t="shared" si="21"/>
        <v>365000</v>
      </c>
      <c r="B367">
        <f t="shared" si="22"/>
        <v>40</v>
      </c>
      <c r="C367" s="1">
        <f t="shared" si="23"/>
        <v>175.48076923076923</v>
      </c>
      <c r="D367" s="38">
        <f t="shared" si="20"/>
        <v>5475000</v>
      </c>
    </row>
    <row r="368" spans="1:4" x14ac:dyDescent="0.2">
      <c r="A368" s="4">
        <f t="shared" si="21"/>
        <v>366000</v>
      </c>
      <c r="B368">
        <f t="shared" si="22"/>
        <v>40</v>
      </c>
      <c r="C368" s="1">
        <f t="shared" si="23"/>
        <v>175.96153846153845</v>
      </c>
      <c r="D368" s="38">
        <f t="shared" si="20"/>
        <v>5490000</v>
      </c>
    </row>
    <row r="369" spans="1:4" x14ac:dyDescent="0.2">
      <c r="A369" s="4">
        <f t="shared" si="21"/>
        <v>367000</v>
      </c>
      <c r="B369">
        <f t="shared" si="22"/>
        <v>40</v>
      </c>
      <c r="C369" s="1">
        <f t="shared" si="23"/>
        <v>176.44230769230768</v>
      </c>
      <c r="D369" s="38">
        <f t="shared" si="20"/>
        <v>5505000</v>
      </c>
    </row>
    <row r="370" spans="1:4" x14ac:dyDescent="0.2">
      <c r="A370" s="4">
        <f t="shared" si="21"/>
        <v>368000</v>
      </c>
      <c r="B370">
        <f t="shared" si="22"/>
        <v>40</v>
      </c>
      <c r="C370" s="1">
        <f t="shared" si="23"/>
        <v>176.92307692307693</v>
      </c>
      <c r="D370" s="38">
        <f t="shared" si="20"/>
        <v>5520000</v>
      </c>
    </row>
    <row r="371" spans="1:4" x14ac:dyDescent="0.2">
      <c r="A371" s="4">
        <f t="shared" si="21"/>
        <v>369000</v>
      </c>
      <c r="B371">
        <f t="shared" si="22"/>
        <v>40</v>
      </c>
      <c r="C371" s="1">
        <f t="shared" si="23"/>
        <v>177.40384615384613</v>
      </c>
      <c r="D371" s="38">
        <f t="shared" si="20"/>
        <v>5535000</v>
      </c>
    </row>
    <row r="372" spans="1:4" x14ac:dyDescent="0.2">
      <c r="A372" s="4">
        <f t="shared" si="21"/>
        <v>370000</v>
      </c>
      <c r="B372">
        <f t="shared" si="22"/>
        <v>40</v>
      </c>
      <c r="C372" s="1">
        <f t="shared" si="23"/>
        <v>177.88461538461539</v>
      </c>
      <c r="D372" s="38">
        <f t="shared" si="20"/>
        <v>5550000</v>
      </c>
    </row>
    <row r="373" spans="1:4" x14ac:dyDescent="0.2">
      <c r="A373" s="4">
        <f t="shared" si="21"/>
        <v>371000</v>
      </c>
      <c r="B373">
        <f t="shared" si="22"/>
        <v>40</v>
      </c>
      <c r="C373" s="1">
        <f t="shared" si="23"/>
        <v>178.36538461538461</v>
      </c>
      <c r="D373" s="38">
        <f t="shared" si="20"/>
        <v>5565000</v>
      </c>
    </row>
    <row r="374" spans="1:4" x14ac:dyDescent="0.2">
      <c r="A374" s="4">
        <f t="shared" si="21"/>
        <v>372000</v>
      </c>
      <c r="B374">
        <f t="shared" si="22"/>
        <v>40</v>
      </c>
      <c r="C374" s="1">
        <f t="shared" si="23"/>
        <v>178.84615384615387</v>
      </c>
      <c r="D374" s="38">
        <f t="shared" si="20"/>
        <v>5580000</v>
      </c>
    </row>
    <row r="375" spans="1:4" x14ac:dyDescent="0.2">
      <c r="A375" s="4">
        <f t="shared" si="21"/>
        <v>373000</v>
      </c>
      <c r="B375">
        <f t="shared" si="22"/>
        <v>40</v>
      </c>
      <c r="C375" s="1">
        <f t="shared" si="23"/>
        <v>179.32692307692307</v>
      </c>
      <c r="D375" s="38">
        <f t="shared" si="20"/>
        <v>5595000</v>
      </c>
    </row>
    <row r="376" spans="1:4" x14ac:dyDescent="0.2">
      <c r="A376" s="4">
        <f t="shared" si="21"/>
        <v>374000</v>
      </c>
      <c r="B376">
        <f t="shared" si="22"/>
        <v>40</v>
      </c>
      <c r="C376" s="1">
        <f t="shared" si="23"/>
        <v>179.80769230769232</v>
      </c>
      <c r="D376" s="38">
        <f t="shared" si="20"/>
        <v>5610000</v>
      </c>
    </row>
    <row r="377" spans="1:4" x14ac:dyDescent="0.2">
      <c r="A377" s="4">
        <f t="shared" si="21"/>
        <v>375000</v>
      </c>
      <c r="B377">
        <f t="shared" si="22"/>
        <v>40</v>
      </c>
      <c r="C377" s="1">
        <f t="shared" si="23"/>
        <v>180.28846153846155</v>
      </c>
      <c r="D377" s="38">
        <f t="shared" si="20"/>
        <v>5625000</v>
      </c>
    </row>
    <row r="378" spans="1:4" x14ac:dyDescent="0.2">
      <c r="A378" s="4">
        <f t="shared" si="21"/>
        <v>376000</v>
      </c>
      <c r="B378">
        <f t="shared" si="22"/>
        <v>40</v>
      </c>
      <c r="C378" s="1">
        <f t="shared" si="23"/>
        <v>180.76923076923077</v>
      </c>
      <c r="D378" s="38">
        <f t="shared" si="20"/>
        <v>5640000</v>
      </c>
    </row>
    <row r="379" spans="1:4" x14ac:dyDescent="0.2">
      <c r="A379" s="4">
        <f t="shared" si="21"/>
        <v>377000</v>
      </c>
      <c r="B379">
        <f t="shared" si="22"/>
        <v>40</v>
      </c>
      <c r="C379" s="1">
        <f t="shared" si="23"/>
        <v>181.25</v>
      </c>
      <c r="D379" s="38">
        <f t="shared" si="20"/>
        <v>5655000</v>
      </c>
    </row>
    <row r="380" spans="1:4" x14ac:dyDescent="0.2">
      <c r="A380" s="4">
        <f t="shared" si="21"/>
        <v>378000</v>
      </c>
      <c r="B380">
        <f t="shared" si="22"/>
        <v>40</v>
      </c>
      <c r="C380" s="1">
        <f t="shared" si="23"/>
        <v>181.73076923076923</v>
      </c>
      <c r="D380" s="38">
        <f t="shared" si="20"/>
        <v>5670000</v>
      </c>
    </row>
    <row r="381" spans="1:4" x14ac:dyDescent="0.2">
      <c r="A381" s="4">
        <f t="shared" si="21"/>
        <v>379000</v>
      </c>
      <c r="B381">
        <f t="shared" si="22"/>
        <v>40</v>
      </c>
      <c r="C381" s="1">
        <f t="shared" si="23"/>
        <v>182.21153846153845</v>
      </c>
      <c r="D381" s="38">
        <f t="shared" si="20"/>
        <v>5685000</v>
      </c>
    </row>
    <row r="382" spans="1:4" x14ac:dyDescent="0.2">
      <c r="A382" s="4">
        <f t="shared" si="21"/>
        <v>380000</v>
      </c>
      <c r="B382">
        <f t="shared" si="22"/>
        <v>40</v>
      </c>
      <c r="C382" s="1">
        <f t="shared" si="23"/>
        <v>182.69230769230768</v>
      </c>
      <c r="D382" s="38">
        <f t="shared" si="20"/>
        <v>5700000</v>
      </c>
    </row>
    <row r="383" spans="1:4" x14ac:dyDescent="0.2">
      <c r="A383" s="4">
        <f t="shared" si="21"/>
        <v>381000</v>
      </c>
      <c r="B383">
        <f t="shared" si="22"/>
        <v>40</v>
      </c>
      <c r="C383" s="1">
        <f t="shared" si="23"/>
        <v>183.17307692307693</v>
      </c>
      <c r="D383" s="38">
        <f t="shared" si="20"/>
        <v>5715000</v>
      </c>
    </row>
    <row r="384" spans="1:4" x14ac:dyDescent="0.2">
      <c r="A384" s="4">
        <f t="shared" si="21"/>
        <v>382000</v>
      </c>
      <c r="B384">
        <f t="shared" si="22"/>
        <v>40</v>
      </c>
      <c r="C384" s="1">
        <f t="shared" si="23"/>
        <v>183.65384615384613</v>
      </c>
      <c r="D384" s="38">
        <f t="shared" si="20"/>
        <v>5730000</v>
      </c>
    </row>
    <row r="385" spans="1:4" x14ac:dyDescent="0.2">
      <c r="A385" s="4">
        <f t="shared" si="21"/>
        <v>383000</v>
      </c>
      <c r="B385">
        <f t="shared" si="22"/>
        <v>40</v>
      </c>
      <c r="C385" s="1">
        <f t="shared" si="23"/>
        <v>184.13461538461539</v>
      </c>
      <c r="D385" s="38">
        <f t="shared" si="20"/>
        <v>5745000</v>
      </c>
    </row>
    <row r="386" spans="1:4" x14ac:dyDescent="0.2">
      <c r="A386" s="4">
        <f t="shared" si="21"/>
        <v>384000</v>
      </c>
      <c r="B386">
        <f t="shared" si="22"/>
        <v>40</v>
      </c>
      <c r="C386" s="1">
        <f t="shared" si="23"/>
        <v>184.61538461538461</v>
      </c>
      <c r="D386" s="38">
        <f t="shared" si="20"/>
        <v>5760000</v>
      </c>
    </row>
    <row r="387" spans="1:4" x14ac:dyDescent="0.2">
      <c r="A387" s="4">
        <f t="shared" si="21"/>
        <v>385000</v>
      </c>
      <c r="B387">
        <f t="shared" si="22"/>
        <v>40</v>
      </c>
      <c r="C387" s="1">
        <f t="shared" si="23"/>
        <v>185.09615384615387</v>
      </c>
      <c r="D387" s="38">
        <f t="shared" si="20"/>
        <v>5775000</v>
      </c>
    </row>
    <row r="388" spans="1:4" x14ac:dyDescent="0.2">
      <c r="A388" s="4">
        <f t="shared" si="21"/>
        <v>386000</v>
      </c>
      <c r="B388">
        <f t="shared" si="22"/>
        <v>40</v>
      </c>
      <c r="C388" s="1">
        <f t="shared" si="23"/>
        <v>185.57692307692307</v>
      </c>
      <c r="D388" s="38">
        <f t="shared" si="20"/>
        <v>5790000</v>
      </c>
    </row>
    <row r="389" spans="1:4" x14ac:dyDescent="0.2">
      <c r="A389" s="4">
        <f t="shared" si="21"/>
        <v>387000</v>
      </c>
      <c r="B389">
        <f t="shared" si="22"/>
        <v>40</v>
      </c>
      <c r="C389" s="1">
        <f t="shared" si="23"/>
        <v>186.05769230769232</v>
      </c>
      <c r="D389" s="38">
        <f t="shared" si="20"/>
        <v>5805000</v>
      </c>
    </row>
    <row r="390" spans="1:4" x14ac:dyDescent="0.2">
      <c r="A390" s="4">
        <f t="shared" si="21"/>
        <v>388000</v>
      </c>
      <c r="B390">
        <f t="shared" si="22"/>
        <v>40</v>
      </c>
      <c r="C390" s="1">
        <f t="shared" si="23"/>
        <v>186.53846153846155</v>
      </c>
      <c r="D390" s="38">
        <f t="shared" si="20"/>
        <v>5820000</v>
      </c>
    </row>
    <row r="391" spans="1:4" x14ac:dyDescent="0.2">
      <c r="A391" s="4">
        <f t="shared" si="21"/>
        <v>389000</v>
      </c>
      <c r="B391">
        <f t="shared" si="22"/>
        <v>40</v>
      </c>
      <c r="C391" s="1">
        <f t="shared" si="23"/>
        <v>187.01923076923077</v>
      </c>
      <c r="D391" s="38">
        <f t="shared" si="20"/>
        <v>5835000</v>
      </c>
    </row>
    <row r="392" spans="1:4" x14ac:dyDescent="0.2">
      <c r="A392" s="4">
        <f t="shared" si="21"/>
        <v>390000</v>
      </c>
      <c r="B392">
        <f t="shared" si="22"/>
        <v>40</v>
      </c>
      <c r="C392" s="1">
        <f t="shared" si="23"/>
        <v>187.5</v>
      </c>
      <c r="D392" s="38">
        <f t="shared" ref="D392:D407" si="24">A392*15</f>
        <v>5850000</v>
      </c>
    </row>
    <row r="393" spans="1:4" x14ac:dyDescent="0.2">
      <c r="A393" s="4">
        <f t="shared" ref="A393:A407" si="25">A392+1000</f>
        <v>391000</v>
      </c>
      <c r="B393">
        <f t="shared" ref="B393:B456" si="26">$B$7</f>
        <v>40</v>
      </c>
      <c r="C393" s="1">
        <f t="shared" ref="C393:C407" si="27">A393/52/B393</f>
        <v>187.98076923076923</v>
      </c>
      <c r="D393" s="38">
        <f t="shared" si="24"/>
        <v>5865000</v>
      </c>
    </row>
    <row r="394" spans="1:4" x14ac:dyDescent="0.2">
      <c r="A394" s="4">
        <f t="shared" si="25"/>
        <v>392000</v>
      </c>
      <c r="B394">
        <f t="shared" si="26"/>
        <v>40</v>
      </c>
      <c r="C394" s="1">
        <f t="shared" si="27"/>
        <v>188.46153846153845</v>
      </c>
      <c r="D394" s="38">
        <f t="shared" si="24"/>
        <v>5880000</v>
      </c>
    </row>
    <row r="395" spans="1:4" x14ac:dyDescent="0.2">
      <c r="A395" s="4">
        <f t="shared" si="25"/>
        <v>393000</v>
      </c>
      <c r="B395">
        <f t="shared" si="26"/>
        <v>40</v>
      </c>
      <c r="C395" s="1">
        <f t="shared" si="27"/>
        <v>188.94230769230768</v>
      </c>
      <c r="D395" s="38">
        <f t="shared" si="24"/>
        <v>5895000</v>
      </c>
    </row>
    <row r="396" spans="1:4" x14ac:dyDescent="0.2">
      <c r="A396" s="4">
        <f t="shared" si="25"/>
        <v>394000</v>
      </c>
      <c r="B396">
        <f t="shared" si="26"/>
        <v>40</v>
      </c>
      <c r="C396" s="1">
        <f t="shared" si="27"/>
        <v>189.42307692307693</v>
      </c>
      <c r="D396" s="38">
        <f t="shared" si="24"/>
        <v>5910000</v>
      </c>
    </row>
    <row r="397" spans="1:4" x14ac:dyDescent="0.2">
      <c r="A397" s="4">
        <f t="shared" si="25"/>
        <v>395000</v>
      </c>
      <c r="B397">
        <f t="shared" si="26"/>
        <v>40</v>
      </c>
      <c r="C397" s="1">
        <f t="shared" si="27"/>
        <v>189.90384615384613</v>
      </c>
      <c r="D397" s="38">
        <f t="shared" si="24"/>
        <v>5925000</v>
      </c>
    </row>
    <row r="398" spans="1:4" x14ac:dyDescent="0.2">
      <c r="A398" s="4">
        <f t="shared" si="25"/>
        <v>396000</v>
      </c>
      <c r="B398">
        <f t="shared" si="26"/>
        <v>40</v>
      </c>
      <c r="C398" s="1">
        <f t="shared" si="27"/>
        <v>190.38461538461539</v>
      </c>
      <c r="D398" s="38">
        <f t="shared" si="24"/>
        <v>5940000</v>
      </c>
    </row>
    <row r="399" spans="1:4" x14ac:dyDescent="0.2">
      <c r="A399" s="4">
        <f t="shared" si="25"/>
        <v>397000</v>
      </c>
      <c r="B399">
        <f t="shared" si="26"/>
        <v>40</v>
      </c>
      <c r="C399" s="1">
        <f t="shared" si="27"/>
        <v>190.86538461538461</v>
      </c>
      <c r="D399" s="38">
        <f t="shared" si="24"/>
        <v>5955000</v>
      </c>
    </row>
    <row r="400" spans="1:4" x14ac:dyDescent="0.2">
      <c r="A400" s="4">
        <f t="shared" si="25"/>
        <v>398000</v>
      </c>
      <c r="B400">
        <f t="shared" si="26"/>
        <v>40</v>
      </c>
      <c r="C400" s="1">
        <f t="shared" si="27"/>
        <v>191.34615384615387</v>
      </c>
      <c r="D400" s="38">
        <f t="shared" si="24"/>
        <v>5970000</v>
      </c>
    </row>
    <row r="401" spans="1:4" x14ac:dyDescent="0.2">
      <c r="A401" s="4">
        <f t="shared" si="25"/>
        <v>399000</v>
      </c>
      <c r="B401">
        <f t="shared" si="26"/>
        <v>40</v>
      </c>
      <c r="C401" s="1">
        <f t="shared" si="27"/>
        <v>191.82692307692307</v>
      </c>
      <c r="D401" s="38">
        <f t="shared" si="24"/>
        <v>5985000</v>
      </c>
    </row>
    <row r="402" spans="1:4" x14ac:dyDescent="0.2">
      <c r="A402" s="4">
        <f t="shared" si="25"/>
        <v>400000</v>
      </c>
      <c r="B402">
        <f t="shared" si="26"/>
        <v>40</v>
      </c>
      <c r="C402" s="1">
        <f t="shared" si="27"/>
        <v>192.30769230769232</v>
      </c>
      <c r="D402" s="38">
        <f t="shared" si="24"/>
        <v>6000000</v>
      </c>
    </row>
    <row r="403" spans="1:4" x14ac:dyDescent="0.2">
      <c r="A403" s="4">
        <f t="shared" si="25"/>
        <v>401000</v>
      </c>
      <c r="B403">
        <f t="shared" si="26"/>
        <v>40</v>
      </c>
      <c r="C403" s="1">
        <f t="shared" si="27"/>
        <v>192.78846153846155</v>
      </c>
      <c r="D403" s="38">
        <f t="shared" si="24"/>
        <v>6015000</v>
      </c>
    </row>
    <row r="404" spans="1:4" x14ac:dyDescent="0.2">
      <c r="A404" s="4">
        <f t="shared" si="25"/>
        <v>402000</v>
      </c>
      <c r="B404">
        <f t="shared" si="26"/>
        <v>40</v>
      </c>
      <c r="C404" s="1">
        <f t="shared" si="27"/>
        <v>193.26923076923077</v>
      </c>
      <c r="D404" s="38">
        <f t="shared" si="24"/>
        <v>6030000</v>
      </c>
    </row>
    <row r="405" spans="1:4" x14ac:dyDescent="0.2">
      <c r="A405" s="4">
        <f t="shared" si="25"/>
        <v>403000</v>
      </c>
      <c r="B405">
        <f t="shared" si="26"/>
        <v>40</v>
      </c>
      <c r="C405" s="1">
        <f t="shared" si="27"/>
        <v>193.75</v>
      </c>
      <c r="D405" s="38">
        <f t="shared" si="24"/>
        <v>6045000</v>
      </c>
    </row>
    <row r="406" spans="1:4" x14ac:dyDescent="0.2">
      <c r="A406" s="4">
        <f t="shared" si="25"/>
        <v>404000</v>
      </c>
      <c r="B406">
        <f t="shared" si="26"/>
        <v>40</v>
      </c>
      <c r="C406" s="1">
        <f t="shared" si="27"/>
        <v>194.23076923076923</v>
      </c>
      <c r="D406" s="38">
        <f t="shared" si="24"/>
        <v>6060000</v>
      </c>
    </row>
    <row r="407" spans="1:4" x14ac:dyDescent="0.2">
      <c r="A407" s="4">
        <f t="shared" si="25"/>
        <v>405000</v>
      </c>
      <c r="B407">
        <f t="shared" si="26"/>
        <v>40</v>
      </c>
      <c r="C407" s="1">
        <f t="shared" si="27"/>
        <v>194.71153846153845</v>
      </c>
      <c r="D407" s="38">
        <f t="shared" si="24"/>
        <v>6075000</v>
      </c>
    </row>
    <row r="408" spans="1:4" x14ac:dyDescent="0.2">
      <c r="A408" s="4">
        <f t="shared" ref="A408:A471" si="28">A407+1000</f>
        <v>406000</v>
      </c>
      <c r="B408">
        <f t="shared" si="26"/>
        <v>40</v>
      </c>
      <c r="C408" s="1">
        <f t="shared" ref="C408:C471" si="29">A408/52/B408</f>
        <v>195.19230769230768</v>
      </c>
      <c r="D408" s="38">
        <f t="shared" ref="D408:D471" si="30">A408*15</f>
        <v>6090000</v>
      </c>
    </row>
    <row r="409" spans="1:4" x14ac:dyDescent="0.2">
      <c r="A409" s="4">
        <f t="shared" si="28"/>
        <v>407000</v>
      </c>
      <c r="B409">
        <f t="shared" si="26"/>
        <v>40</v>
      </c>
      <c r="C409" s="1">
        <f t="shared" si="29"/>
        <v>195.67307692307693</v>
      </c>
      <c r="D409" s="38">
        <f t="shared" si="30"/>
        <v>6105000</v>
      </c>
    </row>
    <row r="410" spans="1:4" x14ac:dyDescent="0.2">
      <c r="A410" s="4">
        <f t="shared" si="28"/>
        <v>408000</v>
      </c>
      <c r="B410">
        <f t="shared" si="26"/>
        <v>40</v>
      </c>
      <c r="C410" s="1">
        <f t="shared" si="29"/>
        <v>196.15384615384613</v>
      </c>
      <c r="D410" s="38">
        <f t="shared" si="30"/>
        <v>6120000</v>
      </c>
    </row>
    <row r="411" spans="1:4" x14ac:dyDescent="0.2">
      <c r="A411" s="4">
        <f t="shared" si="28"/>
        <v>409000</v>
      </c>
      <c r="B411">
        <f t="shared" si="26"/>
        <v>40</v>
      </c>
      <c r="C411" s="1">
        <f t="shared" si="29"/>
        <v>196.63461538461539</v>
      </c>
      <c r="D411" s="38">
        <f t="shared" si="30"/>
        <v>6135000</v>
      </c>
    </row>
    <row r="412" spans="1:4" x14ac:dyDescent="0.2">
      <c r="A412" s="4">
        <f t="shared" si="28"/>
        <v>410000</v>
      </c>
      <c r="B412">
        <f t="shared" si="26"/>
        <v>40</v>
      </c>
      <c r="C412" s="1">
        <f t="shared" si="29"/>
        <v>197.11538461538461</v>
      </c>
      <c r="D412" s="38">
        <f t="shared" si="30"/>
        <v>6150000</v>
      </c>
    </row>
    <row r="413" spans="1:4" x14ac:dyDescent="0.2">
      <c r="A413" s="4">
        <f t="shared" si="28"/>
        <v>411000</v>
      </c>
      <c r="B413">
        <f t="shared" si="26"/>
        <v>40</v>
      </c>
      <c r="C413" s="1">
        <f t="shared" si="29"/>
        <v>197.59615384615387</v>
      </c>
      <c r="D413" s="38">
        <f t="shared" si="30"/>
        <v>6165000</v>
      </c>
    </row>
    <row r="414" spans="1:4" x14ac:dyDescent="0.2">
      <c r="A414" s="4">
        <f t="shared" si="28"/>
        <v>412000</v>
      </c>
      <c r="B414">
        <f t="shared" si="26"/>
        <v>40</v>
      </c>
      <c r="C414" s="1">
        <f t="shared" si="29"/>
        <v>198.07692307692307</v>
      </c>
      <c r="D414" s="38">
        <f t="shared" si="30"/>
        <v>6180000</v>
      </c>
    </row>
    <row r="415" spans="1:4" x14ac:dyDescent="0.2">
      <c r="A415" s="4">
        <f t="shared" si="28"/>
        <v>413000</v>
      </c>
      <c r="B415">
        <f t="shared" si="26"/>
        <v>40</v>
      </c>
      <c r="C415" s="1">
        <f t="shared" si="29"/>
        <v>198.55769230769232</v>
      </c>
      <c r="D415" s="38">
        <f t="shared" si="30"/>
        <v>6195000</v>
      </c>
    </row>
    <row r="416" spans="1:4" x14ac:dyDescent="0.2">
      <c r="A416" s="4">
        <f t="shared" si="28"/>
        <v>414000</v>
      </c>
      <c r="B416">
        <f t="shared" si="26"/>
        <v>40</v>
      </c>
      <c r="C416" s="1">
        <f t="shared" si="29"/>
        <v>199.03846153846155</v>
      </c>
      <c r="D416" s="38">
        <f t="shared" si="30"/>
        <v>6210000</v>
      </c>
    </row>
    <row r="417" spans="1:4" x14ac:dyDescent="0.2">
      <c r="A417" s="4">
        <f t="shared" si="28"/>
        <v>415000</v>
      </c>
      <c r="B417">
        <f t="shared" si="26"/>
        <v>40</v>
      </c>
      <c r="C417" s="1">
        <f t="shared" si="29"/>
        <v>199.51923076923077</v>
      </c>
      <c r="D417" s="38">
        <f t="shared" si="30"/>
        <v>6225000</v>
      </c>
    </row>
    <row r="418" spans="1:4" x14ac:dyDescent="0.2">
      <c r="A418" s="4">
        <f t="shared" si="28"/>
        <v>416000</v>
      </c>
      <c r="B418">
        <f t="shared" si="26"/>
        <v>40</v>
      </c>
      <c r="C418" s="1">
        <f t="shared" si="29"/>
        <v>200</v>
      </c>
      <c r="D418" s="38">
        <f t="shared" si="30"/>
        <v>6240000</v>
      </c>
    </row>
    <row r="419" spans="1:4" x14ac:dyDescent="0.2">
      <c r="A419" s="4">
        <f t="shared" si="28"/>
        <v>417000</v>
      </c>
      <c r="B419">
        <f t="shared" si="26"/>
        <v>40</v>
      </c>
      <c r="C419" s="1">
        <f t="shared" si="29"/>
        <v>200.48076923076923</v>
      </c>
      <c r="D419" s="38">
        <f t="shared" si="30"/>
        <v>6255000</v>
      </c>
    </row>
    <row r="420" spans="1:4" x14ac:dyDescent="0.2">
      <c r="A420" s="4">
        <f t="shared" si="28"/>
        <v>418000</v>
      </c>
      <c r="B420">
        <f t="shared" si="26"/>
        <v>40</v>
      </c>
      <c r="C420" s="1">
        <f t="shared" si="29"/>
        <v>200.96153846153845</v>
      </c>
      <c r="D420" s="38">
        <f t="shared" si="30"/>
        <v>6270000</v>
      </c>
    </row>
    <row r="421" spans="1:4" x14ac:dyDescent="0.2">
      <c r="A421" s="4">
        <f t="shared" si="28"/>
        <v>419000</v>
      </c>
      <c r="B421">
        <f t="shared" si="26"/>
        <v>40</v>
      </c>
      <c r="C421" s="1">
        <f t="shared" si="29"/>
        <v>201.44230769230768</v>
      </c>
      <c r="D421" s="38">
        <f t="shared" si="30"/>
        <v>6285000</v>
      </c>
    </row>
    <row r="422" spans="1:4" x14ac:dyDescent="0.2">
      <c r="A422" s="4">
        <f t="shared" si="28"/>
        <v>420000</v>
      </c>
      <c r="B422">
        <f t="shared" si="26"/>
        <v>40</v>
      </c>
      <c r="C422" s="1">
        <f t="shared" si="29"/>
        <v>201.92307692307693</v>
      </c>
      <c r="D422" s="38">
        <f t="shared" si="30"/>
        <v>6300000</v>
      </c>
    </row>
    <row r="423" spans="1:4" x14ac:dyDescent="0.2">
      <c r="A423" s="4">
        <f t="shared" si="28"/>
        <v>421000</v>
      </c>
      <c r="B423">
        <f t="shared" si="26"/>
        <v>40</v>
      </c>
      <c r="C423" s="1">
        <f t="shared" si="29"/>
        <v>202.40384615384613</v>
      </c>
      <c r="D423" s="38">
        <f t="shared" si="30"/>
        <v>6315000</v>
      </c>
    </row>
    <row r="424" spans="1:4" x14ac:dyDescent="0.2">
      <c r="A424" s="4">
        <f t="shared" si="28"/>
        <v>422000</v>
      </c>
      <c r="B424">
        <f t="shared" si="26"/>
        <v>40</v>
      </c>
      <c r="C424" s="1">
        <f t="shared" si="29"/>
        <v>202.88461538461539</v>
      </c>
      <c r="D424" s="38">
        <f t="shared" si="30"/>
        <v>6330000</v>
      </c>
    </row>
    <row r="425" spans="1:4" x14ac:dyDescent="0.2">
      <c r="A425" s="4">
        <f t="shared" si="28"/>
        <v>423000</v>
      </c>
      <c r="B425">
        <f t="shared" si="26"/>
        <v>40</v>
      </c>
      <c r="C425" s="1">
        <f t="shared" si="29"/>
        <v>203.36538461538461</v>
      </c>
      <c r="D425" s="38">
        <f t="shared" si="30"/>
        <v>6345000</v>
      </c>
    </row>
    <row r="426" spans="1:4" x14ac:dyDescent="0.2">
      <c r="A426" s="4">
        <f t="shared" si="28"/>
        <v>424000</v>
      </c>
      <c r="B426">
        <f t="shared" si="26"/>
        <v>40</v>
      </c>
      <c r="C426" s="1">
        <f t="shared" si="29"/>
        <v>203.84615384615387</v>
      </c>
      <c r="D426" s="38">
        <f t="shared" si="30"/>
        <v>6360000</v>
      </c>
    </row>
    <row r="427" spans="1:4" x14ac:dyDescent="0.2">
      <c r="A427" s="4">
        <f t="shared" si="28"/>
        <v>425000</v>
      </c>
      <c r="B427">
        <f t="shared" si="26"/>
        <v>40</v>
      </c>
      <c r="C427" s="1">
        <f t="shared" si="29"/>
        <v>204.32692307692307</v>
      </c>
      <c r="D427" s="38">
        <f t="shared" si="30"/>
        <v>6375000</v>
      </c>
    </row>
    <row r="428" spans="1:4" x14ac:dyDescent="0.2">
      <c r="A428" s="4">
        <f t="shared" si="28"/>
        <v>426000</v>
      </c>
      <c r="B428">
        <f t="shared" si="26"/>
        <v>40</v>
      </c>
      <c r="C428" s="1">
        <f t="shared" si="29"/>
        <v>204.80769230769229</v>
      </c>
      <c r="D428" s="38">
        <f t="shared" si="30"/>
        <v>6390000</v>
      </c>
    </row>
    <row r="429" spans="1:4" x14ac:dyDescent="0.2">
      <c r="A429" s="4">
        <f t="shared" si="28"/>
        <v>427000</v>
      </c>
      <c r="B429">
        <f t="shared" si="26"/>
        <v>40</v>
      </c>
      <c r="C429" s="1">
        <f t="shared" si="29"/>
        <v>205.28846153846152</v>
      </c>
      <c r="D429" s="38">
        <f t="shared" si="30"/>
        <v>6405000</v>
      </c>
    </row>
    <row r="430" spans="1:4" x14ac:dyDescent="0.2">
      <c r="A430" s="4">
        <f t="shared" si="28"/>
        <v>428000</v>
      </c>
      <c r="B430">
        <f t="shared" si="26"/>
        <v>40</v>
      </c>
      <c r="C430" s="1">
        <f t="shared" si="29"/>
        <v>205.76923076923077</v>
      </c>
      <c r="D430" s="38">
        <f t="shared" si="30"/>
        <v>6420000</v>
      </c>
    </row>
    <row r="431" spans="1:4" x14ac:dyDescent="0.2">
      <c r="A431" s="4">
        <f t="shared" si="28"/>
        <v>429000</v>
      </c>
      <c r="B431">
        <f t="shared" si="26"/>
        <v>40</v>
      </c>
      <c r="C431" s="1">
        <f t="shared" si="29"/>
        <v>206.25</v>
      </c>
      <c r="D431" s="38">
        <f t="shared" si="30"/>
        <v>6435000</v>
      </c>
    </row>
    <row r="432" spans="1:4" x14ac:dyDescent="0.2">
      <c r="A432" s="4">
        <f t="shared" si="28"/>
        <v>430000</v>
      </c>
      <c r="B432">
        <f t="shared" si="26"/>
        <v>40</v>
      </c>
      <c r="C432" s="1">
        <f t="shared" si="29"/>
        <v>206.73076923076923</v>
      </c>
      <c r="D432" s="38">
        <f t="shared" si="30"/>
        <v>6450000</v>
      </c>
    </row>
    <row r="433" spans="1:4" x14ac:dyDescent="0.2">
      <c r="A433" s="4">
        <f t="shared" si="28"/>
        <v>431000</v>
      </c>
      <c r="B433">
        <f t="shared" si="26"/>
        <v>40</v>
      </c>
      <c r="C433" s="1">
        <f t="shared" si="29"/>
        <v>207.21153846153848</v>
      </c>
      <c r="D433" s="38">
        <f t="shared" si="30"/>
        <v>6465000</v>
      </c>
    </row>
    <row r="434" spans="1:4" x14ac:dyDescent="0.2">
      <c r="A434" s="4">
        <f t="shared" si="28"/>
        <v>432000</v>
      </c>
      <c r="B434">
        <f t="shared" si="26"/>
        <v>40</v>
      </c>
      <c r="C434" s="1">
        <f t="shared" si="29"/>
        <v>207.69230769230771</v>
      </c>
      <c r="D434" s="38">
        <f t="shared" si="30"/>
        <v>6480000</v>
      </c>
    </row>
    <row r="435" spans="1:4" x14ac:dyDescent="0.2">
      <c r="A435" s="4">
        <f t="shared" si="28"/>
        <v>433000</v>
      </c>
      <c r="B435">
        <f t="shared" si="26"/>
        <v>40</v>
      </c>
      <c r="C435" s="1">
        <f t="shared" si="29"/>
        <v>208.17307692307691</v>
      </c>
      <c r="D435" s="38">
        <f t="shared" si="30"/>
        <v>6495000</v>
      </c>
    </row>
    <row r="436" spans="1:4" x14ac:dyDescent="0.2">
      <c r="A436" s="4">
        <f t="shared" si="28"/>
        <v>434000</v>
      </c>
      <c r="B436">
        <f t="shared" si="26"/>
        <v>40</v>
      </c>
      <c r="C436" s="1">
        <f t="shared" si="29"/>
        <v>208.65384615384613</v>
      </c>
      <c r="D436" s="38">
        <f t="shared" si="30"/>
        <v>6510000</v>
      </c>
    </row>
    <row r="437" spans="1:4" x14ac:dyDescent="0.2">
      <c r="A437" s="4">
        <f t="shared" si="28"/>
        <v>435000</v>
      </c>
      <c r="B437">
        <f t="shared" si="26"/>
        <v>40</v>
      </c>
      <c r="C437" s="1">
        <f t="shared" si="29"/>
        <v>209.13461538461539</v>
      </c>
      <c r="D437" s="38">
        <f t="shared" si="30"/>
        <v>6525000</v>
      </c>
    </row>
    <row r="438" spans="1:4" x14ac:dyDescent="0.2">
      <c r="A438" s="4">
        <f t="shared" si="28"/>
        <v>436000</v>
      </c>
      <c r="B438">
        <f t="shared" si="26"/>
        <v>40</v>
      </c>
      <c r="C438" s="1">
        <f t="shared" si="29"/>
        <v>209.61538461538461</v>
      </c>
      <c r="D438" s="38">
        <f t="shared" si="30"/>
        <v>6540000</v>
      </c>
    </row>
    <row r="439" spans="1:4" x14ac:dyDescent="0.2">
      <c r="A439" s="4">
        <f t="shared" si="28"/>
        <v>437000</v>
      </c>
      <c r="B439">
        <f t="shared" si="26"/>
        <v>40</v>
      </c>
      <c r="C439" s="1">
        <f t="shared" si="29"/>
        <v>210.09615384615387</v>
      </c>
      <c r="D439" s="38">
        <f t="shared" si="30"/>
        <v>6555000</v>
      </c>
    </row>
    <row r="440" spans="1:4" x14ac:dyDescent="0.2">
      <c r="A440" s="4">
        <f t="shared" si="28"/>
        <v>438000</v>
      </c>
      <c r="B440">
        <f t="shared" si="26"/>
        <v>40</v>
      </c>
      <c r="C440" s="1">
        <f t="shared" si="29"/>
        <v>210.57692307692309</v>
      </c>
      <c r="D440" s="38">
        <f t="shared" si="30"/>
        <v>6570000</v>
      </c>
    </row>
    <row r="441" spans="1:4" x14ac:dyDescent="0.2">
      <c r="A441" s="4">
        <f t="shared" si="28"/>
        <v>439000</v>
      </c>
      <c r="B441">
        <f t="shared" si="26"/>
        <v>40</v>
      </c>
      <c r="C441" s="1">
        <f t="shared" si="29"/>
        <v>211.05769230769229</v>
      </c>
      <c r="D441" s="38">
        <f t="shared" si="30"/>
        <v>6585000</v>
      </c>
    </row>
    <row r="442" spans="1:4" x14ac:dyDescent="0.2">
      <c r="A442" s="4">
        <f t="shared" si="28"/>
        <v>440000</v>
      </c>
      <c r="B442">
        <f t="shared" si="26"/>
        <v>40</v>
      </c>
      <c r="C442" s="1">
        <f t="shared" si="29"/>
        <v>211.53846153846152</v>
      </c>
      <c r="D442" s="38">
        <f t="shared" si="30"/>
        <v>6600000</v>
      </c>
    </row>
    <row r="443" spans="1:4" x14ac:dyDescent="0.2">
      <c r="A443" s="4">
        <f t="shared" si="28"/>
        <v>441000</v>
      </c>
      <c r="B443">
        <f t="shared" si="26"/>
        <v>40</v>
      </c>
      <c r="C443" s="1">
        <f t="shared" si="29"/>
        <v>212.01923076923077</v>
      </c>
      <c r="D443" s="38">
        <f t="shared" si="30"/>
        <v>6615000</v>
      </c>
    </row>
    <row r="444" spans="1:4" x14ac:dyDescent="0.2">
      <c r="A444" s="4">
        <f t="shared" si="28"/>
        <v>442000</v>
      </c>
      <c r="B444">
        <f t="shared" si="26"/>
        <v>40</v>
      </c>
      <c r="C444" s="1">
        <f t="shared" si="29"/>
        <v>212.5</v>
      </c>
      <c r="D444" s="38">
        <f t="shared" si="30"/>
        <v>6630000</v>
      </c>
    </row>
    <row r="445" spans="1:4" x14ac:dyDescent="0.2">
      <c r="A445" s="4">
        <f t="shared" si="28"/>
        <v>443000</v>
      </c>
      <c r="B445">
        <f t="shared" si="26"/>
        <v>40</v>
      </c>
      <c r="C445" s="1">
        <f t="shared" si="29"/>
        <v>212.98076923076923</v>
      </c>
      <c r="D445" s="38">
        <f t="shared" si="30"/>
        <v>6645000</v>
      </c>
    </row>
    <row r="446" spans="1:4" x14ac:dyDescent="0.2">
      <c r="A446" s="4">
        <f t="shared" si="28"/>
        <v>444000</v>
      </c>
      <c r="B446">
        <f t="shared" si="26"/>
        <v>40</v>
      </c>
      <c r="C446" s="1">
        <f t="shared" si="29"/>
        <v>213.46153846153848</v>
      </c>
      <c r="D446" s="38">
        <f t="shared" si="30"/>
        <v>6660000</v>
      </c>
    </row>
    <row r="447" spans="1:4" x14ac:dyDescent="0.2">
      <c r="A447" s="4">
        <f t="shared" si="28"/>
        <v>445000</v>
      </c>
      <c r="B447">
        <f t="shared" si="26"/>
        <v>40</v>
      </c>
      <c r="C447" s="1">
        <f t="shared" si="29"/>
        <v>213.94230769230771</v>
      </c>
      <c r="D447" s="38">
        <f t="shared" si="30"/>
        <v>6675000</v>
      </c>
    </row>
    <row r="448" spans="1:4" x14ac:dyDescent="0.2">
      <c r="A448" s="4">
        <f t="shared" si="28"/>
        <v>446000</v>
      </c>
      <c r="B448">
        <f t="shared" si="26"/>
        <v>40</v>
      </c>
      <c r="C448" s="1">
        <f t="shared" si="29"/>
        <v>214.42307692307691</v>
      </c>
      <c r="D448" s="38">
        <f t="shared" si="30"/>
        <v>6690000</v>
      </c>
    </row>
    <row r="449" spans="1:4" x14ac:dyDescent="0.2">
      <c r="A449" s="4">
        <f t="shared" si="28"/>
        <v>447000</v>
      </c>
      <c r="B449">
        <f t="shared" si="26"/>
        <v>40</v>
      </c>
      <c r="C449" s="1">
        <f t="shared" si="29"/>
        <v>214.90384615384613</v>
      </c>
      <c r="D449" s="38">
        <f t="shared" si="30"/>
        <v>6705000</v>
      </c>
    </row>
    <row r="450" spans="1:4" x14ac:dyDescent="0.2">
      <c r="A450" s="4">
        <f t="shared" si="28"/>
        <v>448000</v>
      </c>
      <c r="B450">
        <f t="shared" si="26"/>
        <v>40</v>
      </c>
      <c r="C450" s="1">
        <f t="shared" si="29"/>
        <v>215.38461538461539</v>
      </c>
      <c r="D450" s="38">
        <f t="shared" si="30"/>
        <v>6720000</v>
      </c>
    </row>
    <row r="451" spans="1:4" x14ac:dyDescent="0.2">
      <c r="A451" s="4">
        <f t="shared" si="28"/>
        <v>449000</v>
      </c>
      <c r="B451">
        <f t="shared" si="26"/>
        <v>40</v>
      </c>
      <c r="C451" s="1">
        <f t="shared" si="29"/>
        <v>215.86538461538461</v>
      </c>
      <c r="D451" s="38">
        <f t="shared" si="30"/>
        <v>6735000</v>
      </c>
    </row>
    <row r="452" spans="1:4" x14ac:dyDescent="0.2">
      <c r="A452" s="4">
        <f t="shared" si="28"/>
        <v>450000</v>
      </c>
      <c r="B452">
        <f t="shared" si="26"/>
        <v>40</v>
      </c>
      <c r="C452" s="1">
        <f t="shared" si="29"/>
        <v>216.34615384615387</v>
      </c>
      <c r="D452" s="38">
        <f t="shared" si="30"/>
        <v>6750000</v>
      </c>
    </row>
    <row r="453" spans="1:4" x14ac:dyDescent="0.2">
      <c r="A453" s="4">
        <f t="shared" si="28"/>
        <v>451000</v>
      </c>
      <c r="B453">
        <f t="shared" si="26"/>
        <v>40</v>
      </c>
      <c r="C453" s="1">
        <f t="shared" si="29"/>
        <v>216.82692307692309</v>
      </c>
      <c r="D453" s="38">
        <f t="shared" si="30"/>
        <v>6765000</v>
      </c>
    </row>
    <row r="454" spans="1:4" x14ac:dyDescent="0.2">
      <c r="A454" s="4">
        <f t="shared" si="28"/>
        <v>452000</v>
      </c>
      <c r="B454">
        <f t="shared" si="26"/>
        <v>40</v>
      </c>
      <c r="C454" s="1">
        <f t="shared" si="29"/>
        <v>217.30769230769229</v>
      </c>
      <c r="D454" s="38">
        <f t="shared" si="30"/>
        <v>6780000</v>
      </c>
    </row>
    <row r="455" spans="1:4" x14ac:dyDescent="0.2">
      <c r="A455" s="4">
        <f t="shared" si="28"/>
        <v>453000</v>
      </c>
      <c r="B455">
        <f t="shared" si="26"/>
        <v>40</v>
      </c>
      <c r="C455" s="1">
        <f t="shared" si="29"/>
        <v>217.78846153846152</v>
      </c>
      <c r="D455" s="38">
        <f t="shared" si="30"/>
        <v>6795000</v>
      </c>
    </row>
    <row r="456" spans="1:4" x14ac:dyDescent="0.2">
      <c r="A456" s="4">
        <f t="shared" si="28"/>
        <v>454000</v>
      </c>
      <c r="B456">
        <f t="shared" si="26"/>
        <v>40</v>
      </c>
      <c r="C456" s="1">
        <f t="shared" si="29"/>
        <v>218.26923076923077</v>
      </c>
      <c r="D456" s="38">
        <f t="shared" si="30"/>
        <v>6810000</v>
      </c>
    </row>
    <row r="457" spans="1:4" x14ac:dyDescent="0.2">
      <c r="A457" s="4">
        <f t="shared" si="28"/>
        <v>455000</v>
      </c>
      <c r="B457">
        <f t="shared" ref="B457:B520" si="31">$B$7</f>
        <v>40</v>
      </c>
      <c r="C457" s="1">
        <f t="shared" si="29"/>
        <v>218.75</v>
      </c>
      <c r="D457" s="38">
        <f t="shared" si="30"/>
        <v>6825000</v>
      </c>
    </row>
    <row r="458" spans="1:4" x14ac:dyDescent="0.2">
      <c r="A458" s="4">
        <f t="shared" si="28"/>
        <v>456000</v>
      </c>
      <c r="B458">
        <f t="shared" si="31"/>
        <v>40</v>
      </c>
      <c r="C458" s="1">
        <f t="shared" si="29"/>
        <v>219.23076923076923</v>
      </c>
      <c r="D458" s="38">
        <f t="shared" si="30"/>
        <v>6840000</v>
      </c>
    </row>
    <row r="459" spans="1:4" x14ac:dyDescent="0.2">
      <c r="A459" s="4">
        <f t="shared" si="28"/>
        <v>457000</v>
      </c>
      <c r="B459">
        <f t="shared" si="31"/>
        <v>40</v>
      </c>
      <c r="C459" s="1">
        <f t="shared" si="29"/>
        <v>219.71153846153848</v>
      </c>
      <c r="D459" s="38">
        <f t="shared" si="30"/>
        <v>6855000</v>
      </c>
    </row>
    <row r="460" spans="1:4" x14ac:dyDescent="0.2">
      <c r="A460" s="4">
        <f t="shared" si="28"/>
        <v>458000</v>
      </c>
      <c r="B460">
        <f t="shared" si="31"/>
        <v>40</v>
      </c>
      <c r="C460" s="1">
        <f t="shared" si="29"/>
        <v>220.19230769230771</v>
      </c>
      <c r="D460" s="38">
        <f t="shared" si="30"/>
        <v>6870000</v>
      </c>
    </row>
    <row r="461" spans="1:4" x14ac:dyDescent="0.2">
      <c r="A461" s="4">
        <f t="shared" si="28"/>
        <v>459000</v>
      </c>
      <c r="B461">
        <f t="shared" si="31"/>
        <v>40</v>
      </c>
      <c r="C461" s="1">
        <f t="shared" si="29"/>
        <v>220.67307692307691</v>
      </c>
      <c r="D461" s="38">
        <f t="shared" si="30"/>
        <v>6885000</v>
      </c>
    </row>
    <row r="462" spans="1:4" x14ac:dyDescent="0.2">
      <c r="A462" s="4">
        <f t="shared" si="28"/>
        <v>460000</v>
      </c>
      <c r="B462">
        <f t="shared" si="31"/>
        <v>40</v>
      </c>
      <c r="C462" s="1">
        <f t="shared" si="29"/>
        <v>221.15384615384613</v>
      </c>
      <c r="D462" s="38">
        <f t="shared" si="30"/>
        <v>6900000</v>
      </c>
    </row>
    <row r="463" spans="1:4" x14ac:dyDescent="0.2">
      <c r="A463" s="4">
        <f t="shared" si="28"/>
        <v>461000</v>
      </c>
      <c r="B463">
        <f t="shared" si="31"/>
        <v>40</v>
      </c>
      <c r="C463" s="1">
        <f t="shared" si="29"/>
        <v>221.63461538461539</v>
      </c>
      <c r="D463" s="38">
        <f t="shared" si="30"/>
        <v>6915000</v>
      </c>
    </row>
    <row r="464" spans="1:4" x14ac:dyDescent="0.2">
      <c r="A464" s="4">
        <f t="shared" si="28"/>
        <v>462000</v>
      </c>
      <c r="B464">
        <f t="shared" si="31"/>
        <v>40</v>
      </c>
      <c r="C464" s="1">
        <f t="shared" si="29"/>
        <v>222.11538461538461</v>
      </c>
      <c r="D464" s="38">
        <f t="shared" si="30"/>
        <v>6930000</v>
      </c>
    </row>
    <row r="465" spans="1:4" x14ac:dyDescent="0.2">
      <c r="A465" s="4">
        <f t="shared" si="28"/>
        <v>463000</v>
      </c>
      <c r="B465">
        <f t="shared" si="31"/>
        <v>40</v>
      </c>
      <c r="C465" s="1">
        <f t="shared" si="29"/>
        <v>222.59615384615387</v>
      </c>
      <c r="D465" s="38">
        <f t="shared" si="30"/>
        <v>6945000</v>
      </c>
    </row>
    <row r="466" spans="1:4" x14ac:dyDescent="0.2">
      <c r="A466" s="4">
        <f t="shared" si="28"/>
        <v>464000</v>
      </c>
      <c r="B466">
        <f t="shared" si="31"/>
        <v>40</v>
      </c>
      <c r="C466" s="1">
        <f t="shared" si="29"/>
        <v>223.07692307692309</v>
      </c>
      <c r="D466" s="38">
        <f t="shared" si="30"/>
        <v>6960000</v>
      </c>
    </row>
    <row r="467" spans="1:4" x14ac:dyDescent="0.2">
      <c r="A467" s="4">
        <f t="shared" si="28"/>
        <v>465000</v>
      </c>
      <c r="B467">
        <f t="shared" si="31"/>
        <v>40</v>
      </c>
      <c r="C467" s="1">
        <f t="shared" si="29"/>
        <v>223.55769230769229</v>
      </c>
      <c r="D467" s="38">
        <f t="shared" si="30"/>
        <v>6975000</v>
      </c>
    </row>
    <row r="468" spans="1:4" x14ac:dyDescent="0.2">
      <c r="A468" s="4">
        <f t="shared" si="28"/>
        <v>466000</v>
      </c>
      <c r="B468">
        <f t="shared" si="31"/>
        <v>40</v>
      </c>
      <c r="C468" s="1">
        <f t="shared" si="29"/>
        <v>224.03846153846152</v>
      </c>
      <c r="D468" s="38">
        <f t="shared" si="30"/>
        <v>6990000</v>
      </c>
    </row>
    <row r="469" spans="1:4" x14ac:dyDescent="0.2">
      <c r="A469" s="4">
        <f t="shared" si="28"/>
        <v>467000</v>
      </c>
      <c r="B469">
        <f t="shared" si="31"/>
        <v>40</v>
      </c>
      <c r="C469" s="1">
        <f t="shared" si="29"/>
        <v>224.51923076923077</v>
      </c>
      <c r="D469" s="38">
        <f t="shared" si="30"/>
        <v>7005000</v>
      </c>
    </row>
    <row r="470" spans="1:4" x14ac:dyDescent="0.2">
      <c r="A470" s="4">
        <f t="shared" si="28"/>
        <v>468000</v>
      </c>
      <c r="B470">
        <f t="shared" si="31"/>
        <v>40</v>
      </c>
      <c r="C470" s="1">
        <f t="shared" si="29"/>
        <v>225</v>
      </c>
      <c r="D470" s="38">
        <f t="shared" si="30"/>
        <v>7020000</v>
      </c>
    </row>
    <row r="471" spans="1:4" x14ac:dyDescent="0.2">
      <c r="A471" s="4">
        <f t="shared" si="28"/>
        <v>469000</v>
      </c>
      <c r="B471">
        <f t="shared" si="31"/>
        <v>40</v>
      </c>
      <c r="C471" s="1">
        <f t="shared" si="29"/>
        <v>225.48076923076923</v>
      </c>
      <c r="D471" s="38">
        <f t="shared" si="30"/>
        <v>7035000</v>
      </c>
    </row>
    <row r="472" spans="1:4" x14ac:dyDescent="0.2">
      <c r="A472" s="4">
        <f t="shared" ref="A472:A535" si="32">A471+1000</f>
        <v>470000</v>
      </c>
      <c r="B472">
        <f t="shared" si="31"/>
        <v>40</v>
      </c>
      <c r="C472" s="1">
        <f t="shared" ref="C472:C535" si="33">A472/52/B472</f>
        <v>225.96153846153848</v>
      </c>
      <c r="D472" s="38">
        <f t="shared" ref="D472:D535" si="34">A472*15</f>
        <v>7050000</v>
      </c>
    </row>
    <row r="473" spans="1:4" x14ac:dyDescent="0.2">
      <c r="A473" s="4">
        <f t="shared" si="32"/>
        <v>471000</v>
      </c>
      <c r="B473">
        <f t="shared" si="31"/>
        <v>40</v>
      </c>
      <c r="C473" s="1">
        <f t="shared" si="33"/>
        <v>226.44230769230771</v>
      </c>
      <c r="D473" s="38">
        <f t="shared" si="34"/>
        <v>7065000</v>
      </c>
    </row>
    <row r="474" spans="1:4" x14ac:dyDescent="0.2">
      <c r="A474" s="4">
        <f t="shared" si="32"/>
        <v>472000</v>
      </c>
      <c r="B474">
        <f t="shared" si="31"/>
        <v>40</v>
      </c>
      <c r="C474" s="1">
        <f t="shared" si="33"/>
        <v>226.92307692307691</v>
      </c>
      <c r="D474" s="38">
        <f t="shared" si="34"/>
        <v>7080000</v>
      </c>
    </row>
    <row r="475" spans="1:4" x14ac:dyDescent="0.2">
      <c r="A475" s="4">
        <f t="shared" si="32"/>
        <v>473000</v>
      </c>
      <c r="B475">
        <f t="shared" si="31"/>
        <v>40</v>
      </c>
      <c r="C475" s="1">
        <f t="shared" si="33"/>
        <v>227.40384615384613</v>
      </c>
      <c r="D475" s="38">
        <f t="shared" si="34"/>
        <v>7095000</v>
      </c>
    </row>
    <row r="476" spans="1:4" x14ac:dyDescent="0.2">
      <c r="A476" s="4">
        <f t="shared" si="32"/>
        <v>474000</v>
      </c>
      <c r="B476">
        <f t="shared" si="31"/>
        <v>40</v>
      </c>
      <c r="C476" s="1">
        <f t="shared" si="33"/>
        <v>227.88461538461539</v>
      </c>
      <c r="D476" s="38">
        <f t="shared" si="34"/>
        <v>7110000</v>
      </c>
    </row>
    <row r="477" spans="1:4" x14ac:dyDescent="0.2">
      <c r="A477" s="4">
        <f t="shared" si="32"/>
        <v>475000</v>
      </c>
      <c r="B477">
        <f t="shared" si="31"/>
        <v>40</v>
      </c>
      <c r="C477" s="1">
        <f t="shared" si="33"/>
        <v>228.36538461538461</v>
      </c>
      <c r="D477" s="38">
        <f t="shared" si="34"/>
        <v>7125000</v>
      </c>
    </row>
    <row r="478" spans="1:4" x14ac:dyDescent="0.2">
      <c r="A478" s="4">
        <f t="shared" si="32"/>
        <v>476000</v>
      </c>
      <c r="B478">
        <f t="shared" si="31"/>
        <v>40</v>
      </c>
      <c r="C478" s="1">
        <f t="shared" si="33"/>
        <v>228.84615384615387</v>
      </c>
      <c r="D478" s="38">
        <f t="shared" si="34"/>
        <v>7140000</v>
      </c>
    </row>
    <row r="479" spans="1:4" x14ac:dyDescent="0.2">
      <c r="A479" s="4">
        <f t="shared" si="32"/>
        <v>477000</v>
      </c>
      <c r="B479">
        <f t="shared" si="31"/>
        <v>40</v>
      </c>
      <c r="C479" s="1">
        <f t="shared" si="33"/>
        <v>229.32692307692309</v>
      </c>
      <c r="D479" s="38">
        <f t="shared" si="34"/>
        <v>7155000</v>
      </c>
    </row>
    <row r="480" spans="1:4" x14ac:dyDescent="0.2">
      <c r="A480" s="4">
        <f t="shared" si="32"/>
        <v>478000</v>
      </c>
      <c r="B480">
        <f t="shared" si="31"/>
        <v>40</v>
      </c>
      <c r="C480" s="1">
        <f t="shared" si="33"/>
        <v>229.80769230769229</v>
      </c>
      <c r="D480" s="38">
        <f t="shared" si="34"/>
        <v>7170000</v>
      </c>
    </row>
    <row r="481" spans="1:4" x14ac:dyDescent="0.2">
      <c r="A481" s="4">
        <f t="shared" si="32"/>
        <v>479000</v>
      </c>
      <c r="B481">
        <f t="shared" si="31"/>
        <v>40</v>
      </c>
      <c r="C481" s="1">
        <f t="shared" si="33"/>
        <v>230.28846153846152</v>
      </c>
      <c r="D481" s="38">
        <f t="shared" si="34"/>
        <v>7185000</v>
      </c>
    </row>
    <row r="482" spans="1:4" x14ac:dyDescent="0.2">
      <c r="A482" s="4">
        <f t="shared" si="32"/>
        <v>480000</v>
      </c>
      <c r="B482">
        <f t="shared" si="31"/>
        <v>40</v>
      </c>
      <c r="C482" s="1">
        <f t="shared" si="33"/>
        <v>230.76923076923077</v>
      </c>
      <c r="D482" s="38">
        <f t="shared" si="34"/>
        <v>7200000</v>
      </c>
    </row>
    <row r="483" spans="1:4" x14ac:dyDescent="0.2">
      <c r="A483" s="4">
        <f t="shared" si="32"/>
        <v>481000</v>
      </c>
      <c r="B483">
        <f t="shared" si="31"/>
        <v>40</v>
      </c>
      <c r="C483" s="1">
        <f t="shared" si="33"/>
        <v>231.25</v>
      </c>
      <c r="D483" s="38">
        <f t="shared" si="34"/>
        <v>7215000</v>
      </c>
    </row>
    <row r="484" spans="1:4" x14ac:dyDescent="0.2">
      <c r="A484" s="4">
        <f t="shared" si="32"/>
        <v>482000</v>
      </c>
      <c r="B484">
        <f t="shared" si="31"/>
        <v>40</v>
      </c>
      <c r="C484" s="1">
        <f t="shared" si="33"/>
        <v>231.73076923076923</v>
      </c>
      <c r="D484" s="38">
        <f t="shared" si="34"/>
        <v>7230000</v>
      </c>
    </row>
    <row r="485" spans="1:4" x14ac:dyDescent="0.2">
      <c r="A485" s="4">
        <f t="shared" si="32"/>
        <v>483000</v>
      </c>
      <c r="B485">
        <f t="shared" si="31"/>
        <v>40</v>
      </c>
      <c r="C485" s="1">
        <f t="shared" si="33"/>
        <v>232.21153846153848</v>
      </c>
      <c r="D485" s="38">
        <f t="shared" si="34"/>
        <v>7245000</v>
      </c>
    </row>
    <row r="486" spans="1:4" x14ac:dyDescent="0.2">
      <c r="A486" s="4">
        <f t="shared" si="32"/>
        <v>484000</v>
      </c>
      <c r="B486">
        <f t="shared" si="31"/>
        <v>40</v>
      </c>
      <c r="C486" s="1">
        <f t="shared" si="33"/>
        <v>232.69230769230771</v>
      </c>
      <c r="D486" s="38">
        <f t="shared" si="34"/>
        <v>7260000</v>
      </c>
    </row>
    <row r="487" spans="1:4" x14ac:dyDescent="0.2">
      <c r="A487" s="4">
        <f t="shared" si="32"/>
        <v>485000</v>
      </c>
      <c r="B487">
        <f t="shared" si="31"/>
        <v>40</v>
      </c>
      <c r="C487" s="1">
        <f t="shared" si="33"/>
        <v>233.17307692307691</v>
      </c>
      <c r="D487" s="38">
        <f t="shared" si="34"/>
        <v>7275000</v>
      </c>
    </row>
    <row r="488" spans="1:4" x14ac:dyDescent="0.2">
      <c r="A488" s="4">
        <f t="shared" si="32"/>
        <v>486000</v>
      </c>
      <c r="B488">
        <f t="shared" si="31"/>
        <v>40</v>
      </c>
      <c r="C488" s="1">
        <f t="shared" si="33"/>
        <v>233.65384615384613</v>
      </c>
      <c r="D488" s="38">
        <f t="shared" si="34"/>
        <v>7290000</v>
      </c>
    </row>
    <row r="489" spans="1:4" x14ac:dyDescent="0.2">
      <c r="A489" s="4">
        <f t="shared" si="32"/>
        <v>487000</v>
      </c>
      <c r="B489">
        <f t="shared" si="31"/>
        <v>40</v>
      </c>
      <c r="C489" s="1">
        <f t="shared" si="33"/>
        <v>234.13461538461539</v>
      </c>
      <c r="D489" s="38">
        <f t="shared" si="34"/>
        <v>7305000</v>
      </c>
    </row>
    <row r="490" spans="1:4" x14ac:dyDescent="0.2">
      <c r="A490" s="4">
        <f t="shared" si="32"/>
        <v>488000</v>
      </c>
      <c r="B490">
        <f t="shared" si="31"/>
        <v>40</v>
      </c>
      <c r="C490" s="1">
        <f t="shared" si="33"/>
        <v>234.61538461538461</v>
      </c>
      <c r="D490" s="38">
        <f t="shared" si="34"/>
        <v>7320000</v>
      </c>
    </row>
    <row r="491" spans="1:4" x14ac:dyDescent="0.2">
      <c r="A491" s="4">
        <f t="shared" si="32"/>
        <v>489000</v>
      </c>
      <c r="B491">
        <f t="shared" si="31"/>
        <v>40</v>
      </c>
      <c r="C491" s="1">
        <f t="shared" si="33"/>
        <v>235.09615384615387</v>
      </c>
      <c r="D491" s="38">
        <f t="shared" si="34"/>
        <v>7335000</v>
      </c>
    </row>
    <row r="492" spans="1:4" x14ac:dyDescent="0.2">
      <c r="A492" s="4">
        <f t="shared" si="32"/>
        <v>490000</v>
      </c>
      <c r="B492">
        <f t="shared" si="31"/>
        <v>40</v>
      </c>
      <c r="C492" s="1">
        <f t="shared" si="33"/>
        <v>235.57692307692309</v>
      </c>
      <c r="D492" s="38">
        <f t="shared" si="34"/>
        <v>7350000</v>
      </c>
    </row>
    <row r="493" spans="1:4" x14ac:dyDescent="0.2">
      <c r="A493" s="4">
        <f t="shared" si="32"/>
        <v>491000</v>
      </c>
      <c r="B493">
        <f t="shared" si="31"/>
        <v>40</v>
      </c>
      <c r="C493" s="1">
        <f t="shared" si="33"/>
        <v>236.05769230769229</v>
      </c>
      <c r="D493" s="38">
        <f t="shared" si="34"/>
        <v>7365000</v>
      </c>
    </row>
    <row r="494" spans="1:4" x14ac:dyDescent="0.2">
      <c r="A494" s="4">
        <f t="shared" si="32"/>
        <v>492000</v>
      </c>
      <c r="B494">
        <f t="shared" si="31"/>
        <v>40</v>
      </c>
      <c r="C494" s="1">
        <f t="shared" si="33"/>
        <v>236.53846153846152</v>
      </c>
      <c r="D494" s="38">
        <f t="shared" si="34"/>
        <v>7380000</v>
      </c>
    </row>
    <row r="495" spans="1:4" x14ac:dyDescent="0.2">
      <c r="A495" s="4">
        <f t="shared" si="32"/>
        <v>493000</v>
      </c>
      <c r="B495">
        <f t="shared" si="31"/>
        <v>40</v>
      </c>
      <c r="C495" s="1">
        <f t="shared" si="33"/>
        <v>237.01923076923077</v>
      </c>
      <c r="D495" s="38">
        <f t="shared" si="34"/>
        <v>7395000</v>
      </c>
    </row>
    <row r="496" spans="1:4" x14ac:dyDescent="0.2">
      <c r="A496" s="4">
        <f t="shared" si="32"/>
        <v>494000</v>
      </c>
      <c r="B496">
        <f t="shared" si="31"/>
        <v>40</v>
      </c>
      <c r="C496" s="1">
        <f t="shared" si="33"/>
        <v>237.5</v>
      </c>
      <c r="D496" s="38">
        <f t="shared" si="34"/>
        <v>7410000</v>
      </c>
    </row>
    <row r="497" spans="1:4" x14ac:dyDescent="0.2">
      <c r="A497" s="4">
        <f t="shared" si="32"/>
        <v>495000</v>
      </c>
      <c r="B497">
        <f t="shared" si="31"/>
        <v>40</v>
      </c>
      <c r="C497" s="1">
        <f t="shared" si="33"/>
        <v>237.98076923076923</v>
      </c>
      <c r="D497" s="38">
        <f t="shared" si="34"/>
        <v>7425000</v>
      </c>
    </row>
    <row r="498" spans="1:4" x14ac:dyDescent="0.2">
      <c r="A498" s="4">
        <f t="shared" si="32"/>
        <v>496000</v>
      </c>
      <c r="B498">
        <f t="shared" si="31"/>
        <v>40</v>
      </c>
      <c r="C498" s="1">
        <f t="shared" si="33"/>
        <v>238.46153846153848</v>
      </c>
      <c r="D498" s="38">
        <f t="shared" si="34"/>
        <v>7440000</v>
      </c>
    </row>
    <row r="499" spans="1:4" x14ac:dyDescent="0.2">
      <c r="A499" s="4">
        <f t="shared" si="32"/>
        <v>497000</v>
      </c>
      <c r="B499">
        <f t="shared" si="31"/>
        <v>40</v>
      </c>
      <c r="C499" s="1">
        <f t="shared" si="33"/>
        <v>238.94230769230771</v>
      </c>
      <c r="D499" s="38">
        <f t="shared" si="34"/>
        <v>7455000</v>
      </c>
    </row>
    <row r="500" spans="1:4" x14ac:dyDescent="0.2">
      <c r="A500" s="4">
        <f t="shared" si="32"/>
        <v>498000</v>
      </c>
      <c r="B500">
        <f t="shared" si="31"/>
        <v>40</v>
      </c>
      <c r="C500" s="1">
        <f t="shared" si="33"/>
        <v>239.42307692307691</v>
      </c>
      <c r="D500" s="38">
        <f t="shared" si="34"/>
        <v>7470000</v>
      </c>
    </row>
    <row r="501" spans="1:4" x14ac:dyDescent="0.2">
      <c r="A501" s="4">
        <f t="shared" si="32"/>
        <v>499000</v>
      </c>
      <c r="B501">
        <f t="shared" si="31"/>
        <v>40</v>
      </c>
      <c r="C501" s="1">
        <f t="shared" si="33"/>
        <v>239.90384615384613</v>
      </c>
      <c r="D501" s="38">
        <f t="shared" si="34"/>
        <v>7485000</v>
      </c>
    </row>
    <row r="502" spans="1:4" x14ac:dyDescent="0.2">
      <c r="A502" s="4">
        <f t="shared" si="32"/>
        <v>500000</v>
      </c>
      <c r="B502">
        <f t="shared" si="31"/>
        <v>40</v>
      </c>
      <c r="C502" s="1">
        <f t="shared" si="33"/>
        <v>240.38461538461539</v>
      </c>
      <c r="D502" s="38">
        <f t="shared" si="34"/>
        <v>7500000</v>
      </c>
    </row>
    <row r="503" spans="1:4" x14ac:dyDescent="0.2">
      <c r="A503" s="4">
        <f t="shared" si="32"/>
        <v>501000</v>
      </c>
      <c r="B503">
        <f t="shared" si="31"/>
        <v>40</v>
      </c>
      <c r="C503" s="1">
        <f t="shared" si="33"/>
        <v>240.86538461538461</v>
      </c>
      <c r="D503" s="38">
        <f t="shared" si="34"/>
        <v>7515000</v>
      </c>
    </row>
    <row r="504" spans="1:4" x14ac:dyDescent="0.2">
      <c r="A504" s="4">
        <f t="shared" si="32"/>
        <v>502000</v>
      </c>
      <c r="B504">
        <f t="shared" si="31"/>
        <v>40</v>
      </c>
      <c r="C504" s="1">
        <f t="shared" si="33"/>
        <v>241.34615384615387</v>
      </c>
      <c r="D504" s="38">
        <f t="shared" si="34"/>
        <v>7530000</v>
      </c>
    </row>
    <row r="505" spans="1:4" x14ac:dyDescent="0.2">
      <c r="A505" s="4">
        <f t="shared" si="32"/>
        <v>503000</v>
      </c>
      <c r="B505">
        <f t="shared" si="31"/>
        <v>40</v>
      </c>
      <c r="C505" s="1">
        <f t="shared" si="33"/>
        <v>241.82692307692309</v>
      </c>
      <c r="D505" s="38">
        <f t="shared" si="34"/>
        <v>7545000</v>
      </c>
    </row>
    <row r="506" spans="1:4" x14ac:dyDescent="0.2">
      <c r="A506" s="4">
        <f t="shared" si="32"/>
        <v>504000</v>
      </c>
      <c r="B506">
        <f t="shared" si="31"/>
        <v>40</v>
      </c>
      <c r="C506" s="1">
        <f t="shared" si="33"/>
        <v>242.30769230769229</v>
      </c>
      <c r="D506" s="38">
        <f t="shared" si="34"/>
        <v>7560000</v>
      </c>
    </row>
    <row r="507" spans="1:4" x14ac:dyDescent="0.2">
      <c r="A507" s="4">
        <f t="shared" si="32"/>
        <v>505000</v>
      </c>
      <c r="B507">
        <f t="shared" si="31"/>
        <v>40</v>
      </c>
      <c r="C507" s="1">
        <f t="shared" si="33"/>
        <v>242.78846153846152</v>
      </c>
      <c r="D507" s="38">
        <f t="shared" si="34"/>
        <v>7575000</v>
      </c>
    </row>
    <row r="508" spans="1:4" x14ac:dyDescent="0.2">
      <c r="A508" s="4">
        <f t="shared" si="32"/>
        <v>506000</v>
      </c>
      <c r="B508">
        <f t="shared" si="31"/>
        <v>40</v>
      </c>
      <c r="C508" s="1">
        <f t="shared" si="33"/>
        <v>243.26923076923077</v>
      </c>
      <c r="D508" s="38">
        <f t="shared" si="34"/>
        <v>7590000</v>
      </c>
    </row>
    <row r="509" spans="1:4" x14ac:dyDescent="0.2">
      <c r="A509" s="4">
        <f t="shared" si="32"/>
        <v>507000</v>
      </c>
      <c r="B509">
        <f t="shared" si="31"/>
        <v>40</v>
      </c>
      <c r="C509" s="1">
        <f t="shared" si="33"/>
        <v>243.75</v>
      </c>
      <c r="D509" s="38">
        <f t="shared" si="34"/>
        <v>7605000</v>
      </c>
    </row>
    <row r="510" spans="1:4" x14ac:dyDescent="0.2">
      <c r="A510" s="4">
        <f t="shared" si="32"/>
        <v>508000</v>
      </c>
      <c r="B510">
        <f t="shared" si="31"/>
        <v>40</v>
      </c>
      <c r="C510" s="1">
        <f t="shared" si="33"/>
        <v>244.23076923076923</v>
      </c>
      <c r="D510" s="38">
        <f t="shared" si="34"/>
        <v>7620000</v>
      </c>
    </row>
    <row r="511" spans="1:4" x14ac:dyDescent="0.2">
      <c r="A511" s="4">
        <f t="shared" si="32"/>
        <v>509000</v>
      </c>
      <c r="B511">
        <f t="shared" si="31"/>
        <v>40</v>
      </c>
      <c r="C511" s="1">
        <f t="shared" si="33"/>
        <v>244.71153846153848</v>
      </c>
      <c r="D511" s="38">
        <f t="shared" si="34"/>
        <v>7635000</v>
      </c>
    </row>
    <row r="512" spans="1:4" x14ac:dyDescent="0.2">
      <c r="A512" s="4">
        <f t="shared" si="32"/>
        <v>510000</v>
      </c>
      <c r="B512">
        <f t="shared" si="31"/>
        <v>40</v>
      </c>
      <c r="C512" s="1">
        <f t="shared" si="33"/>
        <v>245.19230769230771</v>
      </c>
      <c r="D512" s="38">
        <f t="shared" si="34"/>
        <v>7650000</v>
      </c>
    </row>
    <row r="513" spans="1:4" x14ac:dyDescent="0.2">
      <c r="A513" s="4">
        <f t="shared" si="32"/>
        <v>511000</v>
      </c>
      <c r="B513">
        <f t="shared" si="31"/>
        <v>40</v>
      </c>
      <c r="C513" s="1">
        <f t="shared" si="33"/>
        <v>245.67307692307691</v>
      </c>
      <c r="D513" s="38">
        <f t="shared" si="34"/>
        <v>7665000</v>
      </c>
    </row>
    <row r="514" spans="1:4" x14ac:dyDescent="0.2">
      <c r="A514" s="4">
        <f t="shared" si="32"/>
        <v>512000</v>
      </c>
      <c r="B514">
        <f t="shared" si="31"/>
        <v>40</v>
      </c>
      <c r="C514" s="1">
        <f t="shared" si="33"/>
        <v>246.15384615384613</v>
      </c>
      <c r="D514" s="38">
        <f t="shared" si="34"/>
        <v>7680000</v>
      </c>
    </row>
    <row r="515" spans="1:4" x14ac:dyDescent="0.2">
      <c r="A515" s="4">
        <f t="shared" si="32"/>
        <v>513000</v>
      </c>
      <c r="B515">
        <f t="shared" si="31"/>
        <v>40</v>
      </c>
      <c r="C515" s="1">
        <f t="shared" si="33"/>
        <v>246.63461538461539</v>
      </c>
      <c r="D515" s="38">
        <f t="shared" si="34"/>
        <v>7695000</v>
      </c>
    </row>
    <row r="516" spans="1:4" x14ac:dyDescent="0.2">
      <c r="A516" s="4">
        <f t="shared" si="32"/>
        <v>514000</v>
      </c>
      <c r="B516">
        <f t="shared" si="31"/>
        <v>40</v>
      </c>
      <c r="C516" s="1">
        <f t="shared" si="33"/>
        <v>247.11538461538461</v>
      </c>
      <c r="D516" s="38">
        <f t="shared" si="34"/>
        <v>7710000</v>
      </c>
    </row>
    <row r="517" spans="1:4" x14ac:dyDescent="0.2">
      <c r="A517" s="4">
        <f t="shared" si="32"/>
        <v>515000</v>
      </c>
      <c r="B517">
        <f t="shared" si="31"/>
        <v>40</v>
      </c>
      <c r="C517" s="1">
        <f t="shared" si="33"/>
        <v>247.59615384615387</v>
      </c>
      <c r="D517" s="38">
        <f t="shared" si="34"/>
        <v>7725000</v>
      </c>
    </row>
    <row r="518" spans="1:4" x14ac:dyDescent="0.2">
      <c r="A518" s="4">
        <f t="shared" si="32"/>
        <v>516000</v>
      </c>
      <c r="B518">
        <f t="shared" si="31"/>
        <v>40</v>
      </c>
      <c r="C518" s="1">
        <f t="shared" si="33"/>
        <v>248.07692307692309</v>
      </c>
      <c r="D518" s="38">
        <f t="shared" si="34"/>
        <v>7740000</v>
      </c>
    </row>
    <row r="519" spans="1:4" x14ac:dyDescent="0.2">
      <c r="A519" s="4">
        <f t="shared" si="32"/>
        <v>517000</v>
      </c>
      <c r="B519">
        <f t="shared" si="31"/>
        <v>40</v>
      </c>
      <c r="C519" s="1">
        <f t="shared" si="33"/>
        <v>248.55769230769229</v>
      </c>
      <c r="D519" s="38">
        <f t="shared" si="34"/>
        <v>7755000</v>
      </c>
    </row>
    <row r="520" spans="1:4" x14ac:dyDescent="0.2">
      <c r="A520" s="4">
        <f t="shared" si="32"/>
        <v>518000</v>
      </c>
      <c r="B520">
        <f t="shared" si="31"/>
        <v>40</v>
      </c>
      <c r="C520" s="1">
        <f t="shared" si="33"/>
        <v>249.03846153846152</v>
      </c>
      <c r="D520" s="38">
        <f t="shared" si="34"/>
        <v>7770000</v>
      </c>
    </row>
    <row r="521" spans="1:4" x14ac:dyDescent="0.2">
      <c r="A521" s="4">
        <f t="shared" si="32"/>
        <v>519000</v>
      </c>
      <c r="B521">
        <f t="shared" ref="B521:B584" si="35">$B$7</f>
        <v>40</v>
      </c>
      <c r="C521" s="1">
        <f t="shared" si="33"/>
        <v>249.51923076923077</v>
      </c>
      <c r="D521" s="38">
        <f t="shared" si="34"/>
        <v>7785000</v>
      </c>
    </row>
    <row r="522" spans="1:4" x14ac:dyDescent="0.2">
      <c r="A522" s="4">
        <f t="shared" si="32"/>
        <v>520000</v>
      </c>
      <c r="B522">
        <f t="shared" si="35"/>
        <v>40</v>
      </c>
      <c r="C522" s="1">
        <f t="shared" si="33"/>
        <v>250</v>
      </c>
      <c r="D522" s="38">
        <f t="shared" si="34"/>
        <v>7800000</v>
      </c>
    </row>
    <row r="523" spans="1:4" x14ac:dyDescent="0.2">
      <c r="A523" s="4">
        <f t="shared" si="32"/>
        <v>521000</v>
      </c>
      <c r="B523">
        <f t="shared" si="35"/>
        <v>40</v>
      </c>
      <c r="C523" s="1">
        <f t="shared" si="33"/>
        <v>250.48076923076923</v>
      </c>
      <c r="D523" s="38">
        <f t="shared" si="34"/>
        <v>7815000</v>
      </c>
    </row>
    <row r="524" spans="1:4" x14ac:dyDescent="0.2">
      <c r="A524" s="4">
        <f t="shared" si="32"/>
        <v>522000</v>
      </c>
      <c r="B524">
        <f t="shared" si="35"/>
        <v>40</v>
      </c>
      <c r="C524" s="1">
        <f t="shared" si="33"/>
        <v>250.96153846153848</v>
      </c>
      <c r="D524" s="38">
        <f t="shared" si="34"/>
        <v>7830000</v>
      </c>
    </row>
    <row r="525" spans="1:4" x14ac:dyDescent="0.2">
      <c r="A525" s="4">
        <f t="shared" si="32"/>
        <v>523000</v>
      </c>
      <c r="B525">
        <f t="shared" si="35"/>
        <v>40</v>
      </c>
      <c r="C525" s="1">
        <f t="shared" si="33"/>
        <v>251.44230769230771</v>
      </c>
      <c r="D525" s="38">
        <f t="shared" si="34"/>
        <v>7845000</v>
      </c>
    </row>
    <row r="526" spans="1:4" x14ac:dyDescent="0.2">
      <c r="A526" s="4">
        <f t="shared" si="32"/>
        <v>524000</v>
      </c>
      <c r="B526">
        <f t="shared" si="35"/>
        <v>40</v>
      </c>
      <c r="C526" s="1">
        <f t="shared" si="33"/>
        <v>251.92307692307691</v>
      </c>
      <c r="D526" s="38">
        <f t="shared" si="34"/>
        <v>7860000</v>
      </c>
    </row>
    <row r="527" spans="1:4" x14ac:dyDescent="0.2">
      <c r="A527" s="4">
        <f t="shared" si="32"/>
        <v>525000</v>
      </c>
      <c r="B527">
        <f t="shared" si="35"/>
        <v>40</v>
      </c>
      <c r="C527" s="1">
        <f t="shared" si="33"/>
        <v>252.40384615384613</v>
      </c>
      <c r="D527" s="38">
        <f t="shared" si="34"/>
        <v>7875000</v>
      </c>
    </row>
    <row r="528" spans="1:4" x14ac:dyDescent="0.2">
      <c r="A528" s="4">
        <f t="shared" si="32"/>
        <v>526000</v>
      </c>
      <c r="B528">
        <f t="shared" si="35"/>
        <v>40</v>
      </c>
      <c r="C528" s="1">
        <f t="shared" si="33"/>
        <v>252.88461538461539</v>
      </c>
      <c r="D528" s="38">
        <f t="shared" si="34"/>
        <v>7890000</v>
      </c>
    </row>
    <row r="529" spans="1:4" x14ac:dyDescent="0.2">
      <c r="A529" s="4">
        <f t="shared" si="32"/>
        <v>527000</v>
      </c>
      <c r="B529">
        <f t="shared" si="35"/>
        <v>40</v>
      </c>
      <c r="C529" s="1">
        <f t="shared" si="33"/>
        <v>253.36538461538461</v>
      </c>
      <c r="D529" s="38">
        <f t="shared" si="34"/>
        <v>7905000</v>
      </c>
    </row>
    <row r="530" spans="1:4" x14ac:dyDescent="0.2">
      <c r="A530" s="4">
        <f t="shared" si="32"/>
        <v>528000</v>
      </c>
      <c r="B530">
        <f t="shared" si="35"/>
        <v>40</v>
      </c>
      <c r="C530" s="1">
        <f t="shared" si="33"/>
        <v>253.84615384615387</v>
      </c>
      <c r="D530" s="38">
        <f t="shared" si="34"/>
        <v>7920000</v>
      </c>
    </row>
    <row r="531" spans="1:4" x14ac:dyDescent="0.2">
      <c r="A531" s="4">
        <f t="shared" si="32"/>
        <v>529000</v>
      </c>
      <c r="B531">
        <f t="shared" si="35"/>
        <v>40</v>
      </c>
      <c r="C531" s="1">
        <f t="shared" si="33"/>
        <v>254.32692307692309</v>
      </c>
      <c r="D531" s="38">
        <f t="shared" si="34"/>
        <v>7935000</v>
      </c>
    </row>
    <row r="532" spans="1:4" x14ac:dyDescent="0.2">
      <c r="A532" s="4">
        <f t="shared" si="32"/>
        <v>530000</v>
      </c>
      <c r="B532">
        <f t="shared" si="35"/>
        <v>40</v>
      </c>
      <c r="C532" s="1">
        <f t="shared" si="33"/>
        <v>254.80769230769229</v>
      </c>
      <c r="D532" s="38">
        <f t="shared" si="34"/>
        <v>7950000</v>
      </c>
    </row>
    <row r="533" spans="1:4" x14ac:dyDescent="0.2">
      <c r="A533" s="4">
        <f t="shared" si="32"/>
        <v>531000</v>
      </c>
      <c r="B533">
        <f t="shared" si="35"/>
        <v>40</v>
      </c>
      <c r="C533" s="1">
        <f t="shared" si="33"/>
        <v>255.28846153846152</v>
      </c>
      <c r="D533" s="38">
        <f t="shared" si="34"/>
        <v>7965000</v>
      </c>
    </row>
    <row r="534" spans="1:4" x14ac:dyDescent="0.2">
      <c r="A534" s="4">
        <f t="shared" si="32"/>
        <v>532000</v>
      </c>
      <c r="B534">
        <f t="shared" si="35"/>
        <v>40</v>
      </c>
      <c r="C534" s="1">
        <f t="shared" si="33"/>
        <v>255.76923076923077</v>
      </c>
      <c r="D534" s="38">
        <f t="shared" si="34"/>
        <v>7980000</v>
      </c>
    </row>
    <row r="535" spans="1:4" x14ac:dyDescent="0.2">
      <c r="A535" s="4">
        <f t="shared" si="32"/>
        <v>533000</v>
      </c>
      <c r="B535">
        <f t="shared" si="35"/>
        <v>40</v>
      </c>
      <c r="C535" s="1">
        <f t="shared" si="33"/>
        <v>256.25</v>
      </c>
      <c r="D535" s="38">
        <f t="shared" si="34"/>
        <v>7995000</v>
      </c>
    </row>
    <row r="536" spans="1:4" x14ac:dyDescent="0.2">
      <c r="A536" s="4">
        <f t="shared" ref="A536:A599" si="36">A535+1000</f>
        <v>534000</v>
      </c>
      <c r="B536">
        <f t="shared" si="35"/>
        <v>40</v>
      </c>
      <c r="C536" s="1">
        <f t="shared" ref="C536:C599" si="37">A536/52/B536</f>
        <v>256.73076923076923</v>
      </c>
      <c r="D536" s="38">
        <f t="shared" ref="D536:D599" si="38">A536*15</f>
        <v>8010000</v>
      </c>
    </row>
    <row r="537" spans="1:4" x14ac:dyDescent="0.2">
      <c r="A537" s="4">
        <f t="shared" si="36"/>
        <v>535000</v>
      </c>
      <c r="B537">
        <f t="shared" si="35"/>
        <v>40</v>
      </c>
      <c r="C537" s="1">
        <f t="shared" si="37"/>
        <v>257.21153846153845</v>
      </c>
      <c r="D537" s="38">
        <f t="shared" si="38"/>
        <v>8025000</v>
      </c>
    </row>
    <row r="538" spans="1:4" x14ac:dyDescent="0.2">
      <c r="A538" s="4">
        <f t="shared" si="36"/>
        <v>536000</v>
      </c>
      <c r="B538">
        <f t="shared" si="35"/>
        <v>40</v>
      </c>
      <c r="C538" s="1">
        <f t="shared" si="37"/>
        <v>257.69230769230774</v>
      </c>
      <c r="D538" s="38">
        <f t="shared" si="38"/>
        <v>8040000</v>
      </c>
    </row>
    <row r="539" spans="1:4" x14ac:dyDescent="0.2">
      <c r="A539" s="4">
        <f t="shared" si="36"/>
        <v>537000</v>
      </c>
      <c r="B539">
        <f t="shared" si="35"/>
        <v>40</v>
      </c>
      <c r="C539" s="1">
        <f t="shared" si="37"/>
        <v>258.17307692307691</v>
      </c>
      <c r="D539" s="38">
        <f t="shared" si="38"/>
        <v>8055000</v>
      </c>
    </row>
    <row r="540" spans="1:4" x14ac:dyDescent="0.2">
      <c r="A540" s="4">
        <f t="shared" si="36"/>
        <v>538000</v>
      </c>
      <c r="B540">
        <f t="shared" si="35"/>
        <v>40</v>
      </c>
      <c r="C540" s="1">
        <f t="shared" si="37"/>
        <v>258.65384615384613</v>
      </c>
      <c r="D540" s="38">
        <f t="shared" si="38"/>
        <v>8070000</v>
      </c>
    </row>
    <row r="541" spans="1:4" x14ac:dyDescent="0.2">
      <c r="A541" s="4">
        <f t="shared" si="36"/>
        <v>539000</v>
      </c>
      <c r="B541">
        <f t="shared" si="35"/>
        <v>40</v>
      </c>
      <c r="C541" s="1">
        <f t="shared" si="37"/>
        <v>259.13461538461536</v>
      </c>
      <c r="D541" s="38">
        <f t="shared" si="38"/>
        <v>8085000</v>
      </c>
    </row>
    <row r="542" spans="1:4" x14ac:dyDescent="0.2">
      <c r="A542" s="4">
        <f t="shared" si="36"/>
        <v>540000</v>
      </c>
      <c r="B542">
        <f t="shared" si="35"/>
        <v>40</v>
      </c>
      <c r="C542" s="1">
        <f t="shared" si="37"/>
        <v>259.61538461538464</v>
      </c>
      <c r="D542" s="38">
        <f t="shared" si="38"/>
        <v>8100000</v>
      </c>
    </row>
    <row r="543" spans="1:4" x14ac:dyDescent="0.2">
      <c r="A543" s="4">
        <f t="shared" si="36"/>
        <v>541000</v>
      </c>
      <c r="B543">
        <f t="shared" si="35"/>
        <v>40</v>
      </c>
      <c r="C543" s="1">
        <f t="shared" si="37"/>
        <v>260.09615384615387</v>
      </c>
      <c r="D543" s="38">
        <f t="shared" si="38"/>
        <v>8115000</v>
      </c>
    </row>
    <row r="544" spans="1:4" x14ac:dyDescent="0.2">
      <c r="A544" s="4">
        <f t="shared" si="36"/>
        <v>542000</v>
      </c>
      <c r="B544">
        <f t="shared" si="35"/>
        <v>40</v>
      </c>
      <c r="C544" s="1">
        <f t="shared" si="37"/>
        <v>260.57692307692309</v>
      </c>
      <c r="D544" s="38">
        <f t="shared" si="38"/>
        <v>8130000</v>
      </c>
    </row>
    <row r="545" spans="1:4" x14ac:dyDescent="0.2">
      <c r="A545" s="4">
        <f t="shared" si="36"/>
        <v>543000</v>
      </c>
      <c r="B545">
        <f t="shared" si="35"/>
        <v>40</v>
      </c>
      <c r="C545" s="1">
        <f t="shared" si="37"/>
        <v>261.05769230769226</v>
      </c>
      <c r="D545" s="38">
        <f t="shared" si="38"/>
        <v>8145000</v>
      </c>
    </row>
    <row r="546" spans="1:4" x14ac:dyDescent="0.2">
      <c r="A546" s="4">
        <f t="shared" si="36"/>
        <v>544000</v>
      </c>
      <c r="B546">
        <f t="shared" si="35"/>
        <v>40</v>
      </c>
      <c r="C546" s="1">
        <f t="shared" si="37"/>
        <v>261.53846153846155</v>
      </c>
      <c r="D546" s="38">
        <f t="shared" si="38"/>
        <v>8160000</v>
      </c>
    </row>
    <row r="547" spans="1:4" x14ac:dyDescent="0.2">
      <c r="A547" s="4">
        <f t="shared" si="36"/>
        <v>545000</v>
      </c>
      <c r="B547">
        <f t="shared" si="35"/>
        <v>40</v>
      </c>
      <c r="C547" s="1">
        <f t="shared" si="37"/>
        <v>262.01923076923077</v>
      </c>
      <c r="D547" s="38">
        <f t="shared" si="38"/>
        <v>8175000</v>
      </c>
    </row>
    <row r="548" spans="1:4" x14ac:dyDescent="0.2">
      <c r="A548" s="4">
        <f t="shared" si="36"/>
        <v>546000</v>
      </c>
      <c r="B548">
        <f t="shared" si="35"/>
        <v>40</v>
      </c>
      <c r="C548" s="1">
        <f t="shared" si="37"/>
        <v>262.5</v>
      </c>
      <c r="D548" s="38">
        <f t="shared" si="38"/>
        <v>8190000</v>
      </c>
    </row>
    <row r="549" spans="1:4" x14ac:dyDescent="0.2">
      <c r="A549" s="4">
        <f t="shared" si="36"/>
        <v>547000</v>
      </c>
      <c r="B549">
        <f t="shared" si="35"/>
        <v>40</v>
      </c>
      <c r="C549" s="1">
        <f t="shared" si="37"/>
        <v>262.98076923076923</v>
      </c>
      <c r="D549" s="38">
        <f t="shared" si="38"/>
        <v>8205000</v>
      </c>
    </row>
    <row r="550" spans="1:4" x14ac:dyDescent="0.2">
      <c r="A550" s="4">
        <f t="shared" si="36"/>
        <v>548000</v>
      </c>
      <c r="B550">
        <f t="shared" si="35"/>
        <v>40</v>
      </c>
      <c r="C550" s="1">
        <f t="shared" si="37"/>
        <v>263.46153846153845</v>
      </c>
      <c r="D550" s="38">
        <f t="shared" si="38"/>
        <v>8220000</v>
      </c>
    </row>
    <row r="551" spans="1:4" x14ac:dyDescent="0.2">
      <c r="A551" s="4">
        <f t="shared" si="36"/>
        <v>549000</v>
      </c>
      <c r="B551">
        <f t="shared" si="35"/>
        <v>40</v>
      </c>
      <c r="C551" s="1">
        <f t="shared" si="37"/>
        <v>263.94230769230774</v>
      </c>
      <c r="D551" s="38">
        <f t="shared" si="38"/>
        <v>8235000</v>
      </c>
    </row>
    <row r="552" spans="1:4" x14ac:dyDescent="0.2">
      <c r="A552" s="4">
        <f t="shared" si="36"/>
        <v>550000</v>
      </c>
      <c r="B552">
        <f t="shared" si="35"/>
        <v>40</v>
      </c>
      <c r="C552" s="1">
        <f t="shared" si="37"/>
        <v>264.42307692307691</v>
      </c>
      <c r="D552" s="38">
        <f t="shared" si="38"/>
        <v>8250000</v>
      </c>
    </row>
    <row r="553" spans="1:4" x14ac:dyDescent="0.2">
      <c r="A553" s="4">
        <f t="shared" si="36"/>
        <v>551000</v>
      </c>
      <c r="B553">
        <f t="shared" si="35"/>
        <v>40</v>
      </c>
      <c r="C553" s="1">
        <f t="shared" si="37"/>
        <v>264.90384615384613</v>
      </c>
      <c r="D553" s="38">
        <f t="shared" si="38"/>
        <v>8265000</v>
      </c>
    </row>
    <row r="554" spans="1:4" x14ac:dyDescent="0.2">
      <c r="A554" s="4">
        <f t="shared" si="36"/>
        <v>552000</v>
      </c>
      <c r="B554">
        <f t="shared" si="35"/>
        <v>40</v>
      </c>
      <c r="C554" s="1">
        <f t="shared" si="37"/>
        <v>265.38461538461536</v>
      </c>
      <c r="D554" s="38">
        <f t="shared" si="38"/>
        <v>8280000</v>
      </c>
    </row>
    <row r="555" spans="1:4" x14ac:dyDescent="0.2">
      <c r="A555" s="4">
        <f t="shared" si="36"/>
        <v>553000</v>
      </c>
      <c r="B555">
        <f t="shared" si="35"/>
        <v>40</v>
      </c>
      <c r="C555" s="1">
        <f t="shared" si="37"/>
        <v>265.86538461538464</v>
      </c>
      <c r="D555" s="38">
        <f t="shared" si="38"/>
        <v>8295000</v>
      </c>
    </row>
    <row r="556" spans="1:4" x14ac:dyDescent="0.2">
      <c r="A556" s="4">
        <f t="shared" si="36"/>
        <v>554000</v>
      </c>
      <c r="B556">
        <f t="shared" si="35"/>
        <v>40</v>
      </c>
      <c r="C556" s="1">
        <f t="shared" si="37"/>
        <v>266.34615384615387</v>
      </c>
      <c r="D556" s="38">
        <f t="shared" si="38"/>
        <v>8310000</v>
      </c>
    </row>
    <row r="557" spans="1:4" x14ac:dyDescent="0.2">
      <c r="A557" s="4">
        <f t="shared" si="36"/>
        <v>555000</v>
      </c>
      <c r="B557">
        <f t="shared" si="35"/>
        <v>40</v>
      </c>
      <c r="C557" s="1">
        <f t="shared" si="37"/>
        <v>266.82692307692309</v>
      </c>
      <c r="D557" s="38">
        <f t="shared" si="38"/>
        <v>8325000</v>
      </c>
    </row>
    <row r="558" spans="1:4" x14ac:dyDescent="0.2">
      <c r="A558" s="4">
        <f t="shared" si="36"/>
        <v>556000</v>
      </c>
      <c r="B558">
        <f t="shared" si="35"/>
        <v>40</v>
      </c>
      <c r="C558" s="1">
        <f t="shared" si="37"/>
        <v>267.30769230769226</v>
      </c>
      <c r="D558" s="38">
        <f t="shared" si="38"/>
        <v>8340000</v>
      </c>
    </row>
    <row r="559" spans="1:4" x14ac:dyDescent="0.2">
      <c r="A559" s="4">
        <f t="shared" si="36"/>
        <v>557000</v>
      </c>
      <c r="B559">
        <f t="shared" si="35"/>
        <v>40</v>
      </c>
      <c r="C559" s="1">
        <f t="shared" si="37"/>
        <v>267.78846153846155</v>
      </c>
      <c r="D559" s="38">
        <f t="shared" si="38"/>
        <v>8355000</v>
      </c>
    </row>
    <row r="560" spans="1:4" x14ac:dyDescent="0.2">
      <c r="A560" s="4">
        <f t="shared" si="36"/>
        <v>558000</v>
      </c>
      <c r="B560">
        <f t="shared" si="35"/>
        <v>40</v>
      </c>
      <c r="C560" s="1">
        <f t="shared" si="37"/>
        <v>268.26923076923077</v>
      </c>
      <c r="D560" s="38">
        <f t="shared" si="38"/>
        <v>8370000</v>
      </c>
    </row>
    <row r="561" spans="1:4" x14ac:dyDescent="0.2">
      <c r="A561" s="4">
        <f t="shared" si="36"/>
        <v>559000</v>
      </c>
      <c r="B561">
        <f t="shared" si="35"/>
        <v>40</v>
      </c>
      <c r="C561" s="1">
        <f t="shared" si="37"/>
        <v>268.75</v>
      </c>
      <c r="D561" s="38">
        <f t="shared" si="38"/>
        <v>8385000</v>
      </c>
    </row>
    <row r="562" spans="1:4" x14ac:dyDescent="0.2">
      <c r="A562" s="4">
        <f t="shared" si="36"/>
        <v>560000</v>
      </c>
      <c r="B562">
        <f t="shared" si="35"/>
        <v>40</v>
      </c>
      <c r="C562" s="1">
        <f t="shared" si="37"/>
        <v>269.23076923076923</v>
      </c>
      <c r="D562" s="38">
        <f t="shared" si="38"/>
        <v>8400000</v>
      </c>
    </row>
    <row r="563" spans="1:4" x14ac:dyDescent="0.2">
      <c r="A563" s="4">
        <f t="shared" si="36"/>
        <v>561000</v>
      </c>
      <c r="B563">
        <f t="shared" si="35"/>
        <v>40</v>
      </c>
      <c r="C563" s="1">
        <f t="shared" si="37"/>
        <v>269.71153846153845</v>
      </c>
      <c r="D563" s="38">
        <f t="shared" si="38"/>
        <v>8415000</v>
      </c>
    </row>
    <row r="564" spans="1:4" x14ac:dyDescent="0.2">
      <c r="A564" s="4">
        <f t="shared" si="36"/>
        <v>562000</v>
      </c>
      <c r="B564">
        <f t="shared" si="35"/>
        <v>40</v>
      </c>
      <c r="C564" s="1">
        <f t="shared" si="37"/>
        <v>270.19230769230774</v>
      </c>
      <c r="D564" s="38">
        <f t="shared" si="38"/>
        <v>8430000</v>
      </c>
    </row>
    <row r="565" spans="1:4" x14ac:dyDescent="0.2">
      <c r="A565" s="4">
        <f t="shared" si="36"/>
        <v>563000</v>
      </c>
      <c r="B565">
        <f t="shared" si="35"/>
        <v>40</v>
      </c>
      <c r="C565" s="1">
        <f t="shared" si="37"/>
        <v>270.67307692307691</v>
      </c>
      <c r="D565" s="38">
        <f t="shared" si="38"/>
        <v>8445000</v>
      </c>
    </row>
    <row r="566" spans="1:4" x14ac:dyDescent="0.2">
      <c r="A566" s="4">
        <f t="shared" si="36"/>
        <v>564000</v>
      </c>
      <c r="B566">
        <f t="shared" si="35"/>
        <v>40</v>
      </c>
      <c r="C566" s="1">
        <f t="shared" si="37"/>
        <v>271.15384615384613</v>
      </c>
      <c r="D566" s="38">
        <f t="shared" si="38"/>
        <v>8460000</v>
      </c>
    </row>
    <row r="567" spans="1:4" x14ac:dyDescent="0.2">
      <c r="A567" s="4">
        <f t="shared" si="36"/>
        <v>565000</v>
      </c>
      <c r="B567">
        <f t="shared" si="35"/>
        <v>40</v>
      </c>
      <c r="C567" s="1">
        <f t="shared" si="37"/>
        <v>271.63461538461536</v>
      </c>
      <c r="D567" s="38">
        <f t="shared" si="38"/>
        <v>8475000</v>
      </c>
    </row>
    <row r="568" spans="1:4" x14ac:dyDescent="0.2">
      <c r="A568" s="4">
        <f t="shared" si="36"/>
        <v>566000</v>
      </c>
      <c r="B568">
        <f t="shared" si="35"/>
        <v>40</v>
      </c>
      <c r="C568" s="1">
        <f t="shared" si="37"/>
        <v>272.11538461538464</v>
      </c>
      <c r="D568" s="38">
        <f t="shared" si="38"/>
        <v>8490000</v>
      </c>
    </row>
    <row r="569" spans="1:4" x14ac:dyDescent="0.2">
      <c r="A569" s="4">
        <f t="shared" si="36"/>
        <v>567000</v>
      </c>
      <c r="B569">
        <f t="shared" si="35"/>
        <v>40</v>
      </c>
      <c r="C569" s="1">
        <f t="shared" si="37"/>
        <v>272.59615384615387</v>
      </c>
      <c r="D569" s="38">
        <f t="shared" si="38"/>
        <v>8505000</v>
      </c>
    </row>
    <row r="570" spans="1:4" x14ac:dyDescent="0.2">
      <c r="A570" s="4">
        <f t="shared" si="36"/>
        <v>568000</v>
      </c>
      <c r="B570">
        <f t="shared" si="35"/>
        <v>40</v>
      </c>
      <c r="C570" s="1">
        <f t="shared" si="37"/>
        <v>273.07692307692309</v>
      </c>
      <c r="D570" s="38">
        <f t="shared" si="38"/>
        <v>8520000</v>
      </c>
    </row>
    <row r="571" spans="1:4" x14ac:dyDescent="0.2">
      <c r="A571" s="4">
        <f t="shared" si="36"/>
        <v>569000</v>
      </c>
      <c r="B571">
        <f t="shared" si="35"/>
        <v>40</v>
      </c>
      <c r="C571" s="1">
        <f t="shared" si="37"/>
        <v>273.55769230769226</v>
      </c>
      <c r="D571" s="38">
        <f t="shared" si="38"/>
        <v>8535000</v>
      </c>
    </row>
    <row r="572" spans="1:4" x14ac:dyDescent="0.2">
      <c r="A572" s="4">
        <f t="shared" si="36"/>
        <v>570000</v>
      </c>
      <c r="B572">
        <f t="shared" si="35"/>
        <v>40</v>
      </c>
      <c r="C572" s="1">
        <f t="shared" si="37"/>
        <v>274.03846153846155</v>
      </c>
      <c r="D572" s="38">
        <f t="shared" si="38"/>
        <v>8550000</v>
      </c>
    </row>
    <row r="573" spans="1:4" x14ac:dyDescent="0.2">
      <c r="A573" s="4">
        <f t="shared" si="36"/>
        <v>571000</v>
      </c>
      <c r="B573">
        <f t="shared" si="35"/>
        <v>40</v>
      </c>
      <c r="C573" s="1">
        <f t="shared" si="37"/>
        <v>274.51923076923077</v>
      </c>
      <c r="D573" s="38">
        <f t="shared" si="38"/>
        <v>8565000</v>
      </c>
    </row>
    <row r="574" spans="1:4" x14ac:dyDescent="0.2">
      <c r="A574" s="4">
        <f t="shared" si="36"/>
        <v>572000</v>
      </c>
      <c r="B574">
        <f t="shared" si="35"/>
        <v>40</v>
      </c>
      <c r="C574" s="1">
        <f t="shared" si="37"/>
        <v>275</v>
      </c>
      <c r="D574" s="38">
        <f t="shared" si="38"/>
        <v>8580000</v>
      </c>
    </row>
    <row r="575" spans="1:4" x14ac:dyDescent="0.2">
      <c r="A575" s="4">
        <f t="shared" si="36"/>
        <v>573000</v>
      </c>
      <c r="B575">
        <f t="shared" si="35"/>
        <v>40</v>
      </c>
      <c r="C575" s="1">
        <f t="shared" si="37"/>
        <v>275.48076923076923</v>
      </c>
      <c r="D575" s="38">
        <f t="shared" si="38"/>
        <v>8595000</v>
      </c>
    </row>
    <row r="576" spans="1:4" x14ac:dyDescent="0.2">
      <c r="A576" s="4">
        <f t="shared" si="36"/>
        <v>574000</v>
      </c>
      <c r="B576">
        <f t="shared" si="35"/>
        <v>40</v>
      </c>
      <c r="C576" s="1">
        <f t="shared" si="37"/>
        <v>275.96153846153845</v>
      </c>
      <c r="D576" s="38">
        <f t="shared" si="38"/>
        <v>8610000</v>
      </c>
    </row>
    <row r="577" spans="1:4" x14ac:dyDescent="0.2">
      <c r="A577" s="4">
        <f t="shared" si="36"/>
        <v>575000</v>
      </c>
      <c r="B577">
        <f t="shared" si="35"/>
        <v>40</v>
      </c>
      <c r="C577" s="1">
        <f t="shared" si="37"/>
        <v>276.44230769230774</v>
      </c>
      <c r="D577" s="38">
        <f t="shared" si="38"/>
        <v>8625000</v>
      </c>
    </row>
    <row r="578" spans="1:4" x14ac:dyDescent="0.2">
      <c r="A578" s="4">
        <f t="shared" si="36"/>
        <v>576000</v>
      </c>
      <c r="B578">
        <f t="shared" si="35"/>
        <v>40</v>
      </c>
      <c r="C578" s="1">
        <f t="shared" si="37"/>
        <v>276.92307692307691</v>
      </c>
      <c r="D578" s="38">
        <f t="shared" si="38"/>
        <v>8640000</v>
      </c>
    </row>
    <row r="579" spans="1:4" x14ac:dyDescent="0.2">
      <c r="A579" s="4">
        <f t="shared" si="36"/>
        <v>577000</v>
      </c>
      <c r="B579">
        <f t="shared" si="35"/>
        <v>40</v>
      </c>
      <c r="C579" s="1">
        <f t="shared" si="37"/>
        <v>277.40384615384613</v>
      </c>
      <c r="D579" s="38">
        <f t="shared" si="38"/>
        <v>8655000</v>
      </c>
    </row>
    <row r="580" spans="1:4" x14ac:dyDescent="0.2">
      <c r="A580" s="4">
        <f t="shared" si="36"/>
        <v>578000</v>
      </c>
      <c r="B580">
        <f t="shared" si="35"/>
        <v>40</v>
      </c>
      <c r="C580" s="1">
        <f t="shared" si="37"/>
        <v>277.88461538461536</v>
      </c>
      <c r="D580" s="38">
        <f t="shared" si="38"/>
        <v>8670000</v>
      </c>
    </row>
    <row r="581" spans="1:4" x14ac:dyDescent="0.2">
      <c r="A581" s="4">
        <f t="shared" si="36"/>
        <v>579000</v>
      </c>
      <c r="B581">
        <f t="shared" si="35"/>
        <v>40</v>
      </c>
      <c r="C581" s="1">
        <f t="shared" si="37"/>
        <v>278.36538461538464</v>
      </c>
      <c r="D581" s="38">
        <f t="shared" si="38"/>
        <v>8685000</v>
      </c>
    </row>
    <row r="582" spans="1:4" x14ac:dyDescent="0.2">
      <c r="A582" s="4">
        <f t="shared" si="36"/>
        <v>580000</v>
      </c>
      <c r="B582">
        <f t="shared" si="35"/>
        <v>40</v>
      </c>
      <c r="C582" s="1">
        <f t="shared" si="37"/>
        <v>278.84615384615387</v>
      </c>
      <c r="D582" s="38">
        <f t="shared" si="38"/>
        <v>8700000</v>
      </c>
    </row>
    <row r="583" spans="1:4" x14ac:dyDescent="0.2">
      <c r="A583" s="4">
        <f t="shared" si="36"/>
        <v>581000</v>
      </c>
      <c r="B583">
        <f t="shared" si="35"/>
        <v>40</v>
      </c>
      <c r="C583" s="1">
        <f t="shared" si="37"/>
        <v>279.32692307692309</v>
      </c>
      <c r="D583" s="38">
        <f t="shared" si="38"/>
        <v>8715000</v>
      </c>
    </row>
    <row r="584" spans="1:4" x14ac:dyDescent="0.2">
      <c r="A584" s="4">
        <f t="shared" si="36"/>
        <v>582000</v>
      </c>
      <c r="B584">
        <f t="shared" si="35"/>
        <v>40</v>
      </c>
      <c r="C584" s="1">
        <f t="shared" si="37"/>
        <v>279.80769230769226</v>
      </c>
      <c r="D584" s="38">
        <f t="shared" si="38"/>
        <v>8730000</v>
      </c>
    </row>
    <row r="585" spans="1:4" x14ac:dyDescent="0.2">
      <c r="A585" s="4">
        <f t="shared" si="36"/>
        <v>583000</v>
      </c>
      <c r="B585">
        <f t="shared" ref="B585:B648" si="39">$B$7</f>
        <v>40</v>
      </c>
      <c r="C585" s="1">
        <f t="shared" si="37"/>
        <v>280.28846153846155</v>
      </c>
      <c r="D585" s="38">
        <f t="shared" si="38"/>
        <v>8745000</v>
      </c>
    </row>
    <row r="586" spans="1:4" x14ac:dyDescent="0.2">
      <c r="A586" s="4">
        <f t="shared" si="36"/>
        <v>584000</v>
      </c>
      <c r="B586">
        <f t="shared" si="39"/>
        <v>40</v>
      </c>
      <c r="C586" s="1">
        <f t="shared" si="37"/>
        <v>280.76923076923077</v>
      </c>
      <c r="D586" s="38">
        <f t="shared" si="38"/>
        <v>8760000</v>
      </c>
    </row>
    <row r="587" spans="1:4" x14ac:dyDescent="0.2">
      <c r="A587" s="4">
        <f t="shared" si="36"/>
        <v>585000</v>
      </c>
      <c r="B587">
        <f t="shared" si="39"/>
        <v>40</v>
      </c>
      <c r="C587" s="1">
        <f t="shared" si="37"/>
        <v>281.25</v>
      </c>
      <c r="D587" s="38">
        <f t="shared" si="38"/>
        <v>8775000</v>
      </c>
    </row>
    <row r="588" spans="1:4" x14ac:dyDescent="0.2">
      <c r="A588" s="4">
        <f t="shared" si="36"/>
        <v>586000</v>
      </c>
      <c r="B588">
        <f t="shared" si="39"/>
        <v>40</v>
      </c>
      <c r="C588" s="1">
        <f t="shared" si="37"/>
        <v>281.73076923076923</v>
      </c>
      <c r="D588" s="38">
        <f t="shared" si="38"/>
        <v>8790000</v>
      </c>
    </row>
    <row r="589" spans="1:4" x14ac:dyDescent="0.2">
      <c r="A589" s="4">
        <f t="shared" si="36"/>
        <v>587000</v>
      </c>
      <c r="B589">
        <f t="shared" si="39"/>
        <v>40</v>
      </c>
      <c r="C589" s="1">
        <f t="shared" si="37"/>
        <v>282.21153846153845</v>
      </c>
      <c r="D589" s="38">
        <f t="shared" si="38"/>
        <v>8805000</v>
      </c>
    </row>
    <row r="590" spans="1:4" x14ac:dyDescent="0.2">
      <c r="A590" s="4">
        <f t="shared" si="36"/>
        <v>588000</v>
      </c>
      <c r="B590">
        <f t="shared" si="39"/>
        <v>40</v>
      </c>
      <c r="C590" s="1">
        <f t="shared" si="37"/>
        <v>282.69230769230774</v>
      </c>
      <c r="D590" s="38">
        <f t="shared" si="38"/>
        <v>8820000</v>
      </c>
    </row>
    <row r="591" spans="1:4" x14ac:dyDescent="0.2">
      <c r="A591" s="4">
        <f t="shared" si="36"/>
        <v>589000</v>
      </c>
      <c r="B591">
        <f t="shared" si="39"/>
        <v>40</v>
      </c>
      <c r="C591" s="1">
        <f t="shared" si="37"/>
        <v>283.17307692307691</v>
      </c>
      <c r="D591" s="38">
        <f t="shared" si="38"/>
        <v>8835000</v>
      </c>
    </row>
    <row r="592" spans="1:4" x14ac:dyDescent="0.2">
      <c r="A592" s="4">
        <f t="shared" si="36"/>
        <v>590000</v>
      </c>
      <c r="B592">
        <f t="shared" si="39"/>
        <v>40</v>
      </c>
      <c r="C592" s="1">
        <f t="shared" si="37"/>
        <v>283.65384615384613</v>
      </c>
      <c r="D592" s="38">
        <f t="shared" si="38"/>
        <v>8850000</v>
      </c>
    </row>
    <row r="593" spans="1:4" x14ac:dyDescent="0.2">
      <c r="A593" s="4">
        <f t="shared" si="36"/>
        <v>591000</v>
      </c>
      <c r="B593">
        <f t="shared" si="39"/>
        <v>40</v>
      </c>
      <c r="C593" s="1">
        <f t="shared" si="37"/>
        <v>284.13461538461536</v>
      </c>
      <c r="D593" s="38">
        <f t="shared" si="38"/>
        <v>8865000</v>
      </c>
    </row>
    <row r="594" spans="1:4" x14ac:dyDescent="0.2">
      <c r="A594" s="4">
        <f t="shared" si="36"/>
        <v>592000</v>
      </c>
      <c r="B594">
        <f t="shared" si="39"/>
        <v>40</v>
      </c>
      <c r="C594" s="1">
        <f t="shared" si="37"/>
        <v>284.61538461538464</v>
      </c>
      <c r="D594" s="38">
        <f t="shared" si="38"/>
        <v>8880000</v>
      </c>
    </row>
    <row r="595" spans="1:4" x14ac:dyDescent="0.2">
      <c r="A595" s="4">
        <f t="shared" si="36"/>
        <v>593000</v>
      </c>
      <c r="B595">
        <f t="shared" si="39"/>
        <v>40</v>
      </c>
      <c r="C595" s="1">
        <f t="shared" si="37"/>
        <v>285.09615384615387</v>
      </c>
      <c r="D595" s="38">
        <f t="shared" si="38"/>
        <v>8895000</v>
      </c>
    </row>
    <row r="596" spans="1:4" x14ac:dyDescent="0.2">
      <c r="A596" s="4">
        <f t="shared" si="36"/>
        <v>594000</v>
      </c>
      <c r="B596">
        <f t="shared" si="39"/>
        <v>40</v>
      </c>
      <c r="C596" s="1">
        <f t="shared" si="37"/>
        <v>285.57692307692309</v>
      </c>
      <c r="D596" s="38">
        <f t="shared" si="38"/>
        <v>8910000</v>
      </c>
    </row>
    <row r="597" spans="1:4" x14ac:dyDescent="0.2">
      <c r="A597" s="4">
        <f t="shared" si="36"/>
        <v>595000</v>
      </c>
      <c r="B597">
        <f t="shared" si="39"/>
        <v>40</v>
      </c>
      <c r="C597" s="1">
        <f t="shared" si="37"/>
        <v>286.05769230769226</v>
      </c>
      <c r="D597" s="38">
        <f t="shared" si="38"/>
        <v>8925000</v>
      </c>
    </row>
    <row r="598" spans="1:4" x14ac:dyDescent="0.2">
      <c r="A598" s="4">
        <f t="shared" si="36"/>
        <v>596000</v>
      </c>
      <c r="B598">
        <f t="shared" si="39"/>
        <v>40</v>
      </c>
      <c r="C598" s="1">
        <f t="shared" si="37"/>
        <v>286.53846153846155</v>
      </c>
      <c r="D598" s="38">
        <f t="shared" si="38"/>
        <v>8940000</v>
      </c>
    </row>
    <row r="599" spans="1:4" x14ac:dyDescent="0.2">
      <c r="A599" s="4">
        <f t="shared" si="36"/>
        <v>597000</v>
      </c>
      <c r="B599">
        <f t="shared" si="39"/>
        <v>40</v>
      </c>
      <c r="C599" s="1">
        <f t="shared" si="37"/>
        <v>287.01923076923077</v>
      </c>
      <c r="D599" s="38">
        <f t="shared" si="38"/>
        <v>8955000</v>
      </c>
    </row>
    <row r="600" spans="1:4" x14ac:dyDescent="0.2">
      <c r="A600" s="4">
        <f t="shared" ref="A600:A663" si="40">A599+1000</f>
        <v>598000</v>
      </c>
      <c r="B600">
        <f t="shared" si="39"/>
        <v>40</v>
      </c>
      <c r="C600" s="1">
        <f t="shared" ref="C600:C663" si="41">A600/52/B600</f>
        <v>287.5</v>
      </c>
      <c r="D600" s="38">
        <f t="shared" ref="D600:D663" si="42">A600*15</f>
        <v>8970000</v>
      </c>
    </row>
    <row r="601" spans="1:4" x14ac:dyDescent="0.2">
      <c r="A601" s="4">
        <f t="shared" si="40"/>
        <v>599000</v>
      </c>
      <c r="B601">
        <f t="shared" si="39"/>
        <v>40</v>
      </c>
      <c r="C601" s="1">
        <f t="shared" si="41"/>
        <v>287.98076923076923</v>
      </c>
      <c r="D601" s="38">
        <f t="shared" si="42"/>
        <v>8985000</v>
      </c>
    </row>
    <row r="602" spans="1:4" x14ac:dyDescent="0.2">
      <c r="A602" s="4">
        <f t="shared" si="40"/>
        <v>600000</v>
      </c>
      <c r="B602">
        <f t="shared" si="39"/>
        <v>40</v>
      </c>
      <c r="C602" s="1">
        <f t="shared" si="41"/>
        <v>288.46153846153845</v>
      </c>
      <c r="D602" s="38">
        <f t="shared" si="42"/>
        <v>9000000</v>
      </c>
    </row>
    <row r="603" spans="1:4" x14ac:dyDescent="0.2">
      <c r="A603" s="4">
        <f t="shared" si="40"/>
        <v>601000</v>
      </c>
      <c r="B603">
        <f t="shared" si="39"/>
        <v>40</v>
      </c>
      <c r="C603" s="1">
        <f t="shared" si="41"/>
        <v>288.94230769230774</v>
      </c>
      <c r="D603" s="38">
        <f t="shared" si="42"/>
        <v>9015000</v>
      </c>
    </row>
    <row r="604" spans="1:4" x14ac:dyDescent="0.2">
      <c r="A604" s="4">
        <f t="shared" si="40"/>
        <v>602000</v>
      </c>
      <c r="B604">
        <f t="shared" si="39"/>
        <v>40</v>
      </c>
      <c r="C604" s="1">
        <f t="shared" si="41"/>
        <v>289.42307692307691</v>
      </c>
      <c r="D604" s="38">
        <f t="shared" si="42"/>
        <v>9030000</v>
      </c>
    </row>
    <row r="605" spans="1:4" x14ac:dyDescent="0.2">
      <c r="A605" s="4">
        <f t="shared" si="40"/>
        <v>603000</v>
      </c>
      <c r="B605">
        <f t="shared" si="39"/>
        <v>40</v>
      </c>
      <c r="C605" s="1">
        <f t="shared" si="41"/>
        <v>289.90384615384613</v>
      </c>
      <c r="D605" s="38">
        <f t="shared" si="42"/>
        <v>9045000</v>
      </c>
    </row>
    <row r="606" spans="1:4" x14ac:dyDescent="0.2">
      <c r="A606" s="4">
        <f t="shared" si="40"/>
        <v>604000</v>
      </c>
      <c r="B606">
        <f t="shared" si="39"/>
        <v>40</v>
      </c>
      <c r="C606" s="1">
        <f t="shared" si="41"/>
        <v>290.38461538461536</v>
      </c>
      <c r="D606" s="38">
        <f t="shared" si="42"/>
        <v>9060000</v>
      </c>
    </row>
    <row r="607" spans="1:4" x14ac:dyDescent="0.2">
      <c r="A607" s="4">
        <f t="shared" si="40"/>
        <v>605000</v>
      </c>
      <c r="B607">
        <f t="shared" si="39"/>
        <v>40</v>
      </c>
      <c r="C607" s="1">
        <f t="shared" si="41"/>
        <v>290.86538461538464</v>
      </c>
      <c r="D607" s="38">
        <f t="shared" si="42"/>
        <v>9075000</v>
      </c>
    </row>
    <row r="608" spans="1:4" x14ac:dyDescent="0.2">
      <c r="A608" s="4">
        <f t="shared" si="40"/>
        <v>606000</v>
      </c>
      <c r="B608">
        <f t="shared" si="39"/>
        <v>40</v>
      </c>
      <c r="C608" s="1">
        <f t="shared" si="41"/>
        <v>291.34615384615387</v>
      </c>
      <c r="D608" s="38">
        <f t="shared" si="42"/>
        <v>9090000</v>
      </c>
    </row>
    <row r="609" spans="1:4" x14ac:dyDescent="0.2">
      <c r="A609" s="4">
        <f t="shared" si="40"/>
        <v>607000</v>
      </c>
      <c r="B609">
        <f t="shared" si="39"/>
        <v>40</v>
      </c>
      <c r="C609" s="1">
        <f t="shared" si="41"/>
        <v>291.82692307692309</v>
      </c>
      <c r="D609" s="38">
        <f t="shared" si="42"/>
        <v>9105000</v>
      </c>
    </row>
    <row r="610" spans="1:4" x14ac:dyDescent="0.2">
      <c r="A610" s="4">
        <f t="shared" si="40"/>
        <v>608000</v>
      </c>
      <c r="B610">
        <f t="shared" si="39"/>
        <v>40</v>
      </c>
      <c r="C610" s="1">
        <f t="shared" si="41"/>
        <v>292.30769230769226</v>
      </c>
      <c r="D610" s="38">
        <f t="shared" si="42"/>
        <v>9120000</v>
      </c>
    </row>
    <row r="611" spans="1:4" x14ac:dyDescent="0.2">
      <c r="A611" s="4">
        <f t="shared" si="40"/>
        <v>609000</v>
      </c>
      <c r="B611">
        <f t="shared" si="39"/>
        <v>40</v>
      </c>
      <c r="C611" s="1">
        <f t="shared" si="41"/>
        <v>292.78846153846155</v>
      </c>
      <c r="D611" s="38">
        <f t="shared" si="42"/>
        <v>9135000</v>
      </c>
    </row>
    <row r="612" spans="1:4" x14ac:dyDescent="0.2">
      <c r="A612" s="4">
        <f t="shared" si="40"/>
        <v>610000</v>
      </c>
      <c r="B612">
        <f t="shared" si="39"/>
        <v>40</v>
      </c>
      <c r="C612" s="1">
        <f t="shared" si="41"/>
        <v>293.26923076923077</v>
      </c>
      <c r="D612" s="38">
        <f t="shared" si="42"/>
        <v>9150000</v>
      </c>
    </row>
    <row r="613" spans="1:4" x14ac:dyDescent="0.2">
      <c r="A613" s="4">
        <f t="shared" si="40"/>
        <v>611000</v>
      </c>
      <c r="B613">
        <f t="shared" si="39"/>
        <v>40</v>
      </c>
      <c r="C613" s="1">
        <f t="shared" si="41"/>
        <v>293.75</v>
      </c>
      <c r="D613" s="38">
        <f t="shared" si="42"/>
        <v>9165000</v>
      </c>
    </row>
    <row r="614" spans="1:4" x14ac:dyDescent="0.2">
      <c r="A614" s="4">
        <f t="shared" si="40"/>
        <v>612000</v>
      </c>
      <c r="B614">
        <f t="shared" si="39"/>
        <v>40</v>
      </c>
      <c r="C614" s="1">
        <f t="shared" si="41"/>
        <v>294.23076923076923</v>
      </c>
      <c r="D614" s="38">
        <f t="shared" si="42"/>
        <v>9180000</v>
      </c>
    </row>
    <row r="615" spans="1:4" x14ac:dyDescent="0.2">
      <c r="A615" s="4">
        <f t="shared" si="40"/>
        <v>613000</v>
      </c>
      <c r="B615">
        <f t="shared" si="39"/>
        <v>40</v>
      </c>
      <c r="C615" s="1">
        <f t="shared" si="41"/>
        <v>294.71153846153845</v>
      </c>
      <c r="D615" s="38">
        <f t="shared" si="42"/>
        <v>9195000</v>
      </c>
    </row>
    <row r="616" spans="1:4" x14ac:dyDescent="0.2">
      <c r="A616" s="4">
        <f t="shared" si="40"/>
        <v>614000</v>
      </c>
      <c r="B616">
        <f t="shared" si="39"/>
        <v>40</v>
      </c>
      <c r="C616" s="1">
        <f t="shared" si="41"/>
        <v>295.19230769230774</v>
      </c>
      <c r="D616" s="38">
        <f t="shared" si="42"/>
        <v>9210000</v>
      </c>
    </row>
    <row r="617" spans="1:4" x14ac:dyDescent="0.2">
      <c r="A617" s="4">
        <f t="shared" si="40"/>
        <v>615000</v>
      </c>
      <c r="B617">
        <f t="shared" si="39"/>
        <v>40</v>
      </c>
      <c r="C617" s="1">
        <f t="shared" si="41"/>
        <v>295.67307692307691</v>
      </c>
      <c r="D617" s="38">
        <f t="shared" si="42"/>
        <v>9225000</v>
      </c>
    </row>
    <row r="618" spans="1:4" x14ac:dyDescent="0.2">
      <c r="A618" s="4">
        <f t="shared" si="40"/>
        <v>616000</v>
      </c>
      <c r="B618">
        <f t="shared" si="39"/>
        <v>40</v>
      </c>
      <c r="C618" s="1">
        <f t="shared" si="41"/>
        <v>296.15384615384613</v>
      </c>
      <c r="D618" s="38">
        <f t="shared" si="42"/>
        <v>9240000</v>
      </c>
    </row>
    <row r="619" spans="1:4" x14ac:dyDescent="0.2">
      <c r="A619" s="4">
        <f t="shared" si="40"/>
        <v>617000</v>
      </c>
      <c r="B619">
        <f t="shared" si="39"/>
        <v>40</v>
      </c>
      <c r="C619" s="1">
        <f t="shared" si="41"/>
        <v>296.63461538461536</v>
      </c>
      <c r="D619" s="38">
        <f t="shared" si="42"/>
        <v>9255000</v>
      </c>
    </row>
    <row r="620" spans="1:4" x14ac:dyDescent="0.2">
      <c r="A620" s="4">
        <f t="shared" si="40"/>
        <v>618000</v>
      </c>
      <c r="B620">
        <f t="shared" si="39"/>
        <v>40</v>
      </c>
      <c r="C620" s="1">
        <f t="shared" si="41"/>
        <v>297.11538461538464</v>
      </c>
      <c r="D620" s="38">
        <f t="shared" si="42"/>
        <v>9270000</v>
      </c>
    </row>
    <row r="621" spans="1:4" x14ac:dyDescent="0.2">
      <c r="A621" s="4">
        <f t="shared" si="40"/>
        <v>619000</v>
      </c>
      <c r="B621">
        <f t="shared" si="39"/>
        <v>40</v>
      </c>
      <c r="C621" s="1">
        <f t="shared" si="41"/>
        <v>297.59615384615387</v>
      </c>
      <c r="D621" s="38">
        <f t="shared" si="42"/>
        <v>9285000</v>
      </c>
    </row>
    <row r="622" spans="1:4" x14ac:dyDescent="0.2">
      <c r="A622" s="4">
        <f t="shared" si="40"/>
        <v>620000</v>
      </c>
      <c r="B622">
        <f t="shared" si="39"/>
        <v>40</v>
      </c>
      <c r="C622" s="1">
        <f t="shared" si="41"/>
        <v>298.07692307692309</v>
      </c>
      <c r="D622" s="38">
        <f t="shared" si="42"/>
        <v>9300000</v>
      </c>
    </row>
    <row r="623" spans="1:4" x14ac:dyDescent="0.2">
      <c r="A623" s="4">
        <f t="shared" si="40"/>
        <v>621000</v>
      </c>
      <c r="B623">
        <f t="shared" si="39"/>
        <v>40</v>
      </c>
      <c r="C623" s="1">
        <f t="shared" si="41"/>
        <v>298.55769230769226</v>
      </c>
      <c r="D623" s="38">
        <f t="shared" si="42"/>
        <v>9315000</v>
      </c>
    </row>
    <row r="624" spans="1:4" x14ac:dyDescent="0.2">
      <c r="A624" s="4">
        <f t="shared" si="40"/>
        <v>622000</v>
      </c>
      <c r="B624">
        <f t="shared" si="39"/>
        <v>40</v>
      </c>
      <c r="C624" s="1">
        <f t="shared" si="41"/>
        <v>299.03846153846155</v>
      </c>
      <c r="D624" s="38">
        <f t="shared" si="42"/>
        <v>9330000</v>
      </c>
    </row>
    <row r="625" spans="1:4" x14ac:dyDescent="0.2">
      <c r="A625" s="4">
        <f t="shared" si="40"/>
        <v>623000</v>
      </c>
      <c r="B625">
        <f t="shared" si="39"/>
        <v>40</v>
      </c>
      <c r="C625" s="1">
        <f t="shared" si="41"/>
        <v>299.51923076923077</v>
      </c>
      <c r="D625" s="38">
        <f t="shared" si="42"/>
        <v>9345000</v>
      </c>
    </row>
    <row r="626" spans="1:4" x14ac:dyDescent="0.2">
      <c r="A626" s="4">
        <f t="shared" si="40"/>
        <v>624000</v>
      </c>
      <c r="B626">
        <f t="shared" si="39"/>
        <v>40</v>
      </c>
      <c r="C626" s="1">
        <f t="shared" si="41"/>
        <v>300</v>
      </c>
      <c r="D626" s="38">
        <f t="shared" si="42"/>
        <v>9360000</v>
      </c>
    </row>
    <row r="627" spans="1:4" x14ac:dyDescent="0.2">
      <c r="A627" s="4">
        <f t="shared" si="40"/>
        <v>625000</v>
      </c>
      <c r="B627">
        <f t="shared" si="39"/>
        <v>40</v>
      </c>
      <c r="C627" s="1">
        <f t="shared" si="41"/>
        <v>300.48076923076923</v>
      </c>
      <c r="D627" s="38">
        <f t="shared" si="42"/>
        <v>9375000</v>
      </c>
    </row>
    <row r="628" spans="1:4" x14ac:dyDescent="0.2">
      <c r="A628" s="4">
        <f t="shared" si="40"/>
        <v>626000</v>
      </c>
      <c r="B628">
        <f t="shared" si="39"/>
        <v>40</v>
      </c>
      <c r="C628" s="1">
        <f t="shared" si="41"/>
        <v>300.96153846153845</v>
      </c>
      <c r="D628" s="38">
        <f t="shared" si="42"/>
        <v>9390000</v>
      </c>
    </row>
    <row r="629" spans="1:4" x14ac:dyDescent="0.2">
      <c r="A629" s="4">
        <f t="shared" si="40"/>
        <v>627000</v>
      </c>
      <c r="B629">
        <f t="shared" si="39"/>
        <v>40</v>
      </c>
      <c r="C629" s="1">
        <f t="shared" si="41"/>
        <v>301.44230769230774</v>
      </c>
      <c r="D629" s="38">
        <f t="shared" si="42"/>
        <v>9405000</v>
      </c>
    </row>
    <row r="630" spans="1:4" x14ac:dyDescent="0.2">
      <c r="A630" s="4">
        <f t="shared" si="40"/>
        <v>628000</v>
      </c>
      <c r="B630">
        <f t="shared" si="39"/>
        <v>40</v>
      </c>
      <c r="C630" s="1">
        <f t="shared" si="41"/>
        <v>301.92307692307691</v>
      </c>
      <c r="D630" s="38">
        <f t="shared" si="42"/>
        <v>9420000</v>
      </c>
    </row>
    <row r="631" spans="1:4" x14ac:dyDescent="0.2">
      <c r="A631" s="4">
        <f t="shared" si="40"/>
        <v>629000</v>
      </c>
      <c r="B631">
        <f t="shared" si="39"/>
        <v>40</v>
      </c>
      <c r="C631" s="1">
        <f t="shared" si="41"/>
        <v>302.40384615384613</v>
      </c>
      <c r="D631" s="38">
        <f t="shared" si="42"/>
        <v>9435000</v>
      </c>
    </row>
    <row r="632" spans="1:4" x14ac:dyDescent="0.2">
      <c r="A632" s="4">
        <f t="shared" si="40"/>
        <v>630000</v>
      </c>
      <c r="B632">
        <f t="shared" si="39"/>
        <v>40</v>
      </c>
      <c r="C632" s="1">
        <f t="shared" si="41"/>
        <v>302.88461538461536</v>
      </c>
      <c r="D632" s="38">
        <f t="shared" si="42"/>
        <v>9450000</v>
      </c>
    </row>
    <row r="633" spans="1:4" x14ac:dyDescent="0.2">
      <c r="A633" s="4">
        <f t="shared" si="40"/>
        <v>631000</v>
      </c>
      <c r="B633">
        <f t="shared" si="39"/>
        <v>40</v>
      </c>
      <c r="C633" s="1">
        <f t="shared" si="41"/>
        <v>303.36538461538464</v>
      </c>
      <c r="D633" s="38">
        <f t="shared" si="42"/>
        <v>9465000</v>
      </c>
    </row>
    <row r="634" spans="1:4" x14ac:dyDescent="0.2">
      <c r="A634" s="4">
        <f t="shared" si="40"/>
        <v>632000</v>
      </c>
      <c r="B634">
        <f t="shared" si="39"/>
        <v>40</v>
      </c>
      <c r="C634" s="1">
        <f t="shared" si="41"/>
        <v>303.84615384615387</v>
      </c>
      <c r="D634" s="38">
        <f t="shared" si="42"/>
        <v>9480000</v>
      </c>
    </row>
    <row r="635" spans="1:4" x14ac:dyDescent="0.2">
      <c r="A635" s="4">
        <f t="shared" si="40"/>
        <v>633000</v>
      </c>
      <c r="B635">
        <f t="shared" si="39"/>
        <v>40</v>
      </c>
      <c r="C635" s="1">
        <f t="shared" si="41"/>
        <v>304.32692307692309</v>
      </c>
      <c r="D635" s="38">
        <f t="shared" si="42"/>
        <v>9495000</v>
      </c>
    </row>
    <row r="636" spans="1:4" x14ac:dyDescent="0.2">
      <c r="A636" s="4">
        <f t="shared" si="40"/>
        <v>634000</v>
      </c>
      <c r="B636">
        <f t="shared" si="39"/>
        <v>40</v>
      </c>
      <c r="C636" s="1">
        <f t="shared" si="41"/>
        <v>304.80769230769226</v>
      </c>
      <c r="D636" s="38">
        <f t="shared" si="42"/>
        <v>9510000</v>
      </c>
    </row>
    <row r="637" spans="1:4" x14ac:dyDescent="0.2">
      <c r="A637" s="4">
        <f t="shared" si="40"/>
        <v>635000</v>
      </c>
      <c r="B637">
        <f t="shared" si="39"/>
        <v>40</v>
      </c>
      <c r="C637" s="1">
        <f t="shared" si="41"/>
        <v>305.28846153846155</v>
      </c>
      <c r="D637" s="38">
        <f t="shared" si="42"/>
        <v>9525000</v>
      </c>
    </row>
    <row r="638" spans="1:4" x14ac:dyDescent="0.2">
      <c r="A638" s="4">
        <f t="shared" si="40"/>
        <v>636000</v>
      </c>
      <c r="B638">
        <f t="shared" si="39"/>
        <v>40</v>
      </c>
      <c r="C638" s="1">
        <f t="shared" si="41"/>
        <v>305.76923076923077</v>
      </c>
      <c r="D638" s="38">
        <f t="shared" si="42"/>
        <v>9540000</v>
      </c>
    </row>
    <row r="639" spans="1:4" x14ac:dyDescent="0.2">
      <c r="A639" s="4">
        <f t="shared" si="40"/>
        <v>637000</v>
      </c>
      <c r="B639">
        <f t="shared" si="39"/>
        <v>40</v>
      </c>
      <c r="C639" s="1">
        <f t="shared" si="41"/>
        <v>306.25</v>
      </c>
      <c r="D639" s="38">
        <f t="shared" si="42"/>
        <v>9555000</v>
      </c>
    </row>
    <row r="640" spans="1:4" x14ac:dyDescent="0.2">
      <c r="A640" s="4">
        <f t="shared" si="40"/>
        <v>638000</v>
      </c>
      <c r="B640">
        <f t="shared" si="39"/>
        <v>40</v>
      </c>
      <c r="C640" s="1">
        <f t="shared" si="41"/>
        <v>306.73076923076923</v>
      </c>
      <c r="D640" s="38">
        <f t="shared" si="42"/>
        <v>9570000</v>
      </c>
    </row>
    <row r="641" spans="1:4" x14ac:dyDescent="0.2">
      <c r="A641" s="4">
        <f t="shared" si="40"/>
        <v>639000</v>
      </c>
      <c r="B641">
        <f t="shared" si="39"/>
        <v>40</v>
      </c>
      <c r="C641" s="1">
        <f t="shared" si="41"/>
        <v>307.21153846153845</v>
      </c>
      <c r="D641" s="38">
        <f t="shared" si="42"/>
        <v>9585000</v>
      </c>
    </row>
    <row r="642" spans="1:4" x14ac:dyDescent="0.2">
      <c r="A642" s="4">
        <f t="shared" si="40"/>
        <v>640000</v>
      </c>
      <c r="B642">
        <f t="shared" si="39"/>
        <v>40</v>
      </c>
      <c r="C642" s="1">
        <f t="shared" si="41"/>
        <v>307.69230769230774</v>
      </c>
      <c r="D642" s="38">
        <f t="shared" si="42"/>
        <v>9600000</v>
      </c>
    </row>
    <row r="643" spans="1:4" x14ac:dyDescent="0.2">
      <c r="A643" s="4">
        <f t="shared" si="40"/>
        <v>641000</v>
      </c>
      <c r="B643">
        <f t="shared" si="39"/>
        <v>40</v>
      </c>
      <c r="C643" s="1">
        <f t="shared" si="41"/>
        <v>308.17307692307691</v>
      </c>
      <c r="D643" s="38">
        <f t="shared" si="42"/>
        <v>9615000</v>
      </c>
    </row>
    <row r="644" spans="1:4" x14ac:dyDescent="0.2">
      <c r="A644" s="4">
        <f t="shared" si="40"/>
        <v>642000</v>
      </c>
      <c r="B644">
        <f t="shared" si="39"/>
        <v>40</v>
      </c>
      <c r="C644" s="1">
        <f t="shared" si="41"/>
        <v>308.65384615384613</v>
      </c>
      <c r="D644" s="38">
        <f t="shared" si="42"/>
        <v>9630000</v>
      </c>
    </row>
    <row r="645" spans="1:4" x14ac:dyDescent="0.2">
      <c r="A645" s="4">
        <f t="shared" si="40"/>
        <v>643000</v>
      </c>
      <c r="B645">
        <f t="shared" si="39"/>
        <v>40</v>
      </c>
      <c r="C645" s="1">
        <f t="shared" si="41"/>
        <v>309.13461538461536</v>
      </c>
      <c r="D645" s="38">
        <f t="shared" si="42"/>
        <v>9645000</v>
      </c>
    </row>
    <row r="646" spans="1:4" x14ac:dyDescent="0.2">
      <c r="A646" s="4">
        <f t="shared" si="40"/>
        <v>644000</v>
      </c>
      <c r="B646">
        <f t="shared" si="39"/>
        <v>40</v>
      </c>
      <c r="C646" s="1">
        <f t="shared" si="41"/>
        <v>309.61538461538464</v>
      </c>
      <c r="D646" s="38">
        <f t="shared" si="42"/>
        <v>9660000</v>
      </c>
    </row>
    <row r="647" spans="1:4" x14ac:dyDescent="0.2">
      <c r="A647" s="4">
        <f t="shared" si="40"/>
        <v>645000</v>
      </c>
      <c r="B647">
        <f t="shared" si="39"/>
        <v>40</v>
      </c>
      <c r="C647" s="1">
        <f t="shared" si="41"/>
        <v>310.09615384615387</v>
      </c>
      <c r="D647" s="38">
        <f t="shared" si="42"/>
        <v>9675000</v>
      </c>
    </row>
    <row r="648" spans="1:4" x14ac:dyDescent="0.2">
      <c r="A648" s="4">
        <f t="shared" si="40"/>
        <v>646000</v>
      </c>
      <c r="B648">
        <f t="shared" si="39"/>
        <v>40</v>
      </c>
      <c r="C648" s="1">
        <f t="shared" si="41"/>
        <v>310.57692307692309</v>
      </c>
      <c r="D648" s="38">
        <f t="shared" si="42"/>
        <v>9690000</v>
      </c>
    </row>
    <row r="649" spans="1:4" x14ac:dyDescent="0.2">
      <c r="A649" s="4">
        <f t="shared" si="40"/>
        <v>647000</v>
      </c>
      <c r="B649">
        <f t="shared" ref="B649:B712" si="43">$B$7</f>
        <v>40</v>
      </c>
      <c r="C649" s="1">
        <f t="shared" si="41"/>
        <v>311.05769230769226</v>
      </c>
      <c r="D649" s="38">
        <f t="shared" si="42"/>
        <v>9705000</v>
      </c>
    </row>
    <row r="650" spans="1:4" x14ac:dyDescent="0.2">
      <c r="A650" s="4">
        <f t="shared" si="40"/>
        <v>648000</v>
      </c>
      <c r="B650">
        <f t="shared" si="43"/>
        <v>40</v>
      </c>
      <c r="C650" s="1">
        <f t="shared" si="41"/>
        <v>311.53846153846155</v>
      </c>
      <c r="D650" s="38">
        <f t="shared" si="42"/>
        <v>9720000</v>
      </c>
    </row>
    <row r="651" spans="1:4" x14ac:dyDescent="0.2">
      <c r="A651" s="4">
        <f t="shared" si="40"/>
        <v>649000</v>
      </c>
      <c r="B651">
        <f t="shared" si="43"/>
        <v>40</v>
      </c>
      <c r="C651" s="1">
        <f t="shared" si="41"/>
        <v>312.01923076923077</v>
      </c>
      <c r="D651" s="38">
        <f t="shared" si="42"/>
        <v>9735000</v>
      </c>
    </row>
    <row r="652" spans="1:4" x14ac:dyDescent="0.2">
      <c r="A652" s="4">
        <f t="shared" si="40"/>
        <v>650000</v>
      </c>
      <c r="B652">
        <f t="shared" si="43"/>
        <v>40</v>
      </c>
      <c r="C652" s="1">
        <f t="shared" si="41"/>
        <v>312.5</v>
      </c>
      <c r="D652" s="38">
        <f t="shared" si="42"/>
        <v>9750000</v>
      </c>
    </row>
    <row r="653" spans="1:4" x14ac:dyDescent="0.2">
      <c r="A653" s="4">
        <f t="shared" si="40"/>
        <v>651000</v>
      </c>
      <c r="B653">
        <f t="shared" si="43"/>
        <v>40</v>
      </c>
      <c r="C653" s="1">
        <f t="shared" si="41"/>
        <v>312.98076923076923</v>
      </c>
      <c r="D653" s="38">
        <f t="shared" si="42"/>
        <v>9765000</v>
      </c>
    </row>
    <row r="654" spans="1:4" x14ac:dyDescent="0.2">
      <c r="A654" s="4">
        <f t="shared" si="40"/>
        <v>652000</v>
      </c>
      <c r="B654">
        <f t="shared" si="43"/>
        <v>40</v>
      </c>
      <c r="C654" s="1">
        <f t="shared" si="41"/>
        <v>313.46153846153845</v>
      </c>
      <c r="D654" s="38">
        <f t="shared" si="42"/>
        <v>9780000</v>
      </c>
    </row>
    <row r="655" spans="1:4" x14ac:dyDescent="0.2">
      <c r="A655" s="4">
        <f t="shared" si="40"/>
        <v>653000</v>
      </c>
      <c r="B655">
        <f t="shared" si="43"/>
        <v>40</v>
      </c>
      <c r="C655" s="1">
        <f t="shared" si="41"/>
        <v>313.94230769230774</v>
      </c>
      <c r="D655" s="38">
        <f t="shared" si="42"/>
        <v>9795000</v>
      </c>
    </row>
    <row r="656" spans="1:4" x14ac:dyDescent="0.2">
      <c r="A656" s="4">
        <f t="shared" si="40"/>
        <v>654000</v>
      </c>
      <c r="B656">
        <f t="shared" si="43"/>
        <v>40</v>
      </c>
      <c r="C656" s="1">
        <f t="shared" si="41"/>
        <v>314.42307692307691</v>
      </c>
      <c r="D656" s="38">
        <f t="shared" si="42"/>
        <v>9810000</v>
      </c>
    </row>
    <row r="657" spans="1:4" x14ac:dyDescent="0.2">
      <c r="A657" s="4">
        <f t="shared" si="40"/>
        <v>655000</v>
      </c>
      <c r="B657">
        <f t="shared" si="43"/>
        <v>40</v>
      </c>
      <c r="C657" s="1">
        <f t="shared" si="41"/>
        <v>314.90384615384613</v>
      </c>
      <c r="D657" s="38">
        <f t="shared" si="42"/>
        <v>9825000</v>
      </c>
    </row>
    <row r="658" spans="1:4" x14ac:dyDescent="0.2">
      <c r="A658" s="4">
        <f t="shared" si="40"/>
        <v>656000</v>
      </c>
      <c r="B658">
        <f t="shared" si="43"/>
        <v>40</v>
      </c>
      <c r="C658" s="1">
        <f t="shared" si="41"/>
        <v>315.38461538461536</v>
      </c>
      <c r="D658" s="38">
        <f t="shared" si="42"/>
        <v>9840000</v>
      </c>
    </row>
    <row r="659" spans="1:4" x14ac:dyDescent="0.2">
      <c r="A659" s="4">
        <f t="shared" si="40"/>
        <v>657000</v>
      </c>
      <c r="B659">
        <f t="shared" si="43"/>
        <v>40</v>
      </c>
      <c r="C659" s="1">
        <f t="shared" si="41"/>
        <v>315.86538461538464</v>
      </c>
      <c r="D659" s="38">
        <f t="shared" si="42"/>
        <v>9855000</v>
      </c>
    </row>
    <row r="660" spans="1:4" x14ac:dyDescent="0.2">
      <c r="A660" s="4">
        <f t="shared" si="40"/>
        <v>658000</v>
      </c>
      <c r="B660">
        <f t="shared" si="43"/>
        <v>40</v>
      </c>
      <c r="C660" s="1">
        <f t="shared" si="41"/>
        <v>316.34615384615387</v>
      </c>
      <c r="D660" s="38">
        <f t="shared" si="42"/>
        <v>9870000</v>
      </c>
    </row>
    <row r="661" spans="1:4" x14ac:dyDescent="0.2">
      <c r="A661" s="4">
        <f t="shared" si="40"/>
        <v>659000</v>
      </c>
      <c r="B661">
        <f t="shared" si="43"/>
        <v>40</v>
      </c>
      <c r="C661" s="1">
        <f t="shared" si="41"/>
        <v>316.82692307692309</v>
      </c>
      <c r="D661" s="38">
        <f t="shared" si="42"/>
        <v>9885000</v>
      </c>
    </row>
    <row r="662" spans="1:4" x14ac:dyDescent="0.2">
      <c r="A662" s="4">
        <f t="shared" si="40"/>
        <v>660000</v>
      </c>
      <c r="B662">
        <f t="shared" si="43"/>
        <v>40</v>
      </c>
      <c r="C662" s="1">
        <f t="shared" si="41"/>
        <v>317.30769230769226</v>
      </c>
      <c r="D662" s="38">
        <f t="shared" si="42"/>
        <v>9900000</v>
      </c>
    </row>
    <row r="663" spans="1:4" x14ac:dyDescent="0.2">
      <c r="A663" s="4">
        <f t="shared" si="40"/>
        <v>661000</v>
      </c>
      <c r="B663">
        <f t="shared" si="43"/>
        <v>40</v>
      </c>
      <c r="C663" s="1">
        <f t="shared" si="41"/>
        <v>317.78846153846155</v>
      </c>
      <c r="D663" s="38">
        <f t="shared" si="42"/>
        <v>9915000</v>
      </c>
    </row>
    <row r="664" spans="1:4" x14ac:dyDescent="0.2">
      <c r="A664" s="4">
        <f t="shared" ref="A664:A727" si="44">A663+1000</f>
        <v>662000</v>
      </c>
      <c r="B664">
        <f t="shared" si="43"/>
        <v>40</v>
      </c>
      <c r="C664" s="1">
        <f t="shared" ref="C664:C727" si="45">A664/52/B664</f>
        <v>318.26923076923077</v>
      </c>
      <c r="D664" s="38">
        <f t="shared" ref="D664:D727" si="46">A664*15</f>
        <v>9930000</v>
      </c>
    </row>
    <row r="665" spans="1:4" x14ac:dyDescent="0.2">
      <c r="A665" s="4">
        <f t="shared" si="44"/>
        <v>663000</v>
      </c>
      <c r="B665">
        <f t="shared" si="43"/>
        <v>40</v>
      </c>
      <c r="C665" s="1">
        <f t="shared" si="45"/>
        <v>318.75</v>
      </c>
      <c r="D665" s="38">
        <f t="shared" si="46"/>
        <v>9945000</v>
      </c>
    </row>
    <row r="666" spans="1:4" x14ac:dyDescent="0.2">
      <c r="A666" s="4">
        <f t="shared" si="44"/>
        <v>664000</v>
      </c>
      <c r="B666">
        <f t="shared" si="43"/>
        <v>40</v>
      </c>
      <c r="C666" s="1">
        <f t="shared" si="45"/>
        <v>319.23076923076923</v>
      </c>
      <c r="D666" s="38">
        <f t="shared" si="46"/>
        <v>9960000</v>
      </c>
    </row>
    <row r="667" spans="1:4" x14ac:dyDescent="0.2">
      <c r="A667" s="4">
        <f t="shared" si="44"/>
        <v>665000</v>
      </c>
      <c r="B667">
        <f t="shared" si="43"/>
        <v>40</v>
      </c>
      <c r="C667" s="1">
        <f t="shared" si="45"/>
        <v>319.71153846153845</v>
      </c>
      <c r="D667" s="38">
        <f t="shared" si="46"/>
        <v>9975000</v>
      </c>
    </row>
    <row r="668" spans="1:4" x14ac:dyDescent="0.2">
      <c r="A668" s="4">
        <f t="shared" si="44"/>
        <v>666000</v>
      </c>
      <c r="B668">
        <f t="shared" si="43"/>
        <v>40</v>
      </c>
      <c r="C668" s="1">
        <f t="shared" si="45"/>
        <v>320.19230769230774</v>
      </c>
      <c r="D668" s="38">
        <f t="shared" si="46"/>
        <v>9990000</v>
      </c>
    </row>
    <row r="669" spans="1:4" x14ac:dyDescent="0.2">
      <c r="A669" s="4">
        <f t="shared" si="44"/>
        <v>667000</v>
      </c>
      <c r="B669">
        <f t="shared" si="43"/>
        <v>40</v>
      </c>
      <c r="C669" s="1">
        <f t="shared" si="45"/>
        <v>320.67307692307691</v>
      </c>
      <c r="D669" s="38">
        <f t="shared" si="46"/>
        <v>10005000</v>
      </c>
    </row>
    <row r="670" spans="1:4" x14ac:dyDescent="0.2">
      <c r="A670" s="4">
        <f t="shared" si="44"/>
        <v>668000</v>
      </c>
      <c r="B670">
        <f t="shared" si="43"/>
        <v>40</v>
      </c>
      <c r="C670" s="1">
        <f t="shared" si="45"/>
        <v>321.15384615384613</v>
      </c>
      <c r="D670" s="38">
        <f t="shared" si="46"/>
        <v>10020000</v>
      </c>
    </row>
    <row r="671" spans="1:4" x14ac:dyDescent="0.2">
      <c r="A671" s="4">
        <f t="shared" si="44"/>
        <v>669000</v>
      </c>
      <c r="B671">
        <f t="shared" si="43"/>
        <v>40</v>
      </c>
      <c r="C671" s="1">
        <f t="shared" si="45"/>
        <v>321.63461538461536</v>
      </c>
      <c r="D671" s="38">
        <f t="shared" si="46"/>
        <v>10035000</v>
      </c>
    </row>
    <row r="672" spans="1:4" x14ac:dyDescent="0.2">
      <c r="A672" s="4">
        <f t="shared" si="44"/>
        <v>670000</v>
      </c>
      <c r="B672">
        <f t="shared" si="43"/>
        <v>40</v>
      </c>
      <c r="C672" s="1">
        <f t="shared" si="45"/>
        <v>322.11538461538464</v>
      </c>
      <c r="D672" s="38">
        <f t="shared" si="46"/>
        <v>10050000</v>
      </c>
    </row>
    <row r="673" spans="1:4" x14ac:dyDescent="0.2">
      <c r="A673" s="4">
        <f t="shared" si="44"/>
        <v>671000</v>
      </c>
      <c r="B673">
        <f t="shared" si="43"/>
        <v>40</v>
      </c>
      <c r="C673" s="1">
        <f t="shared" si="45"/>
        <v>322.59615384615387</v>
      </c>
      <c r="D673" s="38">
        <f t="shared" si="46"/>
        <v>10065000</v>
      </c>
    </row>
    <row r="674" spans="1:4" x14ac:dyDescent="0.2">
      <c r="A674" s="4">
        <f t="shared" si="44"/>
        <v>672000</v>
      </c>
      <c r="B674">
        <f t="shared" si="43"/>
        <v>40</v>
      </c>
      <c r="C674" s="1">
        <f t="shared" si="45"/>
        <v>323.07692307692309</v>
      </c>
      <c r="D674" s="38">
        <f t="shared" si="46"/>
        <v>10080000</v>
      </c>
    </row>
    <row r="675" spans="1:4" x14ac:dyDescent="0.2">
      <c r="A675" s="4">
        <f t="shared" si="44"/>
        <v>673000</v>
      </c>
      <c r="B675">
        <f t="shared" si="43"/>
        <v>40</v>
      </c>
      <c r="C675" s="1">
        <f t="shared" si="45"/>
        <v>323.55769230769226</v>
      </c>
      <c r="D675" s="38">
        <f t="shared" si="46"/>
        <v>10095000</v>
      </c>
    </row>
    <row r="676" spans="1:4" x14ac:dyDescent="0.2">
      <c r="A676" s="4">
        <f t="shared" si="44"/>
        <v>674000</v>
      </c>
      <c r="B676">
        <f t="shared" si="43"/>
        <v>40</v>
      </c>
      <c r="C676" s="1">
        <f t="shared" si="45"/>
        <v>324.03846153846155</v>
      </c>
      <c r="D676" s="38">
        <f t="shared" si="46"/>
        <v>10110000</v>
      </c>
    </row>
    <row r="677" spans="1:4" x14ac:dyDescent="0.2">
      <c r="A677" s="4">
        <f t="shared" si="44"/>
        <v>675000</v>
      </c>
      <c r="B677">
        <f t="shared" si="43"/>
        <v>40</v>
      </c>
      <c r="C677" s="1">
        <f t="shared" si="45"/>
        <v>324.51923076923077</v>
      </c>
      <c r="D677" s="38">
        <f t="shared" si="46"/>
        <v>10125000</v>
      </c>
    </row>
    <row r="678" spans="1:4" x14ac:dyDescent="0.2">
      <c r="A678" s="4">
        <f t="shared" si="44"/>
        <v>676000</v>
      </c>
      <c r="B678">
        <f t="shared" si="43"/>
        <v>40</v>
      </c>
      <c r="C678" s="1">
        <f t="shared" si="45"/>
        <v>325</v>
      </c>
      <c r="D678" s="38">
        <f t="shared" si="46"/>
        <v>10140000</v>
      </c>
    </row>
    <row r="679" spans="1:4" x14ac:dyDescent="0.2">
      <c r="A679" s="4">
        <f t="shared" si="44"/>
        <v>677000</v>
      </c>
      <c r="B679">
        <f t="shared" si="43"/>
        <v>40</v>
      </c>
      <c r="C679" s="1">
        <f t="shared" si="45"/>
        <v>325.48076923076923</v>
      </c>
      <c r="D679" s="38">
        <f t="shared" si="46"/>
        <v>10155000</v>
      </c>
    </row>
    <row r="680" spans="1:4" x14ac:dyDescent="0.2">
      <c r="A680" s="4">
        <f t="shared" si="44"/>
        <v>678000</v>
      </c>
      <c r="B680">
        <f t="shared" si="43"/>
        <v>40</v>
      </c>
      <c r="C680" s="1">
        <f t="shared" si="45"/>
        <v>325.96153846153845</v>
      </c>
      <c r="D680" s="38">
        <f t="shared" si="46"/>
        <v>10170000</v>
      </c>
    </row>
    <row r="681" spans="1:4" x14ac:dyDescent="0.2">
      <c r="A681" s="4">
        <f t="shared" si="44"/>
        <v>679000</v>
      </c>
      <c r="B681">
        <f t="shared" si="43"/>
        <v>40</v>
      </c>
      <c r="C681" s="1">
        <f t="shared" si="45"/>
        <v>326.44230769230774</v>
      </c>
      <c r="D681" s="38">
        <f t="shared" si="46"/>
        <v>10185000</v>
      </c>
    </row>
    <row r="682" spans="1:4" x14ac:dyDescent="0.2">
      <c r="A682" s="4">
        <f t="shared" si="44"/>
        <v>680000</v>
      </c>
      <c r="B682">
        <f t="shared" si="43"/>
        <v>40</v>
      </c>
      <c r="C682" s="1">
        <f t="shared" si="45"/>
        <v>326.92307692307691</v>
      </c>
      <c r="D682" s="38">
        <f t="shared" si="46"/>
        <v>10200000</v>
      </c>
    </row>
    <row r="683" spans="1:4" x14ac:dyDescent="0.2">
      <c r="A683" s="4">
        <f t="shared" si="44"/>
        <v>681000</v>
      </c>
      <c r="B683">
        <f t="shared" si="43"/>
        <v>40</v>
      </c>
      <c r="C683" s="1">
        <f t="shared" si="45"/>
        <v>327.40384615384613</v>
      </c>
      <c r="D683" s="38">
        <f t="shared" si="46"/>
        <v>10215000</v>
      </c>
    </row>
    <row r="684" spans="1:4" x14ac:dyDescent="0.2">
      <c r="A684" s="4">
        <f t="shared" si="44"/>
        <v>682000</v>
      </c>
      <c r="B684">
        <f t="shared" si="43"/>
        <v>40</v>
      </c>
      <c r="C684" s="1">
        <f t="shared" si="45"/>
        <v>327.88461538461536</v>
      </c>
      <c r="D684" s="38">
        <f t="shared" si="46"/>
        <v>10230000</v>
      </c>
    </row>
    <row r="685" spans="1:4" x14ac:dyDescent="0.2">
      <c r="A685" s="4">
        <f t="shared" si="44"/>
        <v>683000</v>
      </c>
      <c r="B685">
        <f t="shared" si="43"/>
        <v>40</v>
      </c>
      <c r="C685" s="1">
        <f t="shared" si="45"/>
        <v>328.36538461538464</v>
      </c>
      <c r="D685" s="38">
        <f t="shared" si="46"/>
        <v>10245000</v>
      </c>
    </row>
    <row r="686" spans="1:4" x14ac:dyDescent="0.2">
      <c r="A686" s="4">
        <f t="shared" si="44"/>
        <v>684000</v>
      </c>
      <c r="B686">
        <f t="shared" si="43"/>
        <v>40</v>
      </c>
      <c r="C686" s="1">
        <f t="shared" si="45"/>
        <v>328.84615384615387</v>
      </c>
      <c r="D686" s="38">
        <f t="shared" si="46"/>
        <v>10260000</v>
      </c>
    </row>
    <row r="687" spans="1:4" x14ac:dyDescent="0.2">
      <c r="A687" s="4">
        <f t="shared" si="44"/>
        <v>685000</v>
      </c>
      <c r="B687">
        <f t="shared" si="43"/>
        <v>40</v>
      </c>
      <c r="C687" s="1">
        <f t="shared" si="45"/>
        <v>329.32692307692309</v>
      </c>
      <c r="D687" s="38">
        <f t="shared" si="46"/>
        <v>10275000</v>
      </c>
    </row>
    <row r="688" spans="1:4" x14ac:dyDescent="0.2">
      <c r="A688" s="4">
        <f t="shared" si="44"/>
        <v>686000</v>
      </c>
      <c r="B688">
        <f t="shared" si="43"/>
        <v>40</v>
      </c>
      <c r="C688" s="1">
        <f t="shared" si="45"/>
        <v>329.80769230769226</v>
      </c>
      <c r="D688" s="38">
        <f t="shared" si="46"/>
        <v>10290000</v>
      </c>
    </row>
    <row r="689" spans="1:4" x14ac:dyDescent="0.2">
      <c r="A689" s="4">
        <f t="shared" si="44"/>
        <v>687000</v>
      </c>
      <c r="B689">
        <f t="shared" si="43"/>
        <v>40</v>
      </c>
      <c r="C689" s="1">
        <f t="shared" si="45"/>
        <v>330.28846153846155</v>
      </c>
      <c r="D689" s="38">
        <f t="shared" si="46"/>
        <v>10305000</v>
      </c>
    </row>
    <row r="690" spans="1:4" x14ac:dyDescent="0.2">
      <c r="A690" s="4">
        <f t="shared" si="44"/>
        <v>688000</v>
      </c>
      <c r="B690">
        <f t="shared" si="43"/>
        <v>40</v>
      </c>
      <c r="C690" s="1">
        <f t="shared" si="45"/>
        <v>330.76923076923077</v>
      </c>
      <c r="D690" s="38">
        <f t="shared" si="46"/>
        <v>10320000</v>
      </c>
    </row>
    <row r="691" spans="1:4" x14ac:dyDescent="0.2">
      <c r="A691" s="4">
        <f t="shared" si="44"/>
        <v>689000</v>
      </c>
      <c r="B691">
        <f t="shared" si="43"/>
        <v>40</v>
      </c>
      <c r="C691" s="1">
        <f t="shared" si="45"/>
        <v>331.25</v>
      </c>
      <c r="D691" s="38">
        <f t="shared" si="46"/>
        <v>10335000</v>
      </c>
    </row>
    <row r="692" spans="1:4" x14ac:dyDescent="0.2">
      <c r="A692" s="4">
        <f t="shared" si="44"/>
        <v>690000</v>
      </c>
      <c r="B692">
        <f t="shared" si="43"/>
        <v>40</v>
      </c>
      <c r="C692" s="1">
        <f t="shared" si="45"/>
        <v>331.73076923076923</v>
      </c>
      <c r="D692" s="38">
        <f t="shared" si="46"/>
        <v>10350000</v>
      </c>
    </row>
    <row r="693" spans="1:4" x14ac:dyDescent="0.2">
      <c r="A693" s="4">
        <f t="shared" si="44"/>
        <v>691000</v>
      </c>
      <c r="B693">
        <f t="shared" si="43"/>
        <v>40</v>
      </c>
      <c r="C693" s="1">
        <f t="shared" si="45"/>
        <v>332.21153846153845</v>
      </c>
      <c r="D693" s="38">
        <f t="shared" si="46"/>
        <v>10365000</v>
      </c>
    </row>
    <row r="694" spans="1:4" x14ac:dyDescent="0.2">
      <c r="A694" s="4">
        <f t="shared" si="44"/>
        <v>692000</v>
      </c>
      <c r="B694">
        <f t="shared" si="43"/>
        <v>40</v>
      </c>
      <c r="C694" s="1">
        <f t="shared" si="45"/>
        <v>332.69230769230774</v>
      </c>
      <c r="D694" s="38">
        <f t="shared" si="46"/>
        <v>10380000</v>
      </c>
    </row>
    <row r="695" spans="1:4" x14ac:dyDescent="0.2">
      <c r="A695" s="4">
        <f t="shared" si="44"/>
        <v>693000</v>
      </c>
      <c r="B695">
        <f t="shared" si="43"/>
        <v>40</v>
      </c>
      <c r="C695" s="1">
        <f t="shared" si="45"/>
        <v>333.17307692307691</v>
      </c>
      <c r="D695" s="38">
        <f t="shared" si="46"/>
        <v>10395000</v>
      </c>
    </row>
    <row r="696" spans="1:4" x14ac:dyDescent="0.2">
      <c r="A696" s="4">
        <f t="shared" si="44"/>
        <v>694000</v>
      </c>
      <c r="B696">
        <f t="shared" si="43"/>
        <v>40</v>
      </c>
      <c r="C696" s="1">
        <f t="shared" si="45"/>
        <v>333.65384615384613</v>
      </c>
      <c r="D696" s="38">
        <f t="shared" si="46"/>
        <v>10410000</v>
      </c>
    </row>
    <row r="697" spans="1:4" x14ac:dyDescent="0.2">
      <c r="A697" s="4">
        <f t="shared" si="44"/>
        <v>695000</v>
      </c>
      <c r="B697">
        <f t="shared" si="43"/>
        <v>40</v>
      </c>
      <c r="C697" s="1">
        <f t="shared" si="45"/>
        <v>334.13461538461536</v>
      </c>
      <c r="D697" s="38">
        <f t="shared" si="46"/>
        <v>10425000</v>
      </c>
    </row>
    <row r="698" spans="1:4" x14ac:dyDescent="0.2">
      <c r="A698" s="4">
        <f t="shared" si="44"/>
        <v>696000</v>
      </c>
      <c r="B698">
        <f t="shared" si="43"/>
        <v>40</v>
      </c>
      <c r="C698" s="1">
        <f t="shared" si="45"/>
        <v>334.61538461538464</v>
      </c>
      <c r="D698" s="38">
        <f t="shared" si="46"/>
        <v>10440000</v>
      </c>
    </row>
    <row r="699" spans="1:4" x14ac:dyDescent="0.2">
      <c r="A699" s="4">
        <f t="shared" si="44"/>
        <v>697000</v>
      </c>
      <c r="B699">
        <f t="shared" si="43"/>
        <v>40</v>
      </c>
      <c r="C699" s="1">
        <f t="shared" si="45"/>
        <v>335.09615384615387</v>
      </c>
      <c r="D699" s="38">
        <f t="shared" si="46"/>
        <v>10455000</v>
      </c>
    </row>
    <row r="700" spans="1:4" x14ac:dyDescent="0.2">
      <c r="A700" s="4">
        <f t="shared" si="44"/>
        <v>698000</v>
      </c>
      <c r="B700">
        <f t="shared" si="43"/>
        <v>40</v>
      </c>
      <c r="C700" s="1">
        <f t="shared" si="45"/>
        <v>335.57692307692309</v>
      </c>
      <c r="D700" s="38">
        <f t="shared" si="46"/>
        <v>10470000</v>
      </c>
    </row>
    <row r="701" spans="1:4" x14ac:dyDescent="0.2">
      <c r="A701" s="4">
        <f t="shared" si="44"/>
        <v>699000</v>
      </c>
      <c r="B701">
        <f t="shared" si="43"/>
        <v>40</v>
      </c>
      <c r="C701" s="1">
        <f t="shared" si="45"/>
        <v>336.05769230769226</v>
      </c>
      <c r="D701" s="38">
        <f t="shared" si="46"/>
        <v>10485000</v>
      </c>
    </row>
    <row r="702" spans="1:4" x14ac:dyDescent="0.2">
      <c r="A702" s="4">
        <f t="shared" si="44"/>
        <v>700000</v>
      </c>
      <c r="B702">
        <f t="shared" si="43"/>
        <v>40</v>
      </c>
      <c r="C702" s="1">
        <f t="shared" si="45"/>
        <v>336.53846153846155</v>
      </c>
      <c r="D702" s="38">
        <f t="shared" si="46"/>
        <v>10500000</v>
      </c>
    </row>
    <row r="703" spans="1:4" x14ac:dyDescent="0.2">
      <c r="A703" s="4">
        <f t="shared" si="44"/>
        <v>701000</v>
      </c>
      <c r="B703">
        <f t="shared" si="43"/>
        <v>40</v>
      </c>
      <c r="C703" s="1">
        <f t="shared" si="45"/>
        <v>337.01923076923077</v>
      </c>
      <c r="D703" s="38">
        <f t="shared" si="46"/>
        <v>10515000</v>
      </c>
    </row>
    <row r="704" spans="1:4" x14ac:dyDescent="0.2">
      <c r="A704" s="4">
        <f t="shared" si="44"/>
        <v>702000</v>
      </c>
      <c r="B704">
        <f t="shared" si="43"/>
        <v>40</v>
      </c>
      <c r="C704" s="1">
        <f t="shared" si="45"/>
        <v>337.5</v>
      </c>
      <c r="D704" s="38">
        <f t="shared" si="46"/>
        <v>10530000</v>
      </c>
    </row>
    <row r="705" spans="1:4" x14ac:dyDescent="0.2">
      <c r="A705" s="4">
        <f t="shared" si="44"/>
        <v>703000</v>
      </c>
      <c r="B705">
        <f t="shared" si="43"/>
        <v>40</v>
      </c>
      <c r="C705" s="1">
        <f t="shared" si="45"/>
        <v>337.98076923076923</v>
      </c>
      <c r="D705" s="38">
        <f t="shared" si="46"/>
        <v>10545000</v>
      </c>
    </row>
    <row r="706" spans="1:4" x14ac:dyDescent="0.2">
      <c r="A706" s="4">
        <f t="shared" si="44"/>
        <v>704000</v>
      </c>
      <c r="B706">
        <f t="shared" si="43"/>
        <v>40</v>
      </c>
      <c r="C706" s="1">
        <f t="shared" si="45"/>
        <v>338.46153846153845</v>
      </c>
      <c r="D706" s="38">
        <f t="shared" si="46"/>
        <v>10560000</v>
      </c>
    </row>
    <row r="707" spans="1:4" x14ac:dyDescent="0.2">
      <c r="A707" s="4">
        <f t="shared" si="44"/>
        <v>705000</v>
      </c>
      <c r="B707">
        <f t="shared" si="43"/>
        <v>40</v>
      </c>
      <c r="C707" s="1">
        <f t="shared" si="45"/>
        <v>338.94230769230774</v>
      </c>
      <c r="D707" s="38">
        <f t="shared" si="46"/>
        <v>10575000</v>
      </c>
    </row>
    <row r="708" spans="1:4" x14ac:dyDescent="0.2">
      <c r="A708" s="4">
        <f t="shared" si="44"/>
        <v>706000</v>
      </c>
      <c r="B708">
        <f t="shared" si="43"/>
        <v>40</v>
      </c>
      <c r="C708" s="1">
        <f t="shared" si="45"/>
        <v>339.42307692307691</v>
      </c>
      <c r="D708" s="38">
        <f t="shared" si="46"/>
        <v>10590000</v>
      </c>
    </row>
    <row r="709" spans="1:4" x14ac:dyDescent="0.2">
      <c r="A709" s="4">
        <f t="shared" si="44"/>
        <v>707000</v>
      </c>
      <c r="B709">
        <f t="shared" si="43"/>
        <v>40</v>
      </c>
      <c r="C709" s="1">
        <f t="shared" si="45"/>
        <v>339.90384615384613</v>
      </c>
      <c r="D709" s="38">
        <f t="shared" si="46"/>
        <v>10605000</v>
      </c>
    </row>
    <row r="710" spans="1:4" x14ac:dyDescent="0.2">
      <c r="A710" s="4">
        <f t="shared" si="44"/>
        <v>708000</v>
      </c>
      <c r="B710">
        <f t="shared" si="43"/>
        <v>40</v>
      </c>
      <c r="C710" s="1">
        <f t="shared" si="45"/>
        <v>340.38461538461536</v>
      </c>
      <c r="D710" s="38">
        <f t="shared" si="46"/>
        <v>10620000</v>
      </c>
    </row>
    <row r="711" spans="1:4" x14ac:dyDescent="0.2">
      <c r="A711" s="4">
        <f t="shared" si="44"/>
        <v>709000</v>
      </c>
      <c r="B711">
        <f t="shared" si="43"/>
        <v>40</v>
      </c>
      <c r="C711" s="1">
        <f t="shared" si="45"/>
        <v>340.86538461538464</v>
      </c>
      <c r="D711" s="38">
        <f t="shared" si="46"/>
        <v>10635000</v>
      </c>
    </row>
    <row r="712" spans="1:4" x14ac:dyDescent="0.2">
      <c r="A712" s="4">
        <f t="shared" si="44"/>
        <v>710000</v>
      </c>
      <c r="B712">
        <f t="shared" si="43"/>
        <v>40</v>
      </c>
      <c r="C712" s="1">
        <f t="shared" si="45"/>
        <v>341.34615384615387</v>
      </c>
      <c r="D712" s="38">
        <f t="shared" si="46"/>
        <v>10650000</v>
      </c>
    </row>
    <row r="713" spans="1:4" x14ac:dyDescent="0.2">
      <c r="A713" s="4">
        <f t="shared" si="44"/>
        <v>711000</v>
      </c>
      <c r="B713">
        <f t="shared" ref="B713:B776" si="47">$B$7</f>
        <v>40</v>
      </c>
      <c r="C713" s="1">
        <f t="shared" si="45"/>
        <v>341.82692307692309</v>
      </c>
      <c r="D713" s="38">
        <f t="shared" si="46"/>
        <v>10665000</v>
      </c>
    </row>
    <row r="714" spans="1:4" x14ac:dyDescent="0.2">
      <c r="A714" s="4">
        <f t="shared" si="44"/>
        <v>712000</v>
      </c>
      <c r="B714">
        <f t="shared" si="47"/>
        <v>40</v>
      </c>
      <c r="C714" s="1">
        <f t="shared" si="45"/>
        <v>342.30769230769226</v>
      </c>
      <c r="D714" s="38">
        <f t="shared" si="46"/>
        <v>10680000</v>
      </c>
    </row>
    <row r="715" spans="1:4" x14ac:dyDescent="0.2">
      <c r="A715" s="4">
        <f t="shared" si="44"/>
        <v>713000</v>
      </c>
      <c r="B715">
        <f t="shared" si="47"/>
        <v>40</v>
      </c>
      <c r="C715" s="1">
        <f t="shared" si="45"/>
        <v>342.78846153846155</v>
      </c>
      <c r="D715" s="38">
        <f t="shared" si="46"/>
        <v>10695000</v>
      </c>
    </row>
    <row r="716" spans="1:4" x14ac:dyDescent="0.2">
      <c r="A716" s="4">
        <f t="shared" si="44"/>
        <v>714000</v>
      </c>
      <c r="B716">
        <f t="shared" si="47"/>
        <v>40</v>
      </c>
      <c r="C716" s="1">
        <f t="shared" si="45"/>
        <v>343.26923076923077</v>
      </c>
      <c r="D716" s="38">
        <f t="shared" si="46"/>
        <v>10710000</v>
      </c>
    </row>
    <row r="717" spans="1:4" x14ac:dyDescent="0.2">
      <c r="A717" s="4">
        <f t="shared" si="44"/>
        <v>715000</v>
      </c>
      <c r="B717">
        <f t="shared" si="47"/>
        <v>40</v>
      </c>
      <c r="C717" s="1">
        <f t="shared" si="45"/>
        <v>343.75</v>
      </c>
      <c r="D717" s="38">
        <f t="shared" si="46"/>
        <v>10725000</v>
      </c>
    </row>
    <row r="718" spans="1:4" x14ac:dyDescent="0.2">
      <c r="A718" s="4">
        <f t="shared" si="44"/>
        <v>716000</v>
      </c>
      <c r="B718">
        <f t="shared" si="47"/>
        <v>40</v>
      </c>
      <c r="C718" s="1">
        <f t="shared" si="45"/>
        <v>344.23076923076923</v>
      </c>
      <c r="D718" s="38">
        <f t="shared" si="46"/>
        <v>10740000</v>
      </c>
    </row>
    <row r="719" spans="1:4" x14ac:dyDescent="0.2">
      <c r="A719" s="4">
        <f t="shared" si="44"/>
        <v>717000</v>
      </c>
      <c r="B719">
        <f t="shared" si="47"/>
        <v>40</v>
      </c>
      <c r="C719" s="1">
        <f t="shared" si="45"/>
        <v>344.71153846153845</v>
      </c>
      <c r="D719" s="38">
        <f t="shared" si="46"/>
        <v>10755000</v>
      </c>
    </row>
    <row r="720" spans="1:4" x14ac:dyDescent="0.2">
      <c r="A720" s="4">
        <f t="shared" si="44"/>
        <v>718000</v>
      </c>
      <c r="B720">
        <f t="shared" si="47"/>
        <v>40</v>
      </c>
      <c r="C720" s="1">
        <f t="shared" si="45"/>
        <v>345.19230769230774</v>
      </c>
      <c r="D720" s="38">
        <f t="shared" si="46"/>
        <v>10770000</v>
      </c>
    </row>
    <row r="721" spans="1:4" x14ac:dyDescent="0.2">
      <c r="A721" s="4">
        <f t="shared" si="44"/>
        <v>719000</v>
      </c>
      <c r="B721">
        <f t="shared" si="47"/>
        <v>40</v>
      </c>
      <c r="C721" s="1">
        <f t="shared" si="45"/>
        <v>345.67307692307691</v>
      </c>
      <c r="D721" s="38">
        <f t="shared" si="46"/>
        <v>10785000</v>
      </c>
    </row>
    <row r="722" spans="1:4" x14ac:dyDescent="0.2">
      <c r="A722" s="4">
        <f t="shared" si="44"/>
        <v>720000</v>
      </c>
      <c r="B722">
        <f t="shared" si="47"/>
        <v>40</v>
      </c>
      <c r="C722" s="1">
        <f t="shared" si="45"/>
        <v>346.15384615384613</v>
      </c>
      <c r="D722" s="38">
        <f t="shared" si="46"/>
        <v>10800000</v>
      </c>
    </row>
    <row r="723" spans="1:4" x14ac:dyDescent="0.2">
      <c r="A723" s="4">
        <f t="shared" si="44"/>
        <v>721000</v>
      </c>
      <c r="B723">
        <f t="shared" si="47"/>
        <v>40</v>
      </c>
      <c r="C723" s="1">
        <f t="shared" si="45"/>
        <v>346.63461538461536</v>
      </c>
      <c r="D723" s="38">
        <f t="shared" si="46"/>
        <v>10815000</v>
      </c>
    </row>
    <row r="724" spans="1:4" x14ac:dyDescent="0.2">
      <c r="A724" s="4">
        <f t="shared" si="44"/>
        <v>722000</v>
      </c>
      <c r="B724">
        <f t="shared" si="47"/>
        <v>40</v>
      </c>
      <c r="C724" s="1">
        <f t="shared" si="45"/>
        <v>347.11538461538464</v>
      </c>
      <c r="D724" s="38">
        <f t="shared" si="46"/>
        <v>10830000</v>
      </c>
    </row>
    <row r="725" spans="1:4" x14ac:dyDescent="0.2">
      <c r="A725" s="4">
        <f t="shared" si="44"/>
        <v>723000</v>
      </c>
      <c r="B725">
        <f t="shared" si="47"/>
        <v>40</v>
      </c>
      <c r="C725" s="1">
        <f t="shared" si="45"/>
        <v>347.59615384615387</v>
      </c>
      <c r="D725" s="38">
        <f t="shared" si="46"/>
        <v>10845000</v>
      </c>
    </row>
    <row r="726" spans="1:4" x14ac:dyDescent="0.2">
      <c r="A726" s="4">
        <f t="shared" si="44"/>
        <v>724000</v>
      </c>
      <c r="B726">
        <f t="shared" si="47"/>
        <v>40</v>
      </c>
      <c r="C726" s="1">
        <f t="shared" si="45"/>
        <v>348.07692307692309</v>
      </c>
      <c r="D726" s="38">
        <f t="shared" si="46"/>
        <v>10860000</v>
      </c>
    </row>
    <row r="727" spans="1:4" x14ac:dyDescent="0.2">
      <c r="A727" s="4">
        <f t="shared" si="44"/>
        <v>725000</v>
      </c>
      <c r="B727">
        <f t="shared" si="47"/>
        <v>40</v>
      </c>
      <c r="C727" s="1">
        <f t="shared" si="45"/>
        <v>348.55769230769226</v>
      </c>
      <c r="D727" s="38">
        <f t="shared" si="46"/>
        <v>10875000</v>
      </c>
    </row>
    <row r="728" spans="1:4" x14ac:dyDescent="0.2">
      <c r="A728" s="4">
        <f t="shared" ref="A728:A791" si="48">A727+1000</f>
        <v>726000</v>
      </c>
      <c r="B728">
        <f t="shared" si="47"/>
        <v>40</v>
      </c>
      <c r="C728" s="1">
        <f t="shared" ref="C728:C791" si="49">A728/52/B728</f>
        <v>349.03846153846155</v>
      </c>
      <c r="D728" s="38">
        <f t="shared" ref="D728:D791" si="50">A728*15</f>
        <v>10890000</v>
      </c>
    </row>
    <row r="729" spans="1:4" x14ac:dyDescent="0.2">
      <c r="A729" s="4">
        <f t="shared" si="48"/>
        <v>727000</v>
      </c>
      <c r="B729">
        <f t="shared" si="47"/>
        <v>40</v>
      </c>
      <c r="C729" s="1">
        <f t="shared" si="49"/>
        <v>349.51923076923077</v>
      </c>
      <c r="D729" s="38">
        <f t="shared" si="50"/>
        <v>10905000</v>
      </c>
    </row>
    <row r="730" spans="1:4" x14ac:dyDescent="0.2">
      <c r="A730" s="4">
        <f t="shared" si="48"/>
        <v>728000</v>
      </c>
      <c r="B730">
        <f t="shared" si="47"/>
        <v>40</v>
      </c>
      <c r="C730" s="1">
        <f t="shared" si="49"/>
        <v>350</v>
      </c>
      <c r="D730" s="38">
        <f t="shared" si="50"/>
        <v>10920000</v>
      </c>
    </row>
    <row r="731" spans="1:4" x14ac:dyDescent="0.2">
      <c r="A731" s="4">
        <f t="shared" si="48"/>
        <v>729000</v>
      </c>
      <c r="B731">
        <f t="shared" si="47"/>
        <v>40</v>
      </c>
      <c r="C731" s="1">
        <f t="shared" si="49"/>
        <v>350.48076923076923</v>
      </c>
      <c r="D731" s="38">
        <f t="shared" si="50"/>
        <v>10935000</v>
      </c>
    </row>
    <row r="732" spans="1:4" x14ac:dyDescent="0.2">
      <c r="A732" s="4">
        <f t="shared" si="48"/>
        <v>730000</v>
      </c>
      <c r="B732">
        <f t="shared" si="47"/>
        <v>40</v>
      </c>
      <c r="C732" s="1">
        <f t="shared" si="49"/>
        <v>350.96153846153845</v>
      </c>
      <c r="D732" s="38">
        <f t="shared" si="50"/>
        <v>10950000</v>
      </c>
    </row>
    <row r="733" spans="1:4" x14ac:dyDescent="0.2">
      <c r="A733" s="4">
        <f t="shared" si="48"/>
        <v>731000</v>
      </c>
      <c r="B733">
        <f t="shared" si="47"/>
        <v>40</v>
      </c>
      <c r="C733" s="1">
        <f t="shared" si="49"/>
        <v>351.44230769230774</v>
      </c>
      <c r="D733" s="38">
        <f t="shared" si="50"/>
        <v>10965000</v>
      </c>
    </row>
    <row r="734" spans="1:4" x14ac:dyDescent="0.2">
      <c r="A734" s="4">
        <f t="shared" si="48"/>
        <v>732000</v>
      </c>
      <c r="B734">
        <f t="shared" si="47"/>
        <v>40</v>
      </c>
      <c r="C734" s="1">
        <f t="shared" si="49"/>
        <v>351.92307692307691</v>
      </c>
      <c r="D734" s="38">
        <f t="shared" si="50"/>
        <v>10980000</v>
      </c>
    </row>
    <row r="735" spans="1:4" x14ac:dyDescent="0.2">
      <c r="A735" s="4">
        <f t="shared" si="48"/>
        <v>733000</v>
      </c>
      <c r="B735">
        <f t="shared" si="47"/>
        <v>40</v>
      </c>
      <c r="C735" s="1">
        <f t="shared" si="49"/>
        <v>352.40384615384613</v>
      </c>
      <c r="D735" s="38">
        <f t="shared" si="50"/>
        <v>10995000</v>
      </c>
    </row>
    <row r="736" spans="1:4" x14ac:dyDescent="0.2">
      <c r="A736" s="4">
        <f t="shared" si="48"/>
        <v>734000</v>
      </c>
      <c r="B736">
        <f t="shared" si="47"/>
        <v>40</v>
      </c>
      <c r="C736" s="1">
        <f t="shared" si="49"/>
        <v>352.88461538461536</v>
      </c>
      <c r="D736" s="38">
        <f t="shared" si="50"/>
        <v>11010000</v>
      </c>
    </row>
    <row r="737" spans="1:4" x14ac:dyDescent="0.2">
      <c r="A737" s="4">
        <f t="shared" si="48"/>
        <v>735000</v>
      </c>
      <c r="B737">
        <f t="shared" si="47"/>
        <v>40</v>
      </c>
      <c r="C737" s="1">
        <f t="shared" si="49"/>
        <v>353.36538461538464</v>
      </c>
      <c r="D737" s="38">
        <f t="shared" si="50"/>
        <v>11025000</v>
      </c>
    </row>
    <row r="738" spans="1:4" x14ac:dyDescent="0.2">
      <c r="A738" s="4">
        <f t="shared" si="48"/>
        <v>736000</v>
      </c>
      <c r="B738">
        <f t="shared" si="47"/>
        <v>40</v>
      </c>
      <c r="C738" s="1">
        <f t="shared" si="49"/>
        <v>353.84615384615387</v>
      </c>
      <c r="D738" s="38">
        <f t="shared" si="50"/>
        <v>11040000</v>
      </c>
    </row>
    <row r="739" spans="1:4" x14ac:dyDescent="0.2">
      <c r="A739" s="4">
        <f t="shared" si="48"/>
        <v>737000</v>
      </c>
      <c r="B739">
        <f t="shared" si="47"/>
        <v>40</v>
      </c>
      <c r="C739" s="1">
        <f t="shared" si="49"/>
        <v>354.32692307692309</v>
      </c>
      <c r="D739" s="38">
        <f t="shared" si="50"/>
        <v>11055000</v>
      </c>
    </row>
    <row r="740" spans="1:4" x14ac:dyDescent="0.2">
      <c r="A740" s="4">
        <f t="shared" si="48"/>
        <v>738000</v>
      </c>
      <c r="B740">
        <f t="shared" si="47"/>
        <v>40</v>
      </c>
      <c r="C740" s="1">
        <f t="shared" si="49"/>
        <v>354.80769230769226</v>
      </c>
      <c r="D740" s="38">
        <f t="shared" si="50"/>
        <v>11070000</v>
      </c>
    </row>
    <row r="741" spans="1:4" x14ac:dyDescent="0.2">
      <c r="A741" s="4">
        <f t="shared" si="48"/>
        <v>739000</v>
      </c>
      <c r="B741">
        <f t="shared" si="47"/>
        <v>40</v>
      </c>
      <c r="C741" s="1">
        <f t="shared" si="49"/>
        <v>355.28846153846155</v>
      </c>
      <c r="D741" s="38">
        <f t="shared" si="50"/>
        <v>11085000</v>
      </c>
    </row>
    <row r="742" spans="1:4" x14ac:dyDescent="0.2">
      <c r="A742" s="4">
        <f t="shared" si="48"/>
        <v>740000</v>
      </c>
      <c r="B742">
        <f t="shared" si="47"/>
        <v>40</v>
      </c>
      <c r="C742" s="1">
        <f t="shared" si="49"/>
        <v>355.76923076923077</v>
      </c>
      <c r="D742" s="38">
        <f t="shared" si="50"/>
        <v>11100000</v>
      </c>
    </row>
    <row r="743" spans="1:4" x14ac:dyDescent="0.2">
      <c r="A743" s="4">
        <f t="shared" si="48"/>
        <v>741000</v>
      </c>
      <c r="B743">
        <f t="shared" si="47"/>
        <v>40</v>
      </c>
      <c r="C743" s="1">
        <f t="shared" si="49"/>
        <v>356.25</v>
      </c>
      <c r="D743" s="38">
        <f t="shared" si="50"/>
        <v>11115000</v>
      </c>
    </row>
    <row r="744" spans="1:4" x14ac:dyDescent="0.2">
      <c r="A744" s="4">
        <f t="shared" si="48"/>
        <v>742000</v>
      </c>
      <c r="B744">
        <f t="shared" si="47"/>
        <v>40</v>
      </c>
      <c r="C744" s="1">
        <f t="shared" si="49"/>
        <v>356.73076923076923</v>
      </c>
      <c r="D744" s="38">
        <f t="shared" si="50"/>
        <v>11130000</v>
      </c>
    </row>
    <row r="745" spans="1:4" x14ac:dyDescent="0.2">
      <c r="A745" s="4">
        <f t="shared" si="48"/>
        <v>743000</v>
      </c>
      <c r="B745">
        <f t="shared" si="47"/>
        <v>40</v>
      </c>
      <c r="C745" s="1">
        <f t="shared" si="49"/>
        <v>357.21153846153845</v>
      </c>
      <c r="D745" s="38">
        <f t="shared" si="50"/>
        <v>11145000</v>
      </c>
    </row>
    <row r="746" spans="1:4" x14ac:dyDescent="0.2">
      <c r="A746" s="4">
        <f t="shared" si="48"/>
        <v>744000</v>
      </c>
      <c r="B746">
        <f t="shared" si="47"/>
        <v>40</v>
      </c>
      <c r="C746" s="1">
        <f t="shared" si="49"/>
        <v>357.69230769230774</v>
      </c>
      <c r="D746" s="38">
        <f t="shared" si="50"/>
        <v>11160000</v>
      </c>
    </row>
    <row r="747" spans="1:4" x14ac:dyDescent="0.2">
      <c r="A747" s="4">
        <f t="shared" si="48"/>
        <v>745000</v>
      </c>
      <c r="B747">
        <f t="shared" si="47"/>
        <v>40</v>
      </c>
      <c r="C747" s="1">
        <f t="shared" si="49"/>
        <v>358.17307692307691</v>
      </c>
      <c r="D747" s="38">
        <f t="shared" si="50"/>
        <v>11175000</v>
      </c>
    </row>
    <row r="748" spans="1:4" x14ac:dyDescent="0.2">
      <c r="A748" s="4">
        <f t="shared" si="48"/>
        <v>746000</v>
      </c>
      <c r="B748">
        <f t="shared" si="47"/>
        <v>40</v>
      </c>
      <c r="C748" s="1">
        <f t="shared" si="49"/>
        <v>358.65384615384613</v>
      </c>
      <c r="D748" s="38">
        <f t="shared" si="50"/>
        <v>11190000</v>
      </c>
    </row>
    <row r="749" spans="1:4" x14ac:dyDescent="0.2">
      <c r="A749" s="4">
        <f t="shared" si="48"/>
        <v>747000</v>
      </c>
      <c r="B749">
        <f t="shared" si="47"/>
        <v>40</v>
      </c>
      <c r="C749" s="1">
        <f t="shared" si="49"/>
        <v>359.13461538461536</v>
      </c>
      <c r="D749" s="38">
        <f t="shared" si="50"/>
        <v>11205000</v>
      </c>
    </row>
    <row r="750" spans="1:4" x14ac:dyDescent="0.2">
      <c r="A750" s="4">
        <f t="shared" si="48"/>
        <v>748000</v>
      </c>
      <c r="B750">
        <f t="shared" si="47"/>
        <v>40</v>
      </c>
      <c r="C750" s="1">
        <f t="shared" si="49"/>
        <v>359.61538461538464</v>
      </c>
      <c r="D750" s="38">
        <f t="shared" si="50"/>
        <v>11220000</v>
      </c>
    </row>
    <row r="751" spans="1:4" x14ac:dyDescent="0.2">
      <c r="A751" s="4">
        <f t="shared" si="48"/>
        <v>749000</v>
      </c>
      <c r="B751">
        <f t="shared" si="47"/>
        <v>40</v>
      </c>
      <c r="C751" s="1">
        <f t="shared" si="49"/>
        <v>360.09615384615387</v>
      </c>
      <c r="D751" s="38">
        <f t="shared" si="50"/>
        <v>11235000</v>
      </c>
    </row>
    <row r="752" spans="1:4" x14ac:dyDescent="0.2">
      <c r="A752" s="4">
        <f t="shared" si="48"/>
        <v>750000</v>
      </c>
      <c r="B752">
        <f t="shared" si="47"/>
        <v>40</v>
      </c>
      <c r="C752" s="1">
        <f t="shared" si="49"/>
        <v>360.57692307692309</v>
      </c>
      <c r="D752" s="38">
        <f t="shared" si="50"/>
        <v>11250000</v>
      </c>
    </row>
    <row r="753" spans="1:4" x14ac:dyDescent="0.2">
      <c r="A753" s="4">
        <f t="shared" si="48"/>
        <v>751000</v>
      </c>
      <c r="B753">
        <f t="shared" si="47"/>
        <v>40</v>
      </c>
      <c r="C753" s="1">
        <f t="shared" si="49"/>
        <v>361.05769230769226</v>
      </c>
      <c r="D753" s="38">
        <f t="shared" si="50"/>
        <v>11265000</v>
      </c>
    </row>
    <row r="754" spans="1:4" x14ac:dyDescent="0.2">
      <c r="A754" s="4">
        <f t="shared" si="48"/>
        <v>752000</v>
      </c>
      <c r="B754">
        <f t="shared" si="47"/>
        <v>40</v>
      </c>
      <c r="C754" s="1">
        <f t="shared" si="49"/>
        <v>361.53846153846155</v>
      </c>
      <c r="D754" s="38">
        <f t="shared" si="50"/>
        <v>11280000</v>
      </c>
    </row>
    <row r="755" spans="1:4" x14ac:dyDescent="0.2">
      <c r="A755" s="4">
        <f t="shared" si="48"/>
        <v>753000</v>
      </c>
      <c r="B755">
        <f t="shared" si="47"/>
        <v>40</v>
      </c>
      <c r="C755" s="1">
        <f t="shared" si="49"/>
        <v>362.01923076923077</v>
      </c>
      <c r="D755" s="38">
        <f t="shared" si="50"/>
        <v>11295000</v>
      </c>
    </row>
    <row r="756" spans="1:4" x14ac:dyDescent="0.2">
      <c r="A756" s="4">
        <f t="shared" si="48"/>
        <v>754000</v>
      </c>
      <c r="B756">
        <f t="shared" si="47"/>
        <v>40</v>
      </c>
      <c r="C756" s="1">
        <f t="shared" si="49"/>
        <v>362.5</v>
      </c>
      <c r="D756" s="38">
        <f t="shared" si="50"/>
        <v>11310000</v>
      </c>
    </row>
    <row r="757" spans="1:4" x14ac:dyDescent="0.2">
      <c r="A757" s="4">
        <f t="shared" si="48"/>
        <v>755000</v>
      </c>
      <c r="B757">
        <f t="shared" si="47"/>
        <v>40</v>
      </c>
      <c r="C757" s="1">
        <f t="shared" si="49"/>
        <v>362.98076923076923</v>
      </c>
      <c r="D757" s="38">
        <f t="shared" si="50"/>
        <v>11325000</v>
      </c>
    </row>
    <row r="758" spans="1:4" x14ac:dyDescent="0.2">
      <c r="A758" s="4">
        <f t="shared" si="48"/>
        <v>756000</v>
      </c>
      <c r="B758">
        <f t="shared" si="47"/>
        <v>40</v>
      </c>
      <c r="C758" s="1">
        <f t="shared" si="49"/>
        <v>363.46153846153845</v>
      </c>
      <c r="D758" s="38">
        <f t="shared" si="50"/>
        <v>11340000</v>
      </c>
    </row>
    <row r="759" spans="1:4" x14ac:dyDescent="0.2">
      <c r="A759" s="4">
        <f t="shared" si="48"/>
        <v>757000</v>
      </c>
      <c r="B759">
        <f t="shared" si="47"/>
        <v>40</v>
      </c>
      <c r="C759" s="1">
        <f t="shared" si="49"/>
        <v>363.94230769230774</v>
      </c>
      <c r="D759" s="38">
        <f t="shared" si="50"/>
        <v>11355000</v>
      </c>
    </row>
    <row r="760" spans="1:4" x14ac:dyDescent="0.2">
      <c r="A760" s="4">
        <f t="shared" si="48"/>
        <v>758000</v>
      </c>
      <c r="B760">
        <f t="shared" si="47"/>
        <v>40</v>
      </c>
      <c r="C760" s="1">
        <f t="shared" si="49"/>
        <v>364.42307692307691</v>
      </c>
      <c r="D760" s="38">
        <f t="shared" si="50"/>
        <v>11370000</v>
      </c>
    </row>
    <row r="761" spans="1:4" x14ac:dyDescent="0.2">
      <c r="A761" s="4">
        <f t="shared" si="48"/>
        <v>759000</v>
      </c>
      <c r="B761">
        <f t="shared" si="47"/>
        <v>40</v>
      </c>
      <c r="C761" s="1">
        <f t="shared" si="49"/>
        <v>364.90384615384613</v>
      </c>
      <c r="D761" s="38">
        <f t="shared" si="50"/>
        <v>11385000</v>
      </c>
    </row>
    <row r="762" spans="1:4" x14ac:dyDescent="0.2">
      <c r="A762" s="4">
        <f t="shared" si="48"/>
        <v>760000</v>
      </c>
      <c r="B762">
        <f t="shared" si="47"/>
        <v>40</v>
      </c>
      <c r="C762" s="1">
        <f t="shared" si="49"/>
        <v>365.38461538461536</v>
      </c>
      <c r="D762" s="38">
        <f t="shared" si="50"/>
        <v>11400000</v>
      </c>
    </row>
    <row r="763" spans="1:4" x14ac:dyDescent="0.2">
      <c r="A763" s="4">
        <f t="shared" si="48"/>
        <v>761000</v>
      </c>
      <c r="B763">
        <f t="shared" si="47"/>
        <v>40</v>
      </c>
      <c r="C763" s="1">
        <f t="shared" si="49"/>
        <v>365.86538461538464</v>
      </c>
      <c r="D763" s="38">
        <f t="shared" si="50"/>
        <v>11415000</v>
      </c>
    </row>
    <row r="764" spans="1:4" x14ac:dyDescent="0.2">
      <c r="A764" s="4">
        <f t="shared" si="48"/>
        <v>762000</v>
      </c>
      <c r="B764">
        <f t="shared" si="47"/>
        <v>40</v>
      </c>
      <c r="C764" s="1">
        <f t="shared" si="49"/>
        <v>366.34615384615387</v>
      </c>
      <c r="D764" s="38">
        <f t="shared" si="50"/>
        <v>11430000</v>
      </c>
    </row>
    <row r="765" spans="1:4" x14ac:dyDescent="0.2">
      <c r="A765" s="4">
        <f t="shared" si="48"/>
        <v>763000</v>
      </c>
      <c r="B765">
        <f t="shared" si="47"/>
        <v>40</v>
      </c>
      <c r="C765" s="1">
        <f t="shared" si="49"/>
        <v>366.82692307692309</v>
      </c>
      <c r="D765" s="38">
        <f t="shared" si="50"/>
        <v>11445000</v>
      </c>
    </row>
    <row r="766" spans="1:4" x14ac:dyDescent="0.2">
      <c r="A766" s="4">
        <f t="shared" si="48"/>
        <v>764000</v>
      </c>
      <c r="B766">
        <f t="shared" si="47"/>
        <v>40</v>
      </c>
      <c r="C766" s="1">
        <f t="shared" si="49"/>
        <v>367.30769230769226</v>
      </c>
      <c r="D766" s="38">
        <f t="shared" si="50"/>
        <v>11460000</v>
      </c>
    </row>
    <row r="767" spans="1:4" x14ac:dyDescent="0.2">
      <c r="A767" s="4">
        <f t="shared" si="48"/>
        <v>765000</v>
      </c>
      <c r="B767">
        <f t="shared" si="47"/>
        <v>40</v>
      </c>
      <c r="C767" s="1">
        <f t="shared" si="49"/>
        <v>367.78846153846155</v>
      </c>
      <c r="D767" s="38">
        <f t="shared" si="50"/>
        <v>11475000</v>
      </c>
    </row>
    <row r="768" spans="1:4" x14ac:dyDescent="0.2">
      <c r="A768" s="4">
        <f t="shared" si="48"/>
        <v>766000</v>
      </c>
      <c r="B768">
        <f t="shared" si="47"/>
        <v>40</v>
      </c>
      <c r="C768" s="1">
        <f t="shared" si="49"/>
        <v>368.26923076923077</v>
      </c>
      <c r="D768" s="38">
        <f t="shared" si="50"/>
        <v>11490000</v>
      </c>
    </row>
    <row r="769" spans="1:4" x14ac:dyDescent="0.2">
      <c r="A769" s="4">
        <f t="shared" si="48"/>
        <v>767000</v>
      </c>
      <c r="B769">
        <f t="shared" si="47"/>
        <v>40</v>
      </c>
      <c r="C769" s="1">
        <f t="shared" si="49"/>
        <v>368.75</v>
      </c>
      <c r="D769" s="38">
        <f t="shared" si="50"/>
        <v>11505000</v>
      </c>
    </row>
    <row r="770" spans="1:4" x14ac:dyDescent="0.2">
      <c r="A770" s="4">
        <f t="shared" si="48"/>
        <v>768000</v>
      </c>
      <c r="B770">
        <f t="shared" si="47"/>
        <v>40</v>
      </c>
      <c r="C770" s="1">
        <f t="shared" si="49"/>
        <v>369.23076923076923</v>
      </c>
      <c r="D770" s="38">
        <f t="shared" si="50"/>
        <v>11520000</v>
      </c>
    </row>
    <row r="771" spans="1:4" x14ac:dyDescent="0.2">
      <c r="A771" s="4">
        <f t="shared" si="48"/>
        <v>769000</v>
      </c>
      <c r="B771">
        <f t="shared" si="47"/>
        <v>40</v>
      </c>
      <c r="C771" s="1">
        <f t="shared" si="49"/>
        <v>369.71153846153845</v>
      </c>
      <c r="D771" s="38">
        <f t="shared" si="50"/>
        <v>11535000</v>
      </c>
    </row>
    <row r="772" spans="1:4" x14ac:dyDescent="0.2">
      <c r="A772" s="4">
        <f t="shared" si="48"/>
        <v>770000</v>
      </c>
      <c r="B772">
        <f t="shared" si="47"/>
        <v>40</v>
      </c>
      <c r="C772" s="1">
        <f t="shared" si="49"/>
        <v>370.19230769230774</v>
      </c>
      <c r="D772" s="38">
        <f t="shared" si="50"/>
        <v>11550000</v>
      </c>
    </row>
    <row r="773" spans="1:4" x14ac:dyDescent="0.2">
      <c r="A773" s="4">
        <f t="shared" si="48"/>
        <v>771000</v>
      </c>
      <c r="B773">
        <f t="shared" si="47"/>
        <v>40</v>
      </c>
      <c r="C773" s="1">
        <f t="shared" si="49"/>
        <v>370.67307692307691</v>
      </c>
      <c r="D773" s="38">
        <f t="shared" si="50"/>
        <v>11565000</v>
      </c>
    </row>
    <row r="774" spans="1:4" x14ac:dyDescent="0.2">
      <c r="A774" s="4">
        <f t="shared" si="48"/>
        <v>772000</v>
      </c>
      <c r="B774">
        <f t="shared" si="47"/>
        <v>40</v>
      </c>
      <c r="C774" s="1">
        <f t="shared" si="49"/>
        <v>371.15384615384613</v>
      </c>
      <c r="D774" s="38">
        <f t="shared" si="50"/>
        <v>11580000</v>
      </c>
    </row>
    <row r="775" spans="1:4" x14ac:dyDescent="0.2">
      <c r="A775" s="4">
        <f t="shared" si="48"/>
        <v>773000</v>
      </c>
      <c r="B775">
        <f t="shared" si="47"/>
        <v>40</v>
      </c>
      <c r="C775" s="1">
        <f t="shared" si="49"/>
        <v>371.63461538461536</v>
      </c>
      <c r="D775" s="38">
        <f t="shared" si="50"/>
        <v>11595000</v>
      </c>
    </row>
    <row r="776" spans="1:4" x14ac:dyDescent="0.2">
      <c r="A776" s="4">
        <f t="shared" si="48"/>
        <v>774000</v>
      </c>
      <c r="B776">
        <f t="shared" si="47"/>
        <v>40</v>
      </c>
      <c r="C776" s="1">
        <f t="shared" si="49"/>
        <v>372.11538461538464</v>
      </c>
      <c r="D776" s="38">
        <f t="shared" si="50"/>
        <v>11610000</v>
      </c>
    </row>
    <row r="777" spans="1:4" x14ac:dyDescent="0.2">
      <c r="A777" s="4">
        <f t="shared" si="48"/>
        <v>775000</v>
      </c>
      <c r="B777">
        <f t="shared" ref="B777:B840" si="51">$B$7</f>
        <v>40</v>
      </c>
      <c r="C777" s="1">
        <f t="shared" si="49"/>
        <v>372.59615384615387</v>
      </c>
      <c r="D777" s="38">
        <f t="shared" si="50"/>
        <v>11625000</v>
      </c>
    </row>
    <row r="778" spans="1:4" x14ac:dyDescent="0.2">
      <c r="A778" s="4">
        <f t="shared" si="48"/>
        <v>776000</v>
      </c>
      <c r="B778">
        <f t="shared" si="51"/>
        <v>40</v>
      </c>
      <c r="C778" s="1">
        <f t="shared" si="49"/>
        <v>373.07692307692309</v>
      </c>
      <c r="D778" s="38">
        <f t="shared" si="50"/>
        <v>11640000</v>
      </c>
    </row>
    <row r="779" spans="1:4" x14ac:dyDescent="0.2">
      <c r="A779" s="4">
        <f t="shared" si="48"/>
        <v>777000</v>
      </c>
      <c r="B779">
        <f t="shared" si="51"/>
        <v>40</v>
      </c>
      <c r="C779" s="1">
        <f t="shared" si="49"/>
        <v>373.55769230769226</v>
      </c>
      <c r="D779" s="38">
        <f t="shared" si="50"/>
        <v>11655000</v>
      </c>
    </row>
    <row r="780" spans="1:4" x14ac:dyDescent="0.2">
      <c r="A780" s="4">
        <f t="shared" si="48"/>
        <v>778000</v>
      </c>
      <c r="B780">
        <f t="shared" si="51"/>
        <v>40</v>
      </c>
      <c r="C780" s="1">
        <f t="shared" si="49"/>
        <v>374.03846153846155</v>
      </c>
      <c r="D780" s="38">
        <f t="shared" si="50"/>
        <v>11670000</v>
      </c>
    </row>
    <row r="781" spans="1:4" x14ac:dyDescent="0.2">
      <c r="A781" s="4">
        <f t="shared" si="48"/>
        <v>779000</v>
      </c>
      <c r="B781">
        <f t="shared" si="51"/>
        <v>40</v>
      </c>
      <c r="C781" s="1">
        <f t="shared" si="49"/>
        <v>374.51923076923077</v>
      </c>
      <c r="D781" s="38">
        <f t="shared" si="50"/>
        <v>11685000</v>
      </c>
    </row>
    <row r="782" spans="1:4" x14ac:dyDescent="0.2">
      <c r="A782" s="4">
        <f t="shared" si="48"/>
        <v>780000</v>
      </c>
      <c r="B782">
        <f t="shared" si="51"/>
        <v>40</v>
      </c>
      <c r="C782" s="1">
        <f t="shared" si="49"/>
        <v>375</v>
      </c>
      <c r="D782" s="38">
        <f t="shared" si="50"/>
        <v>11700000</v>
      </c>
    </row>
    <row r="783" spans="1:4" x14ac:dyDescent="0.2">
      <c r="A783" s="4">
        <f t="shared" si="48"/>
        <v>781000</v>
      </c>
      <c r="B783">
        <f t="shared" si="51"/>
        <v>40</v>
      </c>
      <c r="C783" s="1">
        <f t="shared" si="49"/>
        <v>375.48076923076923</v>
      </c>
      <c r="D783" s="38">
        <f t="shared" si="50"/>
        <v>11715000</v>
      </c>
    </row>
    <row r="784" spans="1:4" x14ac:dyDescent="0.2">
      <c r="A784" s="4">
        <f t="shared" si="48"/>
        <v>782000</v>
      </c>
      <c r="B784">
        <f t="shared" si="51"/>
        <v>40</v>
      </c>
      <c r="C784" s="1">
        <f t="shared" si="49"/>
        <v>375.96153846153845</v>
      </c>
      <c r="D784" s="38">
        <f t="shared" si="50"/>
        <v>11730000</v>
      </c>
    </row>
    <row r="785" spans="1:4" x14ac:dyDescent="0.2">
      <c r="A785" s="4">
        <f t="shared" si="48"/>
        <v>783000</v>
      </c>
      <c r="B785">
        <f t="shared" si="51"/>
        <v>40</v>
      </c>
      <c r="C785" s="1">
        <f t="shared" si="49"/>
        <v>376.44230769230774</v>
      </c>
      <c r="D785" s="38">
        <f t="shared" si="50"/>
        <v>11745000</v>
      </c>
    </row>
    <row r="786" spans="1:4" x14ac:dyDescent="0.2">
      <c r="A786" s="4">
        <f t="shared" si="48"/>
        <v>784000</v>
      </c>
      <c r="B786">
        <f t="shared" si="51"/>
        <v>40</v>
      </c>
      <c r="C786" s="1">
        <f t="shared" si="49"/>
        <v>376.92307692307691</v>
      </c>
      <c r="D786" s="38">
        <f t="shared" si="50"/>
        <v>11760000</v>
      </c>
    </row>
    <row r="787" spans="1:4" x14ac:dyDescent="0.2">
      <c r="A787" s="4">
        <f t="shared" si="48"/>
        <v>785000</v>
      </c>
      <c r="B787">
        <f t="shared" si="51"/>
        <v>40</v>
      </c>
      <c r="C787" s="1">
        <f t="shared" si="49"/>
        <v>377.40384615384613</v>
      </c>
      <c r="D787" s="38">
        <f t="shared" si="50"/>
        <v>11775000</v>
      </c>
    </row>
    <row r="788" spans="1:4" x14ac:dyDescent="0.2">
      <c r="A788" s="4">
        <f t="shared" si="48"/>
        <v>786000</v>
      </c>
      <c r="B788">
        <f t="shared" si="51"/>
        <v>40</v>
      </c>
      <c r="C788" s="1">
        <f t="shared" si="49"/>
        <v>377.88461538461536</v>
      </c>
      <c r="D788" s="38">
        <f t="shared" si="50"/>
        <v>11790000</v>
      </c>
    </row>
    <row r="789" spans="1:4" x14ac:dyDescent="0.2">
      <c r="A789" s="4">
        <f t="shared" si="48"/>
        <v>787000</v>
      </c>
      <c r="B789">
        <f t="shared" si="51"/>
        <v>40</v>
      </c>
      <c r="C789" s="1">
        <f t="shared" si="49"/>
        <v>378.36538461538464</v>
      </c>
      <c r="D789" s="38">
        <f t="shared" si="50"/>
        <v>11805000</v>
      </c>
    </row>
    <row r="790" spans="1:4" x14ac:dyDescent="0.2">
      <c r="A790" s="4">
        <f t="shared" si="48"/>
        <v>788000</v>
      </c>
      <c r="B790">
        <f t="shared" si="51"/>
        <v>40</v>
      </c>
      <c r="C790" s="1">
        <f t="shared" si="49"/>
        <v>378.84615384615387</v>
      </c>
      <c r="D790" s="38">
        <f t="shared" si="50"/>
        <v>11820000</v>
      </c>
    </row>
    <row r="791" spans="1:4" x14ac:dyDescent="0.2">
      <c r="A791" s="4">
        <f t="shared" si="48"/>
        <v>789000</v>
      </c>
      <c r="B791">
        <f t="shared" si="51"/>
        <v>40</v>
      </c>
      <c r="C791" s="1">
        <f t="shared" si="49"/>
        <v>379.32692307692309</v>
      </c>
      <c r="D791" s="38">
        <f t="shared" si="50"/>
        <v>11835000</v>
      </c>
    </row>
    <row r="792" spans="1:4" x14ac:dyDescent="0.2">
      <c r="A792" s="4">
        <f t="shared" ref="A792:A855" si="52">A791+1000</f>
        <v>790000</v>
      </c>
      <c r="B792">
        <f t="shared" si="51"/>
        <v>40</v>
      </c>
      <c r="C792" s="1">
        <f t="shared" ref="C792:C855" si="53">A792/52/B792</f>
        <v>379.80769230769226</v>
      </c>
      <c r="D792" s="38">
        <f t="shared" ref="D792:D855" si="54">A792*15</f>
        <v>11850000</v>
      </c>
    </row>
    <row r="793" spans="1:4" x14ac:dyDescent="0.2">
      <c r="A793" s="4">
        <f t="shared" si="52"/>
        <v>791000</v>
      </c>
      <c r="B793">
        <f t="shared" si="51"/>
        <v>40</v>
      </c>
      <c r="C793" s="1">
        <f t="shared" si="53"/>
        <v>380.28846153846155</v>
      </c>
      <c r="D793" s="38">
        <f t="shared" si="54"/>
        <v>11865000</v>
      </c>
    </row>
    <row r="794" spans="1:4" x14ac:dyDescent="0.2">
      <c r="A794" s="4">
        <f t="shared" si="52"/>
        <v>792000</v>
      </c>
      <c r="B794">
        <f t="shared" si="51"/>
        <v>40</v>
      </c>
      <c r="C794" s="1">
        <f t="shared" si="53"/>
        <v>380.76923076923077</v>
      </c>
      <c r="D794" s="38">
        <f t="shared" si="54"/>
        <v>11880000</v>
      </c>
    </row>
    <row r="795" spans="1:4" x14ac:dyDescent="0.2">
      <c r="A795" s="4">
        <f t="shared" si="52"/>
        <v>793000</v>
      </c>
      <c r="B795">
        <f t="shared" si="51"/>
        <v>40</v>
      </c>
      <c r="C795" s="1">
        <f t="shared" si="53"/>
        <v>381.25</v>
      </c>
      <c r="D795" s="38">
        <f t="shared" si="54"/>
        <v>11895000</v>
      </c>
    </row>
    <row r="796" spans="1:4" x14ac:dyDescent="0.2">
      <c r="A796" s="4">
        <f t="shared" si="52"/>
        <v>794000</v>
      </c>
      <c r="B796">
        <f t="shared" si="51"/>
        <v>40</v>
      </c>
      <c r="C796" s="1">
        <f t="shared" si="53"/>
        <v>381.73076923076923</v>
      </c>
      <c r="D796" s="38">
        <f t="shared" si="54"/>
        <v>11910000</v>
      </c>
    </row>
    <row r="797" spans="1:4" x14ac:dyDescent="0.2">
      <c r="A797" s="4">
        <f t="shared" si="52"/>
        <v>795000</v>
      </c>
      <c r="B797">
        <f t="shared" si="51"/>
        <v>40</v>
      </c>
      <c r="C797" s="1">
        <f t="shared" si="53"/>
        <v>382.21153846153845</v>
      </c>
      <c r="D797" s="38">
        <f t="shared" si="54"/>
        <v>11925000</v>
      </c>
    </row>
    <row r="798" spans="1:4" x14ac:dyDescent="0.2">
      <c r="A798" s="4">
        <f t="shared" si="52"/>
        <v>796000</v>
      </c>
      <c r="B798">
        <f t="shared" si="51"/>
        <v>40</v>
      </c>
      <c r="C798" s="1">
        <f t="shared" si="53"/>
        <v>382.69230769230774</v>
      </c>
      <c r="D798" s="38">
        <f t="shared" si="54"/>
        <v>11940000</v>
      </c>
    </row>
    <row r="799" spans="1:4" x14ac:dyDescent="0.2">
      <c r="A799" s="4">
        <f t="shared" si="52"/>
        <v>797000</v>
      </c>
      <c r="B799">
        <f t="shared" si="51"/>
        <v>40</v>
      </c>
      <c r="C799" s="1">
        <f t="shared" si="53"/>
        <v>383.17307692307691</v>
      </c>
      <c r="D799" s="38">
        <f t="shared" si="54"/>
        <v>11955000</v>
      </c>
    </row>
    <row r="800" spans="1:4" x14ac:dyDescent="0.2">
      <c r="A800" s="4">
        <f t="shared" si="52"/>
        <v>798000</v>
      </c>
      <c r="B800">
        <f t="shared" si="51"/>
        <v>40</v>
      </c>
      <c r="C800" s="1">
        <f t="shared" si="53"/>
        <v>383.65384615384613</v>
      </c>
      <c r="D800" s="38">
        <f t="shared" si="54"/>
        <v>11970000</v>
      </c>
    </row>
    <row r="801" spans="1:4" x14ac:dyDescent="0.2">
      <c r="A801" s="4">
        <f t="shared" si="52"/>
        <v>799000</v>
      </c>
      <c r="B801">
        <f t="shared" si="51"/>
        <v>40</v>
      </c>
      <c r="C801" s="1">
        <f t="shared" si="53"/>
        <v>384.13461538461536</v>
      </c>
      <c r="D801" s="38">
        <f t="shared" si="54"/>
        <v>11985000</v>
      </c>
    </row>
    <row r="802" spans="1:4" x14ac:dyDescent="0.2">
      <c r="A802" s="4">
        <f t="shared" si="52"/>
        <v>800000</v>
      </c>
      <c r="B802">
        <f t="shared" si="51"/>
        <v>40</v>
      </c>
      <c r="C802" s="1">
        <f t="shared" si="53"/>
        <v>384.61538461538464</v>
      </c>
      <c r="D802" s="38">
        <f t="shared" si="54"/>
        <v>12000000</v>
      </c>
    </row>
    <row r="803" spans="1:4" x14ac:dyDescent="0.2">
      <c r="A803" s="4">
        <f t="shared" si="52"/>
        <v>801000</v>
      </c>
      <c r="B803">
        <f t="shared" si="51"/>
        <v>40</v>
      </c>
      <c r="C803" s="1">
        <f t="shared" si="53"/>
        <v>385.09615384615387</v>
      </c>
      <c r="D803" s="38">
        <f t="shared" si="54"/>
        <v>12015000</v>
      </c>
    </row>
    <row r="804" spans="1:4" x14ac:dyDescent="0.2">
      <c r="A804" s="4">
        <f t="shared" si="52"/>
        <v>802000</v>
      </c>
      <c r="B804">
        <f t="shared" si="51"/>
        <v>40</v>
      </c>
      <c r="C804" s="1">
        <f t="shared" si="53"/>
        <v>385.57692307692309</v>
      </c>
      <c r="D804" s="38">
        <f t="shared" si="54"/>
        <v>12030000</v>
      </c>
    </row>
    <row r="805" spans="1:4" x14ac:dyDescent="0.2">
      <c r="A805" s="4">
        <f t="shared" si="52"/>
        <v>803000</v>
      </c>
      <c r="B805">
        <f t="shared" si="51"/>
        <v>40</v>
      </c>
      <c r="C805" s="1">
        <f t="shared" si="53"/>
        <v>386.05769230769226</v>
      </c>
      <c r="D805" s="38">
        <f t="shared" si="54"/>
        <v>12045000</v>
      </c>
    </row>
    <row r="806" spans="1:4" x14ac:dyDescent="0.2">
      <c r="A806" s="4">
        <f t="shared" si="52"/>
        <v>804000</v>
      </c>
      <c r="B806">
        <f t="shared" si="51"/>
        <v>40</v>
      </c>
      <c r="C806" s="1">
        <f t="shared" si="53"/>
        <v>386.53846153846155</v>
      </c>
      <c r="D806" s="38">
        <f t="shared" si="54"/>
        <v>12060000</v>
      </c>
    </row>
    <row r="807" spans="1:4" x14ac:dyDescent="0.2">
      <c r="A807" s="4">
        <f t="shared" si="52"/>
        <v>805000</v>
      </c>
      <c r="B807">
        <f t="shared" si="51"/>
        <v>40</v>
      </c>
      <c r="C807" s="1">
        <f t="shared" si="53"/>
        <v>387.01923076923077</v>
      </c>
      <c r="D807" s="38">
        <f t="shared" si="54"/>
        <v>12075000</v>
      </c>
    </row>
    <row r="808" spans="1:4" x14ac:dyDescent="0.2">
      <c r="A808" s="4">
        <f t="shared" si="52"/>
        <v>806000</v>
      </c>
      <c r="B808">
        <f t="shared" si="51"/>
        <v>40</v>
      </c>
      <c r="C808" s="1">
        <f t="shared" si="53"/>
        <v>387.5</v>
      </c>
      <c r="D808" s="38">
        <f t="shared" si="54"/>
        <v>12090000</v>
      </c>
    </row>
    <row r="809" spans="1:4" x14ac:dyDescent="0.2">
      <c r="A809" s="4">
        <f t="shared" si="52"/>
        <v>807000</v>
      </c>
      <c r="B809">
        <f t="shared" si="51"/>
        <v>40</v>
      </c>
      <c r="C809" s="1">
        <f t="shared" si="53"/>
        <v>387.98076923076923</v>
      </c>
      <c r="D809" s="38">
        <f t="shared" si="54"/>
        <v>12105000</v>
      </c>
    </row>
    <row r="810" spans="1:4" x14ac:dyDescent="0.2">
      <c r="A810" s="4">
        <f t="shared" si="52"/>
        <v>808000</v>
      </c>
      <c r="B810">
        <f t="shared" si="51"/>
        <v>40</v>
      </c>
      <c r="C810" s="1">
        <f t="shared" si="53"/>
        <v>388.46153846153845</v>
      </c>
      <c r="D810" s="38">
        <f t="shared" si="54"/>
        <v>12120000</v>
      </c>
    </row>
    <row r="811" spans="1:4" x14ac:dyDescent="0.2">
      <c r="A811" s="4">
        <f t="shared" si="52"/>
        <v>809000</v>
      </c>
      <c r="B811">
        <f t="shared" si="51"/>
        <v>40</v>
      </c>
      <c r="C811" s="1">
        <f t="shared" si="53"/>
        <v>388.94230769230774</v>
      </c>
      <c r="D811" s="38">
        <f t="shared" si="54"/>
        <v>12135000</v>
      </c>
    </row>
    <row r="812" spans="1:4" x14ac:dyDescent="0.2">
      <c r="A812" s="4">
        <f t="shared" si="52"/>
        <v>810000</v>
      </c>
      <c r="B812">
        <f t="shared" si="51"/>
        <v>40</v>
      </c>
      <c r="C812" s="1">
        <f t="shared" si="53"/>
        <v>389.42307692307691</v>
      </c>
      <c r="D812" s="38">
        <f t="shared" si="54"/>
        <v>12150000</v>
      </c>
    </row>
    <row r="813" spans="1:4" x14ac:dyDescent="0.2">
      <c r="A813" s="4">
        <f t="shared" si="52"/>
        <v>811000</v>
      </c>
      <c r="B813">
        <f t="shared" si="51"/>
        <v>40</v>
      </c>
      <c r="C813" s="1">
        <f t="shared" si="53"/>
        <v>389.90384615384613</v>
      </c>
      <c r="D813" s="38">
        <f t="shared" si="54"/>
        <v>12165000</v>
      </c>
    </row>
    <row r="814" spans="1:4" x14ac:dyDescent="0.2">
      <c r="A814" s="4">
        <f t="shared" si="52"/>
        <v>812000</v>
      </c>
      <c r="B814">
        <f t="shared" si="51"/>
        <v>40</v>
      </c>
      <c r="C814" s="1">
        <f t="shared" si="53"/>
        <v>390.38461538461536</v>
      </c>
      <c r="D814" s="38">
        <f t="shared" si="54"/>
        <v>12180000</v>
      </c>
    </row>
    <row r="815" spans="1:4" x14ac:dyDescent="0.2">
      <c r="A815" s="4">
        <f t="shared" si="52"/>
        <v>813000</v>
      </c>
      <c r="B815">
        <f t="shared" si="51"/>
        <v>40</v>
      </c>
      <c r="C815" s="1">
        <f t="shared" si="53"/>
        <v>390.86538461538464</v>
      </c>
      <c r="D815" s="38">
        <f t="shared" si="54"/>
        <v>12195000</v>
      </c>
    </row>
    <row r="816" spans="1:4" x14ac:dyDescent="0.2">
      <c r="A816" s="4">
        <f t="shared" si="52"/>
        <v>814000</v>
      </c>
      <c r="B816">
        <f t="shared" si="51"/>
        <v>40</v>
      </c>
      <c r="C816" s="1">
        <f t="shared" si="53"/>
        <v>391.34615384615387</v>
      </c>
      <c r="D816" s="38">
        <f t="shared" si="54"/>
        <v>12210000</v>
      </c>
    </row>
    <row r="817" spans="1:4" x14ac:dyDescent="0.2">
      <c r="A817" s="4">
        <f t="shared" si="52"/>
        <v>815000</v>
      </c>
      <c r="B817">
        <f t="shared" si="51"/>
        <v>40</v>
      </c>
      <c r="C817" s="1">
        <f t="shared" si="53"/>
        <v>391.82692307692309</v>
      </c>
      <c r="D817" s="38">
        <f t="shared" si="54"/>
        <v>12225000</v>
      </c>
    </row>
    <row r="818" spans="1:4" x14ac:dyDescent="0.2">
      <c r="A818" s="4">
        <f t="shared" si="52"/>
        <v>816000</v>
      </c>
      <c r="B818">
        <f t="shared" si="51"/>
        <v>40</v>
      </c>
      <c r="C818" s="1">
        <f t="shared" si="53"/>
        <v>392.30769230769226</v>
      </c>
      <c r="D818" s="38">
        <f t="shared" si="54"/>
        <v>12240000</v>
      </c>
    </row>
    <row r="819" spans="1:4" x14ac:dyDescent="0.2">
      <c r="A819" s="4">
        <f t="shared" si="52"/>
        <v>817000</v>
      </c>
      <c r="B819">
        <f t="shared" si="51"/>
        <v>40</v>
      </c>
      <c r="C819" s="1">
        <f t="shared" si="53"/>
        <v>392.78846153846155</v>
      </c>
      <c r="D819" s="38">
        <f t="shared" si="54"/>
        <v>12255000</v>
      </c>
    </row>
    <row r="820" spans="1:4" x14ac:dyDescent="0.2">
      <c r="A820" s="4">
        <f t="shared" si="52"/>
        <v>818000</v>
      </c>
      <c r="B820">
        <f t="shared" si="51"/>
        <v>40</v>
      </c>
      <c r="C820" s="1">
        <f t="shared" si="53"/>
        <v>393.26923076923077</v>
      </c>
      <c r="D820" s="38">
        <f t="shared" si="54"/>
        <v>12270000</v>
      </c>
    </row>
    <row r="821" spans="1:4" x14ac:dyDescent="0.2">
      <c r="A821" s="4">
        <f t="shared" si="52"/>
        <v>819000</v>
      </c>
      <c r="B821">
        <f t="shared" si="51"/>
        <v>40</v>
      </c>
      <c r="C821" s="1">
        <f t="shared" si="53"/>
        <v>393.75</v>
      </c>
      <c r="D821" s="38">
        <f t="shared" si="54"/>
        <v>12285000</v>
      </c>
    </row>
    <row r="822" spans="1:4" x14ac:dyDescent="0.2">
      <c r="A822" s="4">
        <f t="shared" si="52"/>
        <v>820000</v>
      </c>
      <c r="B822">
        <f t="shared" si="51"/>
        <v>40</v>
      </c>
      <c r="C822" s="1">
        <f t="shared" si="53"/>
        <v>394.23076923076923</v>
      </c>
      <c r="D822" s="38">
        <f t="shared" si="54"/>
        <v>12300000</v>
      </c>
    </row>
    <row r="823" spans="1:4" x14ac:dyDescent="0.2">
      <c r="A823" s="4">
        <f t="shared" si="52"/>
        <v>821000</v>
      </c>
      <c r="B823">
        <f t="shared" si="51"/>
        <v>40</v>
      </c>
      <c r="C823" s="1">
        <f t="shared" si="53"/>
        <v>394.71153846153845</v>
      </c>
      <c r="D823" s="38">
        <f t="shared" si="54"/>
        <v>12315000</v>
      </c>
    </row>
    <row r="824" spans="1:4" x14ac:dyDescent="0.2">
      <c r="A824" s="4">
        <f t="shared" si="52"/>
        <v>822000</v>
      </c>
      <c r="B824">
        <f t="shared" si="51"/>
        <v>40</v>
      </c>
      <c r="C824" s="1">
        <f t="shared" si="53"/>
        <v>395.19230769230774</v>
      </c>
      <c r="D824" s="38">
        <f t="shared" si="54"/>
        <v>12330000</v>
      </c>
    </row>
    <row r="825" spans="1:4" x14ac:dyDescent="0.2">
      <c r="A825" s="4">
        <f t="shared" si="52"/>
        <v>823000</v>
      </c>
      <c r="B825">
        <f t="shared" si="51"/>
        <v>40</v>
      </c>
      <c r="C825" s="1">
        <f t="shared" si="53"/>
        <v>395.67307692307691</v>
      </c>
      <c r="D825" s="38">
        <f t="shared" si="54"/>
        <v>12345000</v>
      </c>
    </row>
    <row r="826" spans="1:4" x14ac:dyDescent="0.2">
      <c r="A826" s="4">
        <f t="shared" si="52"/>
        <v>824000</v>
      </c>
      <c r="B826">
        <f t="shared" si="51"/>
        <v>40</v>
      </c>
      <c r="C826" s="1">
        <f t="shared" si="53"/>
        <v>396.15384615384613</v>
      </c>
      <c r="D826" s="38">
        <f t="shared" si="54"/>
        <v>12360000</v>
      </c>
    </row>
    <row r="827" spans="1:4" x14ac:dyDescent="0.2">
      <c r="A827" s="4">
        <f t="shared" si="52"/>
        <v>825000</v>
      </c>
      <c r="B827">
        <f t="shared" si="51"/>
        <v>40</v>
      </c>
      <c r="C827" s="1">
        <f t="shared" si="53"/>
        <v>396.63461538461536</v>
      </c>
      <c r="D827" s="38">
        <f t="shared" si="54"/>
        <v>12375000</v>
      </c>
    </row>
    <row r="828" spans="1:4" x14ac:dyDescent="0.2">
      <c r="A828" s="4">
        <f t="shared" si="52"/>
        <v>826000</v>
      </c>
      <c r="B828">
        <f t="shared" si="51"/>
        <v>40</v>
      </c>
      <c r="C828" s="1">
        <f t="shared" si="53"/>
        <v>397.11538461538464</v>
      </c>
      <c r="D828" s="38">
        <f t="shared" si="54"/>
        <v>12390000</v>
      </c>
    </row>
    <row r="829" spans="1:4" x14ac:dyDescent="0.2">
      <c r="A829" s="4">
        <f t="shared" si="52"/>
        <v>827000</v>
      </c>
      <c r="B829">
        <f t="shared" si="51"/>
        <v>40</v>
      </c>
      <c r="C829" s="1">
        <f t="shared" si="53"/>
        <v>397.59615384615387</v>
      </c>
      <c r="D829" s="38">
        <f t="shared" si="54"/>
        <v>12405000</v>
      </c>
    </row>
    <row r="830" spans="1:4" x14ac:dyDescent="0.2">
      <c r="A830" s="4">
        <f t="shared" si="52"/>
        <v>828000</v>
      </c>
      <c r="B830">
        <f t="shared" si="51"/>
        <v>40</v>
      </c>
      <c r="C830" s="1">
        <f t="shared" si="53"/>
        <v>398.07692307692309</v>
      </c>
      <c r="D830" s="38">
        <f t="shared" si="54"/>
        <v>12420000</v>
      </c>
    </row>
    <row r="831" spans="1:4" x14ac:dyDescent="0.2">
      <c r="A831" s="4">
        <f t="shared" si="52"/>
        <v>829000</v>
      </c>
      <c r="B831">
        <f t="shared" si="51"/>
        <v>40</v>
      </c>
      <c r="C831" s="1">
        <f t="shared" si="53"/>
        <v>398.55769230769226</v>
      </c>
      <c r="D831" s="38">
        <f t="shared" si="54"/>
        <v>12435000</v>
      </c>
    </row>
    <row r="832" spans="1:4" x14ac:dyDescent="0.2">
      <c r="A832" s="4">
        <f t="shared" si="52"/>
        <v>830000</v>
      </c>
      <c r="B832">
        <f t="shared" si="51"/>
        <v>40</v>
      </c>
      <c r="C832" s="1">
        <f t="shared" si="53"/>
        <v>399.03846153846155</v>
      </c>
      <c r="D832" s="38">
        <f t="shared" si="54"/>
        <v>12450000</v>
      </c>
    </row>
    <row r="833" spans="1:4" x14ac:dyDescent="0.2">
      <c r="A833" s="4">
        <f t="shared" si="52"/>
        <v>831000</v>
      </c>
      <c r="B833">
        <f t="shared" si="51"/>
        <v>40</v>
      </c>
      <c r="C833" s="1">
        <f t="shared" si="53"/>
        <v>399.51923076923077</v>
      </c>
      <c r="D833" s="38">
        <f t="shared" si="54"/>
        <v>12465000</v>
      </c>
    </row>
    <row r="834" spans="1:4" x14ac:dyDescent="0.2">
      <c r="A834" s="4">
        <f t="shared" si="52"/>
        <v>832000</v>
      </c>
      <c r="B834">
        <f t="shared" si="51"/>
        <v>40</v>
      </c>
      <c r="C834" s="1">
        <f t="shared" si="53"/>
        <v>400</v>
      </c>
      <c r="D834" s="38">
        <f t="shared" si="54"/>
        <v>12480000</v>
      </c>
    </row>
    <row r="835" spans="1:4" x14ac:dyDescent="0.2">
      <c r="A835" s="4">
        <f t="shared" si="52"/>
        <v>833000</v>
      </c>
      <c r="B835">
        <f t="shared" si="51"/>
        <v>40</v>
      </c>
      <c r="C835" s="1">
        <f t="shared" si="53"/>
        <v>400.48076923076923</v>
      </c>
      <c r="D835" s="38">
        <f t="shared" si="54"/>
        <v>12495000</v>
      </c>
    </row>
    <row r="836" spans="1:4" x14ac:dyDescent="0.2">
      <c r="A836" s="4">
        <f t="shared" si="52"/>
        <v>834000</v>
      </c>
      <c r="B836">
        <f t="shared" si="51"/>
        <v>40</v>
      </c>
      <c r="C836" s="1">
        <f t="shared" si="53"/>
        <v>400.96153846153845</v>
      </c>
      <c r="D836" s="38">
        <f t="shared" si="54"/>
        <v>12510000</v>
      </c>
    </row>
    <row r="837" spans="1:4" x14ac:dyDescent="0.2">
      <c r="A837" s="4">
        <f t="shared" si="52"/>
        <v>835000</v>
      </c>
      <c r="B837">
        <f t="shared" si="51"/>
        <v>40</v>
      </c>
      <c r="C837" s="1">
        <f t="shared" si="53"/>
        <v>401.44230769230774</v>
      </c>
      <c r="D837" s="38">
        <f t="shared" si="54"/>
        <v>12525000</v>
      </c>
    </row>
    <row r="838" spans="1:4" x14ac:dyDescent="0.2">
      <c r="A838" s="4">
        <f t="shared" si="52"/>
        <v>836000</v>
      </c>
      <c r="B838">
        <f t="shared" si="51"/>
        <v>40</v>
      </c>
      <c r="C838" s="1">
        <f t="shared" si="53"/>
        <v>401.92307692307691</v>
      </c>
      <c r="D838" s="38">
        <f t="shared" si="54"/>
        <v>12540000</v>
      </c>
    </row>
    <row r="839" spans="1:4" x14ac:dyDescent="0.2">
      <c r="A839" s="4">
        <f t="shared" si="52"/>
        <v>837000</v>
      </c>
      <c r="B839">
        <f t="shared" si="51"/>
        <v>40</v>
      </c>
      <c r="C839" s="1">
        <f t="shared" si="53"/>
        <v>402.40384615384613</v>
      </c>
      <c r="D839" s="38">
        <f t="shared" si="54"/>
        <v>12555000</v>
      </c>
    </row>
    <row r="840" spans="1:4" x14ac:dyDescent="0.2">
      <c r="A840" s="4">
        <f t="shared" si="52"/>
        <v>838000</v>
      </c>
      <c r="B840">
        <f t="shared" si="51"/>
        <v>40</v>
      </c>
      <c r="C840" s="1">
        <f t="shared" si="53"/>
        <v>402.88461538461536</v>
      </c>
      <c r="D840" s="38">
        <f t="shared" si="54"/>
        <v>12570000</v>
      </c>
    </row>
    <row r="841" spans="1:4" x14ac:dyDescent="0.2">
      <c r="A841" s="4">
        <f t="shared" si="52"/>
        <v>839000</v>
      </c>
      <c r="B841">
        <f t="shared" ref="B841:B904" si="55">$B$7</f>
        <v>40</v>
      </c>
      <c r="C841" s="1">
        <f t="shared" si="53"/>
        <v>403.36538461538464</v>
      </c>
      <c r="D841" s="38">
        <f t="shared" si="54"/>
        <v>12585000</v>
      </c>
    </row>
    <row r="842" spans="1:4" x14ac:dyDescent="0.2">
      <c r="A842" s="4">
        <f t="shared" si="52"/>
        <v>840000</v>
      </c>
      <c r="B842">
        <f t="shared" si="55"/>
        <v>40</v>
      </c>
      <c r="C842" s="1">
        <f t="shared" si="53"/>
        <v>403.84615384615387</v>
      </c>
      <c r="D842" s="38">
        <f t="shared" si="54"/>
        <v>12600000</v>
      </c>
    </row>
    <row r="843" spans="1:4" x14ac:dyDescent="0.2">
      <c r="A843" s="4">
        <f t="shared" si="52"/>
        <v>841000</v>
      </c>
      <c r="B843">
        <f t="shared" si="55"/>
        <v>40</v>
      </c>
      <c r="C843" s="1">
        <f t="shared" si="53"/>
        <v>404.32692307692309</v>
      </c>
      <c r="D843" s="38">
        <f t="shared" si="54"/>
        <v>12615000</v>
      </c>
    </row>
    <row r="844" spans="1:4" x14ac:dyDescent="0.2">
      <c r="A844" s="4">
        <f t="shared" si="52"/>
        <v>842000</v>
      </c>
      <c r="B844">
        <f t="shared" si="55"/>
        <v>40</v>
      </c>
      <c r="C844" s="1">
        <f t="shared" si="53"/>
        <v>404.80769230769226</v>
      </c>
      <c r="D844" s="38">
        <f t="shared" si="54"/>
        <v>12630000</v>
      </c>
    </row>
    <row r="845" spans="1:4" x14ac:dyDescent="0.2">
      <c r="A845" s="4">
        <f t="shared" si="52"/>
        <v>843000</v>
      </c>
      <c r="B845">
        <f t="shared" si="55"/>
        <v>40</v>
      </c>
      <c r="C845" s="1">
        <f t="shared" si="53"/>
        <v>405.28846153846155</v>
      </c>
      <c r="D845" s="38">
        <f t="shared" si="54"/>
        <v>12645000</v>
      </c>
    </row>
    <row r="846" spans="1:4" x14ac:dyDescent="0.2">
      <c r="A846" s="4">
        <f t="shared" si="52"/>
        <v>844000</v>
      </c>
      <c r="B846">
        <f t="shared" si="55"/>
        <v>40</v>
      </c>
      <c r="C846" s="1">
        <f t="shared" si="53"/>
        <v>405.76923076923077</v>
      </c>
      <c r="D846" s="38">
        <f t="shared" si="54"/>
        <v>12660000</v>
      </c>
    </row>
    <row r="847" spans="1:4" x14ac:dyDescent="0.2">
      <c r="A847" s="4">
        <f t="shared" si="52"/>
        <v>845000</v>
      </c>
      <c r="B847">
        <f t="shared" si="55"/>
        <v>40</v>
      </c>
      <c r="C847" s="1">
        <f t="shared" si="53"/>
        <v>406.25</v>
      </c>
      <c r="D847" s="38">
        <f t="shared" si="54"/>
        <v>12675000</v>
      </c>
    </row>
    <row r="848" spans="1:4" x14ac:dyDescent="0.2">
      <c r="A848" s="4">
        <f t="shared" si="52"/>
        <v>846000</v>
      </c>
      <c r="B848">
        <f t="shared" si="55"/>
        <v>40</v>
      </c>
      <c r="C848" s="1">
        <f t="shared" si="53"/>
        <v>406.73076923076923</v>
      </c>
      <c r="D848" s="38">
        <f t="shared" si="54"/>
        <v>12690000</v>
      </c>
    </row>
    <row r="849" spans="1:4" x14ac:dyDescent="0.2">
      <c r="A849" s="4">
        <f t="shared" si="52"/>
        <v>847000</v>
      </c>
      <c r="B849">
        <f t="shared" si="55"/>
        <v>40</v>
      </c>
      <c r="C849" s="1">
        <f t="shared" si="53"/>
        <v>407.21153846153845</v>
      </c>
      <c r="D849" s="38">
        <f t="shared" si="54"/>
        <v>12705000</v>
      </c>
    </row>
    <row r="850" spans="1:4" x14ac:dyDescent="0.2">
      <c r="A850" s="4">
        <f t="shared" si="52"/>
        <v>848000</v>
      </c>
      <c r="B850">
        <f t="shared" si="55"/>
        <v>40</v>
      </c>
      <c r="C850" s="1">
        <f t="shared" si="53"/>
        <v>407.69230769230774</v>
      </c>
      <c r="D850" s="38">
        <f t="shared" si="54"/>
        <v>12720000</v>
      </c>
    </row>
    <row r="851" spans="1:4" x14ac:dyDescent="0.2">
      <c r="A851" s="4">
        <f t="shared" si="52"/>
        <v>849000</v>
      </c>
      <c r="B851">
        <f t="shared" si="55"/>
        <v>40</v>
      </c>
      <c r="C851" s="1">
        <f t="shared" si="53"/>
        <v>408.17307692307691</v>
      </c>
      <c r="D851" s="38">
        <f t="shared" si="54"/>
        <v>12735000</v>
      </c>
    </row>
    <row r="852" spans="1:4" x14ac:dyDescent="0.2">
      <c r="A852" s="4">
        <f t="shared" si="52"/>
        <v>850000</v>
      </c>
      <c r="B852">
        <f t="shared" si="55"/>
        <v>40</v>
      </c>
      <c r="C852" s="1">
        <f t="shared" si="53"/>
        <v>408.65384615384613</v>
      </c>
      <c r="D852" s="38">
        <f t="shared" si="54"/>
        <v>12750000</v>
      </c>
    </row>
    <row r="853" spans="1:4" x14ac:dyDescent="0.2">
      <c r="A853" s="4">
        <f t="shared" si="52"/>
        <v>851000</v>
      </c>
      <c r="B853">
        <f t="shared" si="55"/>
        <v>40</v>
      </c>
      <c r="C853" s="1">
        <f t="shared" si="53"/>
        <v>409.13461538461536</v>
      </c>
      <c r="D853" s="38">
        <f t="shared" si="54"/>
        <v>12765000</v>
      </c>
    </row>
    <row r="854" spans="1:4" x14ac:dyDescent="0.2">
      <c r="A854" s="4">
        <f t="shared" si="52"/>
        <v>852000</v>
      </c>
      <c r="B854">
        <f t="shared" si="55"/>
        <v>40</v>
      </c>
      <c r="C854" s="1">
        <f t="shared" si="53"/>
        <v>409.61538461538458</v>
      </c>
      <c r="D854" s="38">
        <f t="shared" si="54"/>
        <v>12780000</v>
      </c>
    </row>
    <row r="855" spans="1:4" x14ac:dyDescent="0.2">
      <c r="A855" s="4">
        <f t="shared" si="52"/>
        <v>853000</v>
      </c>
      <c r="B855">
        <f t="shared" si="55"/>
        <v>40</v>
      </c>
      <c r="C855" s="1">
        <f t="shared" si="53"/>
        <v>410.09615384615381</v>
      </c>
      <c r="D855" s="38">
        <f t="shared" si="54"/>
        <v>12795000</v>
      </c>
    </row>
    <row r="856" spans="1:4" x14ac:dyDescent="0.2">
      <c r="A856" s="4">
        <f t="shared" ref="A856:A919" si="56">A855+1000</f>
        <v>854000</v>
      </c>
      <c r="B856">
        <f t="shared" si="55"/>
        <v>40</v>
      </c>
      <c r="C856" s="1">
        <f t="shared" ref="C856:C919" si="57">A856/52/B856</f>
        <v>410.57692307692304</v>
      </c>
      <c r="D856" s="38">
        <f t="shared" ref="D856:D919" si="58">A856*15</f>
        <v>12810000</v>
      </c>
    </row>
    <row r="857" spans="1:4" x14ac:dyDescent="0.2">
      <c r="A857" s="4">
        <f t="shared" si="56"/>
        <v>855000</v>
      </c>
      <c r="B857">
        <f t="shared" si="55"/>
        <v>40</v>
      </c>
      <c r="C857" s="1">
        <f t="shared" si="57"/>
        <v>411.05769230769226</v>
      </c>
      <c r="D857" s="38">
        <f t="shared" si="58"/>
        <v>12825000</v>
      </c>
    </row>
    <row r="858" spans="1:4" x14ac:dyDescent="0.2">
      <c r="A858" s="4">
        <f t="shared" si="56"/>
        <v>856000</v>
      </c>
      <c r="B858">
        <f t="shared" si="55"/>
        <v>40</v>
      </c>
      <c r="C858" s="1">
        <f t="shared" si="57"/>
        <v>411.53846153846155</v>
      </c>
      <c r="D858" s="38">
        <f t="shared" si="58"/>
        <v>12840000</v>
      </c>
    </row>
    <row r="859" spans="1:4" x14ac:dyDescent="0.2">
      <c r="A859" s="4">
        <f t="shared" si="56"/>
        <v>857000</v>
      </c>
      <c r="B859">
        <f t="shared" si="55"/>
        <v>40</v>
      </c>
      <c r="C859" s="1">
        <f t="shared" si="57"/>
        <v>412.01923076923077</v>
      </c>
      <c r="D859" s="38">
        <f t="shared" si="58"/>
        <v>12855000</v>
      </c>
    </row>
    <row r="860" spans="1:4" x14ac:dyDescent="0.2">
      <c r="A860" s="4">
        <f t="shared" si="56"/>
        <v>858000</v>
      </c>
      <c r="B860">
        <f t="shared" si="55"/>
        <v>40</v>
      </c>
      <c r="C860" s="1">
        <f t="shared" si="57"/>
        <v>412.5</v>
      </c>
      <c r="D860" s="38">
        <f t="shared" si="58"/>
        <v>12870000</v>
      </c>
    </row>
    <row r="861" spans="1:4" x14ac:dyDescent="0.2">
      <c r="A861" s="4">
        <f t="shared" si="56"/>
        <v>859000</v>
      </c>
      <c r="B861">
        <f t="shared" si="55"/>
        <v>40</v>
      </c>
      <c r="C861" s="1">
        <f t="shared" si="57"/>
        <v>412.98076923076923</v>
      </c>
      <c r="D861" s="38">
        <f t="shared" si="58"/>
        <v>12885000</v>
      </c>
    </row>
    <row r="862" spans="1:4" x14ac:dyDescent="0.2">
      <c r="A862" s="4">
        <f t="shared" si="56"/>
        <v>860000</v>
      </c>
      <c r="B862">
        <f t="shared" si="55"/>
        <v>40</v>
      </c>
      <c r="C862" s="1">
        <f t="shared" si="57"/>
        <v>413.46153846153845</v>
      </c>
      <c r="D862" s="38">
        <f t="shared" si="58"/>
        <v>12900000</v>
      </c>
    </row>
    <row r="863" spans="1:4" x14ac:dyDescent="0.2">
      <c r="A863" s="4">
        <f t="shared" si="56"/>
        <v>861000</v>
      </c>
      <c r="B863">
        <f t="shared" si="55"/>
        <v>40</v>
      </c>
      <c r="C863" s="1">
        <f t="shared" si="57"/>
        <v>413.94230769230774</v>
      </c>
      <c r="D863" s="38">
        <f t="shared" si="58"/>
        <v>12915000</v>
      </c>
    </row>
    <row r="864" spans="1:4" x14ac:dyDescent="0.2">
      <c r="A864" s="4">
        <f t="shared" si="56"/>
        <v>862000</v>
      </c>
      <c r="B864">
        <f t="shared" si="55"/>
        <v>40</v>
      </c>
      <c r="C864" s="1">
        <f t="shared" si="57"/>
        <v>414.42307692307696</v>
      </c>
      <c r="D864" s="38">
        <f t="shared" si="58"/>
        <v>12930000</v>
      </c>
    </row>
    <row r="865" spans="1:4" x14ac:dyDescent="0.2">
      <c r="A865" s="4">
        <f t="shared" si="56"/>
        <v>863000</v>
      </c>
      <c r="B865">
        <f t="shared" si="55"/>
        <v>40</v>
      </c>
      <c r="C865" s="1">
        <f t="shared" si="57"/>
        <v>414.90384615384619</v>
      </c>
      <c r="D865" s="38">
        <f t="shared" si="58"/>
        <v>12945000</v>
      </c>
    </row>
    <row r="866" spans="1:4" x14ac:dyDescent="0.2">
      <c r="A866" s="4">
        <f t="shared" si="56"/>
        <v>864000</v>
      </c>
      <c r="B866">
        <f t="shared" si="55"/>
        <v>40</v>
      </c>
      <c r="C866" s="1">
        <f t="shared" si="57"/>
        <v>415.38461538461542</v>
      </c>
      <c r="D866" s="38">
        <f t="shared" si="58"/>
        <v>12960000</v>
      </c>
    </row>
    <row r="867" spans="1:4" x14ac:dyDescent="0.2">
      <c r="A867" s="4">
        <f t="shared" si="56"/>
        <v>865000</v>
      </c>
      <c r="B867">
        <f t="shared" si="55"/>
        <v>40</v>
      </c>
      <c r="C867" s="1">
        <f t="shared" si="57"/>
        <v>415.86538461538458</v>
      </c>
      <c r="D867" s="38">
        <f t="shared" si="58"/>
        <v>12975000</v>
      </c>
    </row>
    <row r="868" spans="1:4" x14ac:dyDescent="0.2">
      <c r="A868" s="4">
        <f t="shared" si="56"/>
        <v>866000</v>
      </c>
      <c r="B868">
        <f t="shared" si="55"/>
        <v>40</v>
      </c>
      <c r="C868" s="1">
        <f t="shared" si="57"/>
        <v>416.34615384615381</v>
      </c>
      <c r="D868" s="38">
        <f t="shared" si="58"/>
        <v>12990000</v>
      </c>
    </row>
    <row r="869" spans="1:4" x14ac:dyDescent="0.2">
      <c r="A869" s="4">
        <f t="shared" si="56"/>
        <v>867000</v>
      </c>
      <c r="B869">
        <f t="shared" si="55"/>
        <v>40</v>
      </c>
      <c r="C869" s="1">
        <f t="shared" si="57"/>
        <v>416.82692307692304</v>
      </c>
      <c r="D869" s="38">
        <f t="shared" si="58"/>
        <v>13005000</v>
      </c>
    </row>
    <row r="870" spans="1:4" x14ac:dyDescent="0.2">
      <c r="A870" s="4">
        <f t="shared" si="56"/>
        <v>868000</v>
      </c>
      <c r="B870">
        <f t="shared" si="55"/>
        <v>40</v>
      </c>
      <c r="C870" s="1">
        <f t="shared" si="57"/>
        <v>417.30769230769226</v>
      </c>
      <c r="D870" s="38">
        <f t="shared" si="58"/>
        <v>13020000</v>
      </c>
    </row>
    <row r="871" spans="1:4" x14ac:dyDescent="0.2">
      <c r="A871" s="4">
        <f t="shared" si="56"/>
        <v>869000</v>
      </c>
      <c r="B871">
        <f t="shared" si="55"/>
        <v>40</v>
      </c>
      <c r="C871" s="1">
        <f t="shared" si="57"/>
        <v>417.78846153846155</v>
      </c>
      <c r="D871" s="38">
        <f t="shared" si="58"/>
        <v>13035000</v>
      </c>
    </row>
    <row r="872" spans="1:4" x14ac:dyDescent="0.2">
      <c r="A872" s="4">
        <f t="shared" si="56"/>
        <v>870000</v>
      </c>
      <c r="B872">
        <f t="shared" si="55"/>
        <v>40</v>
      </c>
      <c r="C872" s="1">
        <f t="shared" si="57"/>
        <v>418.26923076923077</v>
      </c>
      <c r="D872" s="38">
        <f t="shared" si="58"/>
        <v>13050000</v>
      </c>
    </row>
    <row r="873" spans="1:4" x14ac:dyDescent="0.2">
      <c r="A873" s="4">
        <f t="shared" si="56"/>
        <v>871000</v>
      </c>
      <c r="B873">
        <f t="shared" si="55"/>
        <v>40</v>
      </c>
      <c r="C873" s="1">
        <f t="shared" si="57"/>
        <v>418.75</v>
      </c>
      <c r="D873" s="38">
        <f t="shared" si="58"/>
        <v>13065000</v>
      </c>
    </row>
    <row r="874" spans="1:4" x14ac:dyDescent="0.2">
      <c r="A874" s="4">
        <f t="shared" si="56"/>
        <v>872000</v>
      </c>
      <c r="B874">
        <f t="shared" si="55"/>
        <v>40</v>
      </c>
      <c r="C874" s="1">
        <f t="shared" si="57"/>
        <v>419.23076923076923</v>
      </c>
      <c r="D874" s="38">
        <f t="shared" si="58"/>
        <v>13080000</v>
      </c>
    </row>
    <row r="875" spans="1:4" x14ac:dyDescent="0.2">
      <c r="A875" s="4">
        <f t="shared" si="56"/>
        <v>873000</v>
      </c>
      <c r="B875">
        <f t="shared" si="55"/>
        <v>40</v>
      </c>
      <c r="C875" s="1">
        <f t="shared" si="57"/>
        <v>419.71153846153845</v>
      </c>
      <c r="D875" s="38">
        <f t="shared" si="58"/>
        <v>13095000</v>
      </c>
    </row>
    <row r="876" spans="1:4" x14ac:dyDescent="0.2">
      <c r="A876" s="4">
        <f t="shared" si="56"/>
        <v>874000</v>
      </c>
      <c r="B876">
        <f t="shared" si="55"/>
        <v>40</v>
      </c>
      <c r="C876" s="1">
        <f t="shared" si="57"/>
        <v>420.19230769230774</v>
      </c>
      <c r="D876" s="38">
        <f t="shared" si="58"/>
        <v>13110000</v>
      </c>
    </row>
    <row r="877" spans="1:4" x14ac:dyDescent="0.2">
      <c r="A877" s="4">
        <f t="shared" si="56"/>
        <v>875000</v>
      </c>
      <c r="B877">
        <f t="shared" si="55"/>
        <v>40</v>
      </c>
      <c r="C877" s="1">
        <f t="shared" si="57"/>
        <v>420.67307692307696</v>
      </c>
      <c r="D877" s="38">
        <f t="shared" si="58"/>
        <v>13125000</v>
      </c>
    </row>
    <row r="878" spans="1:4" x14ac:dyDescent="0.2">
      <c r="A878" s="4">
        <f t="shared" si="56"/>
        <v>876000</v>
      </c>
      <c r="B878">
        <f t="shared" si="55"/>
        <v>40</v>
      </c>
      <c r="C878" s="1">
        <f t="shared" si="57"/>
        <v>421.15384615384619</v>
      </c>
      <c r="D878" s="38">
        <f t="shared" si="58"/>
        <v>13140000</v>
      </c>
    </row>
    <row r="879" spans="1:4" x14ac:dyDescent="0.2">
      <c r="A879" s="4">
        <f t="shared" si="56"/>
        <v>877000</v>
      </c>
      <c r="B879">
        <f t="shared" si="55"/>
        <v>40</v>
      </c>
      <c r="C879" s="1">
        <f t="shared" si="57"/>
        <v>421.63461538461542</v>
      </c>
      <c r="D879" s="38">
        <f t="shared" si="58"/>
        <v>13155000</v>
      </c>
    </row>
    <row r="880" spans="1:4" x14ac:dyDescent="0.2">
      <c r="A880" s="4">
        <f t="shared" si="56"/>
        <v>878000</v>
      </c>
      <c r="B880">
        <f t="shared" si="55"/>
        <v>40</v>
      </c>
      <c r="C880" s="1">
        <f t="shared" si="57"/>
        <v>422.11538461538458</v>
      </c>
      <c r="D880" s="38">
        <f t="shared" si="58"/>
        <v>13170000</v>
      </c>
    </row>
    <row r="881" spans="1:4" x14ac:dyDescent="0.2">
      <c r="A881" s="4">
        <f t="shared" si="56"/>
        <v>879000</v>
      </c>
      <c r="B881">
        <f t="shared" si="55"/>
        <v>40</v>
      </c>
      <c r="C881" s="1">
        <f t="shared" si="57"/>
        <v>422.59615384615381</v>
      </c>
      <c r="D881" s="38">
        <f t="shared" si="58"/>
        <v>13185000</v>
      </c>
    </row>
    <row r="882" spans="1:4" x14ac:dyDescent="0.2">
      <c r="A882" s="4">
        <f t="shared" si="56"/>
        <v>880000</v>
      </c>
      <c r="B882">
        <f t="shared" si="55"/>
        <v>40</v>
      </c>
      <c r="C882" s="1">
        <f t="shared" si="57"/>
        <v>423.07692307692304</v>
      </c>
      <c r="D882" s="38">
        <f t="shared" si="58"/>
        <v>13200000</v>
      </c>
    </row>
    <row r="883" spans="1:4" x14ac:dyDescent="0.2">
      <c r="A883" s="4">
        <f t="shared" si="56"/>
        <v>881000</v>
      </c>
      <c r="B883">
        <f t="shared" si="55"/>
        <v>40</v>
      </c>
      <c r="C883" s="1">
        <f t="shared" si="57"/>
        <v>423.55769230769226</v>
      </c>
      <c r="D883" s="38">
        <f t="shared" si="58"/>
        <v>13215000</v>
      </c>
    </row>
    <row r="884" spans="1:4" x14ac:dyDescent="0.2">
      <c r="A884" s="4">
        <f t="shared" si="56"/>
        <v>882000</v>
      </c>
      <c r="B884">
        <f t="shared" si="55"/>
        <v>40</v>
      </c>
      <c r="C884" s="1">
        <f t="shared" si="57"/>
        <v>424.03846153846155</v>
      </c>
      <c r="D884" s="38">
        <f t="shared" si="58"/>
        <v>13230000</v>
      </c>
    </row>
    <row r="885" spans="1:4" x14ac:dyDescent="0.2">
      <c r="A885" s="4">
        <f t="shared" si="56"/>
        <v>883000</v>
      </c>
      <c r="B885">
        <f t="shared" si="55"/>
        <v>40</v>
      </c>
      <c r="C885" s="1">
        <f t="shared" si="57"/>
        <v>424.51923076923077</v>
      </c>
      <c r="D885" s="38">
        <f t="shared" si="58"/>
        <v>13245000</v>
      </c>
    </row>
    <row r="886" spans="1:4" x14ac:dyDescent="0.2">
      <c r="A886" s="4">
        <f t="shared" si="56"/>
        <v>884000</v>
      </c>
      <c r="B886">
        <f t="shared" si="55"/>
        <v>40</v>
      </c>
      <c r="C886" s="1">
        <f t="shared" si="57"/>
        <v>425</v>
      </c>
      <c r="D886" s="38">
        <f t="shared" si="58"/>
        <v>13260000</v>
      </c>
    </row>
    <row r="887" spans="1:4" x14ac:dyDescent="0.2">
      <c r="A887" s="4">
        <f t="shared" si="56"/>
        <v>885000</v>
      </c>
      <c r="B887">
        <f t="shared" si="55"/>
        <v>40</v>
      </c>
      <c r="C887" s="1">
        <f t="shared" si="57"/>
        <v>425.48076923076923</v>
      </c>
      <c r="D887" s="38">
        <f t="shared" si="58"/>
        <v>13275000</v>
      </c>
    </row>
    <row r="888" spans="1:4" x14ac:dyDescent="0.2">
      <c r="A888" s="4">
        <f t="shared" si="56"/>
        <v>886000</v>
      </c>
      <c r="B888">
        <f t="shared" si="55"/>
        <v>40</v>
      </c>
      <c r="C888" s="1">
        <f t="shared" si="57"/>
        <v>425.96153846153845</v>
      </c>
      <c r="D888" s="38">
        <f t="shared" si="58"/>
        <v>13290000</v>
      </c>
    </row>
    <row r="889" spans="1:4" x14ac:dyDescent="0.2">
      <c r="A889" s="4">
        <f t="shared" si="56"/>
        <v>887000</v>
      </c>
      <c r="B889">
        <f t="shared" si="55"/>
        <v>40</v>
      </c>
      <c r="C889" s="1">
        <f t="shared" si="57"/>
        <v>426.44230769230774</v>
      </c>
      <c r="D889" s="38">
        <f t="shared" si="58"/>
        <v>13305000</v>
      </c>
    </row>
    <row r="890" spans="1:4" x14ac:dyDescent="0.2">
      <c r="A890" s="4">
        <f t="shared" si="56"/>
        <v>888000</v>
      </c>
      <c r="B890">
        <f t="shared" si="55"/>
        <v>40</v>
      </c>
      <c r="C890" s="1">
        <f t="shared" si="57"/>
        <v>426.92307692307696</v>
      </c>
      <c r="D890" s="38">
        <f t="shared" si="58"/>
        <v>13320000</v>
      </c>
    </row>
    <row r="891" spans="1:4" x14ac:dyDescent="0.2">
      <c r="A891" s="4">
        <f t="shared" si="56"/>
        <v>889000</v>
      </c>
      <c r="B891">
        <f t="shared" si="55"/>
        <v>40</v>
      </c>
      <c r="C891" s="1">
        <f t="shared" si="57"/>
        <v>427.40384615384619</v>
      </c>
      <c r="D891" s="38">
        <f t="shared" si="58"/>
        <v>13335000</v>
      </c>
    </row>
    <row r="892" spans="1:4" x14ac:dyDescent="0.2">
      <c r="A892" s="4">
        <f t="shared" si="56"/>
        <v>890000</v>
      </c>
      <c r="B892">
        <f t="shared" si="55"/>
        <v>40</v>
      </c>
      <c r="C892" s="1">
        <f t="shared" si="57"/>
        <v>427.88461538461542</v>
      </c>
      <c r="D892" s="38">
        <f t="shared" si="58"/>
        <v>13350000</v>
      </c>
    </row>
    <row r="893" spans="1:4" x14ac:dyDescent="0.2">
      <c r="A893" s="4">
        <f t="shared" si="56"/>
        <v>891000</v>
      </c>
      <c r="B893">
        <f t="shared" si="55"/>
        <v>40</v>
      </c>
      <c r="C893" s="1">
        <f t="shared" si="57"/>
        <v>428.36538461538458</v>
      </c>
      <c r="D893" s="38">
        <f t="shared" si="58"/>
        <v>13365000</v>
      </c>
    </row>
    <row r="894" spans="1:4" x14ac:dyDescent="0.2">
      <c r="A894" s="4">
        <f t="shared" si="56"/>
        <v>892000</v>
      </c>
      <c r="B894">
        <f t="shared" si="55"/>
        <v>40</v>
      </c>
      <c r="C894" s="1">
        <f t="shared" si="57"/>
        <v>428.84615384615381</v>
      </c>
      <c r="D894" s="38">
        <f t="shared" si="58"/>
        <v>13380000</v>
      </c>
    </row>
    <row r="895" spans="1:4" x14ac:dyDescent="0.2">
      <c r="A895" s="4">
        <f t="shared" si="56"/>
        <v>893000</v>
      </c>
      <c r="B895">
        <f t="shared" si="55"/>
        <v>40</v>
      </c>
      <c r="C895" s="1">
        <f t="shared" si="57"/>
        <v>429.32692307692304</v>
      </c>
      <c r="D895" s="38">
        <f t="shared" si="58"/>
        <v>13395000</v>
      </c>
    </row>
    <row r="896" spans="1:4" x14ac:dyDescent="0.2">
      <c r="A896" s="4">
        <f t="shared" si="56"/>
        <v>894000</v>
      </c>
      <c r="B896">
        <f t="shared" si="55"/>
        <v>40</v>
      </c>
      <c r="C896" s="1">
        <f t="shared" si="57"/>
        <v>429.80769230769226</v>
      </c>
      <c r="D896" s="38">
        <f t="shared" si="58"/>
        <v>13410000</v>
      </c>
    </row>
    <row r="897" spans="1:4" x14ac:dyDescent="0.2">
      <c r="A897" s="4">
        <f t="shared" si="56"/>
        <v>895000</v>
      </c>
      <c r="B897">
        <f t="shared" si="55"/>
        <v>40</v>
      </c>
      <c r="C897" s="1">
        <f t="shared" si="57"/>
        <v>430.28846153846155</v>
      </c>
      <c r="D897" s="38">
        <f t="shared" si="58"/>
        <v>13425000</v>
      </c>
    </row>
    <row r="898" spans="1:4" x14ac:dyDescent="0.2">
      <c r="A898" s="4">
        <f t="shared" si="56"/>
        <v>896000</v>
      </c>
      <c r="B898">
        <f t="shared" si="55"/>
        <v>40</v>
      </c>
      <c r="C898" s="1">
        <f t="shared" si="57"/>
        <v>430.76923076923077</v>
      </c>
      <c r="D898" s="38">
        <f t="shared" si="58"/>
        <v>13440000</v>
      </c>
    </row>
    <row r="899" spans="1:4" x14ac:dyDescent="0.2">
      <c r="A899" s="4">
        <f t="shared" si="56"/>
        <v>897000</v>
      </c>
      <c r="B899">
        <f t="shared" si="55"/>
        <v>40</v>
      </c>
      <c r="C899" s="1">
        <f t="shared" si="57"/>
        <v>431.25</v>
      </c>
      <c r="D899" s="38">
        <f t="shared" si="58"/>
        <v>13455000</v>
      </c>
    </row>
    <row r="900" spans="1:4" x14ac:dyDescent="0.2">
      <c r="A900" s="4">
        <f t="shared" si="56"/>
        <v>898000</v>
      </c>
      <c r="B900">
        <f t="shared" si="55"/>
        <v>40</v>
      </c>
      <c r="C900" s="1">
        <f t="shared" si="57"/>
        <v>431.73076923076923</v>
      </c>
      <c r="D900" s="38">
        <f t="shared" si="58"/>
        <v>13470000</v>
      </c>
    </row>
    <row r="901" spans="1:4" x14ac:dyDescent="0.2">
      <c r="A901" s="4">
        <f t="shared" si="56"/>
        <v>899000</v>
      </c>
      <c r="B901">
        <f t="shared" si="55"/>
        <v>40</v>
      </c>
      <c r="C901" s="1">
        <f t="shared" si="57"/>
        <v>432.21153846153845</v>
      </c>
      <c r="D901" s="38">
        <f t="shared" si="58"/>
        <v>13485000</v>
      </c>
    </row>
    <row r="902" spans="1:4" x14ac:dyDescent="0.2">
      <c r="A902" s="4">
        <f t="shared" si="56"/>
        <v>900000</v>
      </c>
      <c r="B902">
        <f t="shared" si="55"/>
        <v>40</v>
      </c>
      <c r="C902" s="1">
        <f t="shared" si="57"/>
        <v>432.69230769230774</v>
      </c>
      <c r="D902" s="38">
        <f t="shared" si="58"/>
        <v>13500000</v>
      </c>
    </row>
    <row r="903" spans="1:4" x14ac:dyDescent="0.2">
      <c r="A903" s="4">
        <f t="shared" si="56"/>
        <v>901000</v>
      </c>
      <c r="B903">
        <f t="shared" si="55"/>
        <v>40</v>
      </c>
      <c r="C903" s="1">
        <f t="shared" si="57"/>
        <v>433.17307692307696</v>
      </c>
      <c r="D903" s="38">
        <f t="shared" si="58"/>
        <v>13515000</v>
      </c>
    </row>
    <row r="904" spans="1:4" x14ac:dyDescent="0.2">
      <c r="A904" s="4">
        <f t="shared" si="56"/>
        <v>902000</v>
      </c>
      <c r="B904">
        <f t="shared" si="55"/>
        <v>40</v>
      </c>
      <c r="C904" s="1">
        <f t="shared" si="57"/>
        <v>433.65384615384619</v>
      </c>
      <c r="D904" s="38">
        <f t="shared" si="58"/>
        <v>13530000</v>
      </c>
    </row>
    <row r="905" spans="1:4" x14ac:dyDescent="0.2">
      <c r="A905" s="4">
        <f t="shared" si="56"/>
        <v>903000</v>
      </c>
      <c r="B905">
        <f t="shared" ref="B905:B968" si="59">$B$7</f>
        <v>40</v>
      </c>
      <c r="C905" s="1">
        <f t="shared" si="57"/>
        <v>434.13461538461542</v>
      </c>
      <c r="D905" s="38">
        <f t="shared" si="58"/>
        <v>13545000</v>
      </c>
    </row>
    <row r="906" spans="1:4" x14ac:dyDescent="0.2">
      <c r="A906" s="4">
        <f t="shared" si="56"/>
        <v>904000</v>
      </c>
      <c r="B906">
        <f t="shared" si="59"/>
        <v>40</v>
      </c>
      <c r="C906" s="1">
        <f t="shared" si="57"/>
        <v>434.61538461538458</v>
      </c>
      <c r="D906" s="38">
        <f t="shared" si="58"/>
        <v>13560000</v>
      </c>
    </row>
    <row r="907" spans="1:4" x14ac:dyDescent="0.2">
      <c r="A907" s="4">
        <f t="shared" si="56"/>
        <v>905000</v>
      </c>
      <c r="B907">
        <f t="shared" si="59"/>
        <v>40</v>
      </c>
      <c r="C907" s="1">
        <f t="shared" si="57"/>
        <v>435.09615384615381</v>
      </c>
      <c r="D907" s="38">
        <f t="shared" si="58"/>
        <v>13575000</v>
      </c>
    </row>
    <row r="908" spans="1:4" x14ac:dyDescent="0.2">
      <c r="A908" s="4">
        <f t="shared" si="56"/>
        <v>906000</v>
      </c>
      <c r="B908">
        <f t="shared" si="59"/>
        <v>40</v>
      </c>
      <c r="C908" s="1">
        <f t="shared" si="57"/>
        <v>435.57692307692304</v>
      </c>
      <c r="D908" s="38">
        <f t="shared" si="58"/>
        <v>13590000</v>
      </c>
    </row>
    <row r="909" spans="1:4" x14ac:dyDescent="0.2">
      <c r="A909" s="4">
        <f t="shared" si="56"/>
        <v>907000</v>
      </c>
      <c r="B909">
        <f t="shared" si="59"/>
        <v>40</v>
      </c>
      <c r="C909" s="1">
        <f t="shared" si="57"/>
        <v>436.05769230769226</v>
      </c>
      <c r="D909" s="38">
        <f t="shared" si="58"/>
        <v>13605000</v>
      </c>
    </row>
    <row r="910" spans="1:4" x14ac:dyDescent="0.2">
      <c r="A910" s="4">
        <f t="shared" si="56"/>
        <v>908000</v>
      </c>
      <c r="B910">
        <f t="shared" si="59"/>
        <v>40</v>
      </c>
      <c r="C910" s="1">
        <f t="shared" si="57"/>
        <v>436.53846153846155</v>
      </c>
      <c r="D910" s="38">
        <f t="shared" si="58"/>
        <v>13620000</v>
      </c>
    </row>
    <row r="911" spans="1:4" x14ac:dyDescent="0.2">
      <c r="A911" s="4">
        <f t="shared" si="56"/>
        <v>909000</v>
      </c>
      <c r="B911">
        <f t="shared" si="59"/>
        <v>40</v>
      </c>
      <c r="C911" s="1">
        <f t="shared" si="57"/>
        <v>437.01923076923077</v>
      </c>
      <c r="D911" s="38">
        <f t="shared" si="58"/>
        <v>13635000</v>
      </c>
    </row>
    <row r="912" spans="1:4" x14ac:dyDescent="0.2">
      <c r="A912" s="4">
        <f t="shared" si="56"/>
        <v>910000</v>
      </c>
      <c r="B912">
        <f t="shared" si="59"/>
        <v>40</v>
      </c>
      <c r="C912" s="1">
        <f t="shared" si="57"/>
        <v>437.5</v>
      </c>
      <c r="D912" s="38">
        <f t="shared" si="58"/>
        <v>13650000</v>
      </c>
    </row>
    <row r="913" spans="1:4" x14ac:dyDescent="0.2">
      <c r="A913" s="4">
        <f t="shared" si="56"/>
        <v>911000</v>
      </c>
      <c r="B913">
        <f t="shared" si="59"/>
        <v>40</v>
      </c>
      <c r="C913" s="1">
        <f t="shared" si="57"/>
        <v>437.98076923076923</v>
      </c>
      <c r="D913" s="38">
        <f t="shared" si="58"/>
        <v>13665000</v>
      </c>
    </row>
    <row r="914" spans="1:4" x14ac:dyDescent="0.2">
      <c r="A914" s="4">
        <f t="shared" si="56"/>
        <v>912000</v>
      </c>
      <c r="B914">
        <f t="shared" si="59"/>
        <v>40</v>
      </c>
      <c r="C914" s="1">
        <f t="shared" si="57"/>
        <v>438.46153846153845</v>
      </c>
      <c r="D914" s="38">
        <f t="shared" si="58"/>
        <v>13680000</v>
      </c>
    </row>
    <row r="915" spans="1:4" x14ac:dyDescent="0.2">
      <c r="A915" s="4">
        <f t="shared" si="56"/>
        <v>913000</v>
      </c>
      <c r="B915">
        <f t="shared" si="59"/>
        <v>40</v>
      </c>
      <c r="C915" s="1">
        <f t="shared" si="57"/>
        <v>438.94230769230774</v>
      </c>
      <c r="D915" s="38">
        <f t="shared" si="58"/>
        <v>13695000</v>
      </c>
    </row>
    <row r="916" spans="1:4" x14ac:dyDescent="0.2">
      <c r="A916" s="4">
        <f t="shared" si="56"/>
        <v>914000</v>
      </c>
      <c r="B916">
        <f t="shared" si="59"/>
        <v>40</v>
      </c>
      <c r="C916" s="1">
        <f t="shared" si="57"/>
        <v>439.42307692307696</v>
      </c>
      <c r="D916" s="38">
        <f t="shared" si="58"/>
        <v>13710000</v>
      </c>
    </row>
    <row r="917" spans="1:4" x14ac:dyDescent="0.2">
      <c r="A917" s="4">
        <f t="shared" si="56"/>
        <v>915000</v>
      </c>
      <c r="B917">
        <f t="shared" si="59"/>
        <v>40</v>
      </c>
      <c r="C917" s="1">
        <f t="shared" si="57"/>
        <v>439.90384615384619</v>
      </c>
      <c r="D917" s="38">
        <f t="shared" si="58"/>
        <v>13725000</v>
      </c>
    </row>
    <row r="918" spans="1:4" x14ac:dyDescent="0.2">
      <c r="A918" s="4">
        <f t="shared" si="56"/>
        <v>916000</v>
      </c>
      <c r="B918">
        <f t="shared" si="59"/>
        <v>40</v>
      </c>
      <c r="C918" s="1">
        <f t="shared" si="57"/>
        <v>440.38461538461542</v>
      </c>
      <c r="D918" s="38">
        <f t="shared" si="58"/>
        <v>13740000</v>
      </c>
    </row>
    <row r="919" spans="1:4" x14ac:dyDescent="0.2">
      <c r="A919" s="4">
        <f t="shared" si="56"/>
        <v>917000</v>
      </c>
      <c r="B919">
        <f t="shared" si="59"/>
        <v>40</v>
      </c>
      <c r="C919" s="1">
        <f t="shared" si="57"/>
        <v>440.86538461538458</v>
      </c>
      <c r="D919" s="38">
        <f t="shared" si="58"/>
        <v>13755000</v>
      </c>
    </row>
    <row r="920" spans="1:4" x14ac:dyDescent="0.2">
      <c r="A920" s="4">
        <f t="shared" ref="A920:A983" si="60">A919+1000</f>
        <v>918000</v>
      </c>
      <c r="B920">
        <f t="shared" si="59"/>
        <v>40</v>
      </c>
      <c r="C920" s="1">
        <f t="shared" ref="C920:C983" si="61">A920/52/B920</f>
        <v>441.34615384615381</v>
      </c>
      <c r="D920" s="38">
        <f t="shared" ref="D920:D983" si="62">A920*15</f>
        <v>13770000</v>
      </c>
    </row>
    <row r="921" spans="1:4" x14ac:dyDescent="0.2">
      <c r="A921" s="4">
        <f t="shared" si="60"/>
        <v>919000</v>
      </c>
      <c r="B921">
        <f t="shared" si="59"/>
        <v>40</v>
      </c>
      <c r="C921" s="1">
        <f t="shared" si="61"/>
        <v>441.82692307692304</v>
      </c>
      <c r="D921" s="38">
        <f t="shared" si="62"/>
        <v>13785000</v>
      </c>
    </row>
    <row r="922" spans="1:4" x14ac:dyDescent="0.2">
      <c r="A922" s="4">
        <f t="shared" si="60"/>
        <v>920000</v>
      </c>
      <c r="B922">
        <f t="shared" si="59"/>
        <v>40</v>
      </c>
      <c r="C922" s="1">
        <f t="shared" si="61"/>
        <v>442.30769230769226</v>
      </c>
      <c r="D922" s="38">
        <f t="shared" si="62"/>
        <v>13800000</v>
      </c>
    </row>
    <row r="923" spans="1:4" x14ac:dyDescent="0.2">
      <c r="A923" s="4">
        <f t="shared" si="60"/>
        <v>921000</v>
      </c>
      <c r="B923">
        <f t="shared" si="59"/>
        <v>40</v>
      </c>
      <c r="C923" s="1">
        <f t="shared" si="61"/>
        <v>442.78846153846155</v>
      </c>
      <c r="D923" s="38">
        <f t="shared" si="62"/>
        <v>13815000</v>
      </c>
    </row>
    <row r="924" spans="1:4" x14ac:dyDescent="0.2">
      <c r="A924" s="4">
        <f t="shared" si="60"/>
        <v>922000</v>
      </c>
      <c r="B924">
        <f t="shared" si="59"/>
        <v>40</v>
      </c>
      <c r="C924" s="1">
        <f t="shared" si="61"/>
        <v>443.26923076923077</v>
      </c>
      <c r="D924" s="38">
        <f t="shared" si="62"/>
        <v>13830000</v>
      </c>
    </row>
    <row r="925" spans="1:4" x14ac:dyDescent="0.2">
      <c r="A925" s="4">
        <f t="shared" si="60"/>
        <v>923000</v>
      </c>
      <c r="B925">
        <f t="shared" si="59"/>
        <v>40</v>
      </c>
      <c r="C925" s="1">
        <f t="shared" si="61"/>
        <v>443.75</v>
      </c>
      <c r="D925" s="38">
        <f t="shared" si="62"/>
        <v>13845000</v>
      </c>
    </row>
    <row r="926" spans="1:4" x14ac:dyDescent="0.2">
      <c r="A926" s="4">
        <f t="shared" si="60"/>
        <v>924000</v>
      </c>
      <c r="B926">
        <f t="shared" si="59"/>
        <v>40</v>
      </c>
      <c r="C926" s="1">
        <f t="shared" si="61"/>
        <v>444.23076923076923</v>
      </c>
      <c r="D926" s="38">
        <f t="shared" si="62"/>
        <v>13860000</v>
      </c>
    </row>
    <row r="927" spans="1:4" x14ac:dyDescent="0.2">
      <c r="A927" s="4">
        <f t="shared" si="60"/>
        <v>925000</v>
      </c>
      <c r="B927">
        <f t="shared" si="59"/>
        <v>40</v>
      </c>
      <c r="C927" s="1">
        <f t="shared" si="61"/>
        <v>444.71153846153845</v>
      </c>
      <c r="D927" s="38">
        <f t="shared" si="62"/>
        <v>13875000</v>
      </c>
    </row>
    <row r="928" spans="1:4" x14ac:dyDescent="0.2">
      <c r="A928" s="4">
        <f t="shared" si="60"/>
        <v>926000</v>
      </c>
      <c r="B928">
        <f t="shared" si="59"/>
        <v>40</v>
      </c>
      <c r="C928" s="1">
        <f t="shared" si="61"/>
        <v>445.19230769230774</v>
      </c>
      <c r="D928" s="38">
        <f t="shared" si="62"/>
        <v>13890000</v>
      </c>
    </row>
    <row r="929" spans="1:4" x14ac:dyDescent="0.2">
      <c r="A929" s="4">
        <f t="shared" si="60"/>
        <v>927000</v>
      </c>
      <c r="B929">
        <f t="shared" si="59"/>
        <v>40</v>
      </c>
      <c r="C929" s="1">
        <f t="shared" si="61"/>
        <v>445.67307692307696</v>
      </c>
      <c r="D929" s="38">
        <f t="shared" si="62"/>
        <v>13905000</v>
      </c>
    </row>
    <row r="930" spans="1:4" x14ac:dyDescent="0.2">
      <c r="A930" s="4">
        <f t="shared" si="60"/>
        <v>928000</v>
      </c>
      <c r="B930">
        <f t="shared" si="59"/>
        <v>40</v>
      </c>
      <c r="C930" s="1">
        <f t="shared" si="61"/>
        <v>446.15384615384619</v>
      </c>
      <c r="D930" s="38">
        <f t="shared" si="62"/>
        <v>13920000</v>
      </c>
    </row>
    <row r="931" spans="1:4" x14ac:dyDescent="0.2">
      <c r="A931" s="4">
        <f t="shared" si="60"/>
        <v>929000</v>
      </c>
      <c r="B931">
        <f t="shared" si="59"/>
        <v>40</v>
      </c>
      <c r="C931" s="1">
        <f t="shared" si="61"/>
        <v>446.63461538461542</v>
      </c>
      <c r="D931" s="38">
        <f t="shared" si="62"/>
        <v>13935000</v>
      </c>
    </row>
    <row r="932" spans="1:4" x14ac:dyDescent="0.2">
      <c r="A932" s="4">
        <f t="shared" si="60"/>
        <v>930000</v>
      </c>
      <c r="B932">
        <f t="shared" si="59"/>
        <v>40</v>
      </c>
      <c r="C932" s="1">
        <f t="shared" si="61"/>
        <v>447.11538461538458</v>
      </c>
      <c r="D932" s="38">
        <f t="shared" si="62"/>
        <v>13950000</v>
      </c>
    </row>
    <row r="933" spans="1:4" x14ac:dyDescent="0.2">
      <c r="A933" s="4">
        <f t="shared" si="60"/>
        <v>931000</v>
      </c>
      <c r="B933">
        <f t="shared" si="59"/>
        <v>40</v>
      </c>
      <c r="C933" s="1">
        <f t="shared" si="61"/>
        <v>447.59615384615381</v>
      </c>
      <c r="D933" s="38">
        <f t="shared" si="62"/>
        <v>13965000</v>
      </c>
    </row>
    <row r="934" spans="1:4" x14ac:dyDescent="0.2">
      <c r="A934" s="4">
        <f t="shared" si="60"/>
        <v>932000</v>
      </c>
      <c r="B934">
        <f t="shared" si="59"/>
        <v>40</v>
      </c>
      <c r="C934" s="1">
        <f t="shared" si="61"/>
        <v>448.07692307692304</v>
      </c>
      <c r="D934" s="38">
        <f t="shared" si="62"/>
        <v>13980000</v>
      </c>
    </row>
    <row r="935" spans="1:4" x14ac:dyDescent="0.2">
      <c r="A935" s="4">
        <f t="shared" si="60"/>
        <v>933000</v>
      </c>
      <c r="B935">
        <f t="shared" si="59"/>
        <v>40</v>
      </c>
      <c r="C935" s="1">
        <f t="shared" si="61"/>
        <v>448.55769230769226</v>
      </c>
      <c r="D935" s="38">
        <f t="shared" si="62"/>
        <v>13995000</v>
      </c>
    </row>
    <row r="936" spans="1:4" x14ac:dyDescent="0.2">
      <c r="A936" s="4">
        <f t="shared" si="60"/>
        <v>934000</v>
      </c>
      <c r="B936">
        <f t="shared" si="59"/>
        <v>40</v>
      </c>
      <c r="C936" s="1">
        <f t="shared" si="61"/>
        <v>449.03846153846155</v>
      </c>
      <c r="D936" s="38">
        <f t="shared" si="62"/>
        <v>14010000</v>
      </c>
    </row>
    <row r="937" spans="1:4" x14ac:dyDescent="0.2">
      <c r="A937" s="4">
        <f t="shared" si="60"/>
        <v>935000</v>
      </c>
      <c r="B937">
        <f t="shared" si="59"/>
        <v>40</v>
      </c>
      <c r="C937" s="1">
        <f t="shared" si="61"/>
        <v>449.51923076923077</v>
      </c>
      <c r="D937" s="38">
        <f t="shared" si="62"/>
        <v>14025000</v>
      </c>
    </row>
    <row r="938" spans="1:4" x14ac:dyDescent="0.2">
      <c r="A938" s="4">
        <f t="shared" si="60"/>
        <v>936000</v>
      </c>
      <c r="B938">
        <f t="shared" si="59"/>
        <v>40</v>
      </c>
      <c r="C938" s="1">
        <f t="shared" si="61"/>
        <v>450</v>
      </c>
      <c r="D938" s="38">
        <f t="shared" si="62"/>
        <v>14040000</v>
      </c>
    </row>
    <row r="939" spans="1:4" x14ac:dyDescent="0.2">
      <c r="A939" s="4">
        <f t="shared" si="60"/>
        <v>937000</v>
      </c>
      <c r="B939">
        <f t="shared" si="59"/>
        <v>40</v>
      </c>
      <c r="C939" s="1">
        <f t="shared" si="61"/>
        <v>450.48076923076923</v>
      </c>
      <c r="D939" s="38">
        <f t="shared" si="62"/>
        <v>14055000</v>
      </c>
    </row>
    <row r="940" spans="1:4" x14ac:dyDescent="0.2">
      <c r="A940" s="4">
        <f t="shared" si="60"/>
        <v>938000</v>
      </c>
      <c r="B940">
        <f t="shared" si="59"/>
        <v>40</v>
      </c>
      <c r="C940" s="1">
        <f t="shared" si="61"/>
        <v>450.96153846153845</v>
      </c>
      <c r="D940" s="38">
        <f t="shared" si="62"/>
        <v>14070000</v>
      </c>
    </row>
    <row r="941" spans="1:4" x14ac:dyDescent="0.2">
      <c r="A941" s="4">
        <f t="shared" si="60"/>
        <v>939000</v>
      </c>
      <c r="B941">
        <f t="shared" si="59"/>
        <v>40</v>
      </c>
      <c r="C941" s="1">
        <f t="shared" si="61"/>
        <v>451.44230769230774</v>
      </c>
      <c r="D941" s="38">
        <f t="shared" si="62"/>
        <v>14085000</v>
      </c>
    </row>
    <row r="942" spans="1:4" x14ac:dyDescent="0.2">
      <c r="A942" s="4">
        <f t="shared" si="60"/>
        <v>940000</v>
      </c>
      <c r="B942">
        <f t="shared" si="59"/>
        <v>40</v>
      </c>
      <c r="C942" s="1">
        <f t="shared" si="61"/>
        <v>451.92307692307696</v>
      </c>
      <c r="D942" s="38">
        <f t="shared" si="62"/>
        <v>14100000</v>
      </c>
    </row>
    <row r="943" spans="1:4" x14ac:dyDescent="0.2">
      <c r="A943" s="4">
        <f t="shared" si="60"/>
        <v>941000</v>
      </c>
      <c r="B943">
        <f t="shared" si="59"/>
        <v>40</v>
      </c>
      <c r="C943" s="1">
        <f t="shared" si="61"/>
        <v>452.40384615384619</v>
      </c>
      <c r="D943" s="38">
        <f t="shared" si="62"/>
        <v>14115000</v>
      </c>
    </row>
    <row r="944" spans="1:4" x14ac:dyDescent="0.2">
      <c r="A944" s="4">
        <f t="shared" si="60"/>
        <v>942000</v>
      </c>
      <c r="B944">
        <f t="shared" si="59"/>
        <v>40</v>
      </c>
      <c r="C944" s="1">
        <f t="shared" si="61"/>
        <v>452.88461538461542</v>
      </c>
      <c r="D944" s="38">
        <f t="shared" si="62"/>
        <v>14130000</v>
      </c>
    </row>
    <row r="945" spans="1:4" x14ac:dyDescent="0.2">
      <c r="A945" s="4">
        <f t="shared" si="60"/>
        <v>943000</v>
      </c>
      <c r="B945">
        <f t="shared" si="59"/>
        <v>40</v>
      </c>
      <c r="C945" s="1">
        <f t="shared" si="61"/>
        <v>453.36538461538458</v>
      </c>
      <c r="D945" s="38">
        <f t="shared" si="62"/>
        <v>14145000</v>
      </c>
    </row>
    <row r="946" spans="1:4" x14ac:dyDescent="0.2">
      <c r="A946" s="4">
        <f t="shared" si="60"/>
        <v>944000</v>
      </c>
      <c r="B946">
        <f t="shared" si="59"/>
        <v>40</v>
      </c>
      <c r="C946" s="1">
        <f t="shared" si="61"/>
        <v>453.84615384615381</v>
      </c>
      <c r="D946" s="38">
        <f t="shared" si="62"/>
        <v>14160000</v>
      </c>
    </row>
    <row r="947" spans="1:4" x14ac:dyDescent="0.2">
      <c r="A947" s="4">
        <f t="shared" si="60"/>
        <v>945000</v>
      </c>
      <c r="B947">
        <f t="shared" si="59"/>
        <v>40</v>
      </c>
      <c r="C947" s="1">
        <f t="shared" si="61"/>
        <v>454.32692307692304</v>
      </c>
      <c r="D947" s="38">
        <f t="shared" si="62"/>
        <v>14175000</v>
      </c>
    </row>
    <row r="948" spans="1:4" x14ac:dyDescent="0.2">
      <c r="A948" s="4">
        <f t="shared" si="60"/>
        <v>946000</v>
      </c>
      <c r="B948">
        <f t="shared" si="59"/>
        <v>40</v>
      </c>
      <c r="C948" s="1">
        <f t="shared" si="61"/>
        <v>454.80769230769226</v>
      </c>
      <c r="D948" s="38">
        <f t="shared" si="62"/>
        <v>14190000</v>
      </c>
    </row>
    <row r="949" spans="1:4" x14ac:dyDescent="0.2">
      <c r="A949" s="4">
        <f t="shared" si="60"/>
        <v>947000</v>
      </c>
      <c r="B949">
        <f t="shared" si="59"/>
        <v>40</v>
      </c>
      <c r="C949" s="1">
        <f t="shared" si="61"/>
        <v>455.28846153846155</v>
      </c>
      <c r="D949" s="38">
        <f t="shared" si="62"/>
        <v>14205000</v>
      </c>
    </row>
    <row r="950" spans="1:4" x14ac:dyDescent="0.2">
      <c r="A950" s="4">
        <f t="shared" si="60"/>
        <v>948000</v>
      </c>
      <c r="B950">
        <f t="shared" si="59"/>
        <v>40</v>
      </c>
      <c r="C950" s="1">
        <f t="shared" si="61"/>
        <v>455.76923076923077</v>
      </c>
      <c r="D950" s="38">
        <f t="shared" si="62"/>
        <v>14220000</v>
      </c>
    </row>
    <row r="951" spans="1:4" x14ac:dyDescent="0.2">
      <c r="A951" s="4">
        <f t="shared" si="60"/>
        <v>949000</v>
      </c>
      <c r="B951">
        <f t="shared" si="59"/>
        <v>40</v>
      </c>
      <c r="C951" s="1">
        <f t="shared" si="61"/>
        <v>456.25</v>
      </c>
      <c r="D951" s="38">
        <f t="shared" si="62"/>
        <v>14235000</v>
      </c>
    </row>
    <row r="952" spans="1:4" x14ac:dyDescent="0.2">
      <c r="A952" s="4">
        <f t="shared" si="60"/>
        <v>950000</v>
      </c>
      <c r="B952">
        <f t="shared" si="59"/>
        <v>40</v>
      </c>
      <c r="C952" s="1">
        <f t="shared" si="61"/>
        <v>456.73076923076923</v>
      </c>
      <c r="D952" s="38">
        <f t="shared" si="62"/>
        <v>14250000</v>
      </c>
    </row>
    <row r="953" spans="1:4" x14ac:dyDescent="0.2">
      <c r="A953" s="4">
        <f t="shared" si="60"/>
        <v>951000</v>
      </c>
      <c r="B953">
        <f t="shared" si="59"/>
        <v>40</v>
      </c>
      <c r="C953" s="1">
        <f t="shared" si="61"/>
        <v>457.21153846153845</v>
      </c>
      <c r="D953" s="38">
        <f t="shared" si="62"/>
        <v>14265000</v>
      </c>
    </row>
    <row r="954" spans="1:4" x14ac:dyDescent="0.2">
      <c r="A954" s="4">
        <f t="shared" si="60"/>
        <v>952000</v>
      </c>
      <c r="B954">
        <f t="shared" si="59"/>
        <v>40</v>
      </c>
      <c r="C954" s="1">
        <f t="shared" si="61"/>
        <v>457.69230769230774</v>
      </c>
      <c r="D954" s="38">
        <f t="shared" si="62"/>
        <v>14280000</v>
      </c>
    </row>
    <row r="955" spans="1:4" x14ac:dyDescent="0.2">
      <c r="A955" s="4">
        <f t="shared" si="60"/>
        <v>953000</v>
      </c>
      <c r="B955">
        <f t="shared" si="59"/>
        <v>40</v>
      </c>
      <c r="C955" s="1">
        <f t="shared" si="61"/>
        <v>458.17307692307696</v>
      </c>
      <c r="D955" s="38">
        <f t="shared" si="62"/>
        <v>14295000</v>
      </c>
    </row>
    <row r="956" spans="1:4" x14ac:dyDescent="0.2">
      <c r="A956" s="4">
        <f t="shared" si="60"/>
        <v>954000</v>
      </c>
      <c r="B956">
        <f t="shared" si="59"/>
        <v>40</v>
      </c>
      <c r="C956" s="1">
        <f t="shared" si="61"/>
        <v>458.65384615384619</v>
      </c>
      <c r="D956" s="38">
        <f t="shared" si="62"/>
        <v>14310000</v>
      </c>
    </row>
    <row r="957" spans="1:4" x14ac:dyDescent="0.2">
      <c r="A957" s="4">
        <f t="shared" si="60"/>
        <v>955000</v>
      </c>
      <c r="B957">
        <f t="shared" si="59"/>
        <v>40</v>
      </c>
      <c r="C957" s="1">
        <f t="shared" si="61"/>
        <v>459.13461538461542</v>
      </c>
      <c r="D957" s="38">
        <f t="shared" si="62"/>
        <v>14325000</v>
      </c>
    </row>
    <row r="958" spans="1:4" x14ac:dyDescent="0.2">
      <c r="A958" s="4">
        <f t="shared" si="60"/>
        <v>956000</v>
      </c>
      <c r="B958">
        <f t="shared" si="59"/>
        <v>40</v>
      </c>
      <c r="C958" s="1">
        <f t="shared" si="61"/>
        <v>459.61538461538458</v>
      </c>
      <c r="D958" s="38">
        <f t="shared" si="62"/>
        <v>14340000</v>
      </c>
    </row>
    <row r="959" spans="1:4" x14ac:dyDescent="0.2">
      <c r="A959" s="4">
        <f t="shared" si="60"/>
        <v>957000</v>
      </c>
      <c r="B959">
        <f t="shared" si="59"/>
        <v>40</v>
      </c>
      <c r="C959" s="1">
        <f t="shared" si="61"/>
        <v>460.09615384615381</v>
      </c>
      <c r="D959" s="38">
        <f t="shared" si="62"/>
        <v>14355000</v>
      </c>
    </row>
    <row r="960" spans="1:4" x14ac:dyDescent="0.2">
      <c r="A960" s="4">
        <f t="shared" si="60"/>
        <v>958000</v>
      </c>
      <c r="B960">
        <f t="shared" si="59"/>
        <v>40</v>
      </c>
      <c r="C960" s="1">
        <f t="shared" si="61"/>
        <v>460.57692307692304</v>
      </c>
      <c r="D960" s="38">
        <f t="shared" si="62"/>
        <v>14370000</v>
      </c>
    </row>
    <row r="961" spans="1:4" x14ac:dyDescent="0.2">
      <c r="A961" s="4">
        <f t="shared" si="60"/>
        <v>959000</v>
      </c>
      <c r="B961">
        <f t="shared" si="59"/>
        <v>40</v>
      </c>
      <c r="C961" s="1">
        <f t="shared" si="61"/>
        <v>461.05769230769226</v>
      </c>
      <c r="D961" s="38">
        <f t="shared" si="62"/>
        <v>14385000</v>
      </c>
    </row>
    <row r="962" spans="1:4" x14ac:dyDescent="0.2">
      <c r="A962" s="4">
        <f t="shared" si="60"/>
        <v>960000</v>
      </c>
      <c r="B962">
        <f t="shared" si="59"/>
        <v>40</v>
      </c>
      <c r="C962" s="1">
        <f t="shared" si="61"/>
        <v>461.53846153846155</v>
      </c>
      <c r="D962" s="38">
        <f t="shared" si="62"/>
        <v>14400000</v>
      </c>
    </row>
    <row r="963" spans="1:4" x14ac:dyDescent="0.2">
      <c r="A963" s="4">
        <f t="shared" si="60"/>
        <v>961000</v>
      </c>
      <c r="B963">
        <f t="shared" si="59"/>
        <v>40</v>
      </c>
      <c r="C963" s="1">
        <f t="shared" si="61"/>
        <v>462.01923076923077</v>
      </c>
      <c r="D963" s="38">
        <f t="shared" si="62"/>
        <v>14415000</v>
      </c>
    </row>
    <row r="964" spans="1:4" x14ac:dyDescent="0.2">
      <c r="A964" s="4">
        <f t="shared" si="60"/>
        <v>962000</v>
      </c>
      <c r="B964">
        <f t="shared" si="59"/>
        <v>40</v>
      </c>
      <c r="C964" s="1">
        <f t="shared" si="61"/>
        <v>462.5</v>
      </c>
      <c r="D964" s="38">
        <f t="shared" si="62"/>
        <v>14430000</v>
      </c>
    </row>
    <row r="965" spans="1:4" x14ac:dyDescent="0.2">
      <c r="A965" s="4">
        <f t="shared" si="60"/>
        <v>963000</v>
      </c>
      <c r="B965">
        <f t="shared" si="59"/>
        <v>40</v>
      </c>
      <c r="C965" s="1">
        <f t="shared" si="61"/>
        <v>462.98076923076923</v>
      </c>
      <c r="D965" s="38">
        <f t="shared" si="62"/>
        <v>14445000</v>
      </c>
    </row>
    <row r="966" spans="1:4" x14ac:dyDescent="0.2">
      <c r="A966" s="4">
        <f t="shared" si="60"/>
        <v>964000</v>
      </c>
      <c r="B966">
        <f t="shared" si="59"/>
        <v>40</v>
      </c>
      <c r="C966" s="1">
        <f t="shared" si="61"/>
        <v>463.46153846153845</v>
      </c>
      <c r="D966" s="38">
        <f t="shared" si="62"/>
        <v>14460000</v>
      </c>
    </row>
    <row r="967" spans="1:4" x14ac:dyDescent="0.2">
      <c r="A967" s="4">
        <f t="shared" si="60"/>
        <v>965000</v>
      </c>
      <c r="B967">
        <f t="shared" si="59"/>
        <v>40</v>
      </c>
      <c r="C967" s="1">
        <f t="shared" si="61"/>
        <v>463.94230769230774</v>
      </c>
      <c r="D967" s="38">
        <f t="shared" si="62"/>
        <v>14475000</v>
      </c>
    </row>
    <row r="968" spans="1:4" x14ac:dyDescent="0.2">
      <c r="A968" s="4">
        <f t="shared" si="60"/>
        <v>966000</v>
      </c>
      <c r="B968">
        <f t="shared" si="59"/>
        <v>40</v>
      </c>
      <c r="C968" s="1">
        <f t="shared" si="61"/>
        <v>464.42307692307696</v>
      </c>
      <c r="D968" s="38">
        <f t="shared" si="62"/>
        <v>14490000</v>
      </c>
    </row>
    <row r="969" spans="1:4" x14ac:dyDescent="0.2">
      <c r="A969" s="4">
        <f t="shared" si="60"/>
        <v>967000</v>
      </c>
      <c r="B969">
        <f t="shared" ref="B969:B1002" si="63">$B$7</f>
        <v>40</v>
      </c>
      <c r="C969" s="1">
        <f t="shared" si="61"/>
        <v>464.90384615384619</v>
      </c>
      <c r="D969" s="38">
        <f t="shared" si="62"/>
        <v>14505000</v>
      </c>
    </row>
    <row r="970" spans="1:4" x14ac:dyDescent="0.2">
      <c r="A970" s="4">
        <f t="shared" si="60"/>
        <v>968000</v>
      </c>
      <c r="B970">
        <f t="shared" si="63"/>
        <v>40</v>
      </c>
      <c r="C970" s="1">
        <f t="shared" si="61"/>
        <v>465.38461538461542</v>
      </c>
      <c r="D970" s="38">
        <f t="shared" si="62"/>
        <v>14520000</v>
      </c>
    </row>
    <row r="971" spans="1:4" x14ac:dyDescent="0.2">
      <c r="A971" s="4">
        <f t="shared" si="60"/>
        <v>969000</v>
      </c>
      <c r="B971">
        <f t="shared" si="63"/>
        <v>40</v>
      </c>
      <c r="C971" s="1">
        <f t="shared" si="61"/>
        <v>465.86538461538458</v>
      </c>
      <c r="D971" s="38">
        <f t="shared" si="62"/>
        <v>14535000</v>
      </c>
    </row>
    <row r="972" spans="1:4" x14ac:dyDescent="0.2">
      <c r="A972" s="4">
        <f t="shared" si="60"/>
        <v>970000</v>
      </c>
      <c r="B972">
        <f t="shared" si="63"/>
        <v>40</v>
      </c>
      <c r="C972" s="1">
        <f t="shared" si="61"/>
        <v>466.34615384615381</v>
      </c>
      <c r="D972" s="38">
        <f t="shared" si="62"/>
        <v>14550000</v>
      </c>
    </row>
    <row r="973" spans="1:4" x14ac:dyDescent="0.2">
      <c r="A973" s="4">
        <f t="shared" si="60"/>
        <v>971000</v>
      </c>
      <c r="B973">
        <f t="shared" si="63"/>
        <v>40</v>
      </c>
      <c r="C973" s="1">
        <f t="shared" si="61"/>
        <v>466.82692307692304</v>
      </c>
      <c r="D973" s="38">
        <f t="shared" si="62"/>
        <v>14565000</v>
      </c>
    </row>
    <row r="974" spans="1:4" x14ac:dyDescent="0.2">
      <c r="A974" s="4">
        <f t="shared" si="60"/>
        <v>972000</v>
      </c>
      <c r="B974">
        <f t="shared" si="63"/>
        <v>40</v>
      </c>
      <c r="C974" s="1">
        <f t="shared" si="61"/>
        <v>467.30769230769226</v>
      </c>
      <c r="D974" s="38">
        <f t="shared" si="62"/>
        <v>14580000</v>
      </c>
    </row>
    <row r="975" spans="1:4" x14ac:dyDescent="0.2">
      <c r="A975" s="4">
        <f t="shared" si="60"/>
        <v>973000</v>
      </c>
      <c r="B975">
        <f t="shared" si="63"/>
        <v>40</v>
      </c>
      <c r="C975" s="1">
        <f t="shared" si="61"/>
        <v>467.78846153846155</v>
      </c>
      <c r="D975" s="38">
        <f t="shared" si="62"/>
        <v>14595000</v>
      </c>
    </row>
    <row r="976" spans="1:4" x14ac:dyDescent="0.2">
      <c r="A976" s="4">
        <f t="shared" si="60"/>
        <v>974000</v>
      </c>
      <c r="B976">
        <f t="shared" si="63"/>
        <v>40</v>
      </c>
      <c r="C976" s="1">
        <f t="shared" si="61"/>
        <v>468.26923076923077</v>
      </c>
      <c r="D976" s="38">
        <f t="shared" si="62"/>
        <v>14610000</v>
      </c>
    </row>
    <row r="977" spans="1:4" x14ac:dyDescent="0.2">
      <c r="A977" s="4">
        <f t="shared" si="60"/>
        <v>975000</v>
      </c>
      <c r="B977">
        <f t="shared" si="63"/>
        <v>40</v>
      </c>
      <c r="C977" s="1">
        <f t="shared" si="61"/>
        <v>468.75</v>
      </c>
      <c r="D977" s="38">
        <f t="shared" si="62"/>
        <v>14625000</v>
      </c>
    </row>
    <row r="978" spans="1:4" x14ac:dyDescent="0.2">
      <c r="A978" s="4">
        <f t="shared" si="60"/>
        <v>976000</v>
      </c>
      <c r="B978">
        <f t="shared" si="63"/>
        <v>40</v>
      </c>
      <c r="C978" s="1">
        <f t="shared" si="61"/>
        <v>469.23076923076923</v>
      </c>
      <c r="D978" s="38">
        <f t="shared" si="62"/>
        <v>14640000</v>
      </c>
    </row>
    <row r="979" spans="1:4" x14ac:dyDescent="0.2">
      <c r="A979" s="4">
        <f t="shared" si="60"/>
        <v>977000</v>
      </c>
      <c r="B979">
        <f t="shared" si="63"/>
        <v>40</v>
      </c>
      <c r="C979" s="1">
        <f t="shared" si="61"/>
        <v>469.71153846153845</v>
      </c>
      <c r="D979" s="38">
        <f t="shared" si="62"/>
        <v>14655000</v>
      </c>
    </row>
    <row r="980" spans="1:4" x14ac:dyDescent="0.2">
      <c r="A980" s="4">
        <f t="shared" si="60"/>
        <v>978000</v>
      </c>
      <c r="B980">
        <f t="shared" si="63"/>
        <v>40</v>
      </c>
      <c r="C980" s="1">
        <f t="shared" si="61"/>
        <v>470.19230769230774</v>
      </c>
      <c r="D980" s="38">
        <f t="shared" si="62"/>
        <v>14670000</v>
      </c>
    </row>
    <row r="981" spans="1:4" x14ac:dyDescent="0.2">
      <c r="A981" s="4">
        <f t="shared" si="60"/>
        <v>979000</v>
      </c>
      <c r="B981">
        <f t="shared" si="63"/>
        <v>40</v>
      </c>
      <c r="C981" s="1">
        <f t="shared" si="61"/>
        <v>470.67307692307696</v>
      </c>
      <c r="D981" s="38">
        <f t="shared" si="62"/>
        <v>14685000</v>
      </c>
    </row>
    <row r="982" spans="1:4" x14ac:dyDescent="0.2">
      <c r="A982" s="4">
        <f t="shared" si="60"/>
        <v>980000</v>
      </c>
      <c r="B982">
        <f t="shared" si="63"/>
        <v>40</v>
      </c>
      <c r="C982" s="1">
        <f t="shared" si="61"/>
        <v>471.15384615384619</v>
      </c>
      <c r="D982" s="38">
        <f t="shared" si="62"/>
        <v>14700000</v>
      </c>
    </row>
    <row r="983" spans="1:4" x14ac:dyDescent="0.2">
      <c r="A983" s="4">
        <f t="shared" si="60"/>
        <v>981000</v>
      </c>
      <c r="B983">
        <f t="shared" si="63"/>
        <v>40</v>
      </c>
      <c r="C983" s="1">
        <f t="shared" si="61"/>
        <v>471.63461538461542</v>
      </c>
      <c r="D983" s="38">
        <f t="shared" si="62"/>
        <v>14715000</v>
      </c>
    </row>
    <row r="984" spans="1:4" x14ac:dyDescent="0.2">
      <c r="A984" s="4">
        <f t="shared" ref="A984:A1002" si="64">A983+1000</f>
        <v>982000</v>
      </c>
      <c r="B984">
        <f t="shared" si="63"/>
        <v>40</v>
      </c>
      <c r="C984" s="1">
        <f t="shared" ref="C984:C1002" si="65">A984/52/B984</f>
        <v>472.11538461538458</v>
      </c>
      <c r="D984" s="38">
        <f t="shared" ref="D984:D1002" si="66">A984*15</f>
        <v>14730000</v>
      </c>
    </row>
    <row r="985" spans="1:4" x14ac:dyDescent="0.2">
      <c r="A985" s="4">
        <f t="shared" si="64"/>
        <v>983000</v>
      </c>
      <c r="B985">
        <f t="shared" si="63"/>
        <v>40</v>
      </c>
      <c r="C985" s="1">
        <f t="shared" si="65"/>
        <v>472.59615384615381</v>
      </c>
      <c r="D985" s="38">
        <f t="shared" si="66"/>
        <v>14745000</v>
      </c>
    </row>
    <row r="986" spans="1:4" x14ac:dyDescent="0.2">
      <c r="A986" s="4">
        <f t="shared" si="64"/>
        <v>984000</v>
      </c>
      <c r="B986">
        <f t="shared" si="63"/>
        <v>40</v>
      </c>
      <c r="C986" s="1">
        <f t="shared" si="65"/>
        <v>473.07692307692304</v>
      </c>
      <c r="D986" s="38">
        <f t="shared" si="66"/>
        <v>14760000</v>
      </c>
    </row>
    <row r="987" spans="1:4" x14ac:dyDescent="0.2">
      <c r="A987" s="4">
        <f t="shared" si="64"/>
        <v>985000</v>
      </c>
      <c r="B987">
        <f t="shared" si="63"/>
        <v>40</v>
      </c>
      <c r="C987" s="1">
        <f t="shared" si="65"/>
        <v>473.55769230769226</v>
      </c>
      <c r="D987" s="38">
        <f t="shared" si="66"/>
        <v>14775000</v>
      </c>
    </row>
    <row r="988" spans="1:4" x14ac:dyDescent="0.2">
      <c r="A988" s="4">
        <f t="shared" si="64"/>
        <v>986000</v>
      </c>
      <c r="B988">
        <f t="shared" si="63"/>
        <v>40</v>
      </c>
      <c r="C988" s="1">
        <f t="shared" si="65"/>
        <v>474.03846153846155</v>
      </c>
      <c r="D988" s="38">
        <f t="shared" si="66"/>
        <v>14790000</v>
      </c>
    </row>
    <row r="989" spans="1:4" x14ac:dyDescent="0.2">
      <c r="A989" s="4">
        <f t="shared" si="64"/>
        <v>987000</v>
      </c>
      <c r="B989">
        <f t="shared" si="63"/>
        <v>40</v>
      </c>
      <c r="C989" s="1">
        <f t="shared" si="65"/>
        <v>474.51923076923077</v>
      </c>
      <c r="D989" s="38">
        <f t="shared" si="66"/>
        <v>14805000</v>
      </c>
    </row>
    <row r="990" spans="1:4" x14ac:dyDescent="0.2">
      <c r="A990" s="4">
        <f t="shared" si="64"/>
        <v>988000</v>
      </c>
      <c r="B990">
        <f t="shared" si="63"/>
        <v>40</v>
      </c>
      <c r="C990" s="1">
        <f t="shared" si="65"/>
        <v>475</v>
      </c>
      <c r="D990" s="38">
        <f t="shared" si="66"/>
        <v>14820000</v>
      </c>
    </row>
    <row r="991" spans="1:4" x14ac:dyDescent="0.2">
      <c r="A991" s="4">
        <f t="shared" si="64"/>
        <v>989000</v>
      </c>
      <c r="B991">
        <f t="shared" si="63"/>
        <v>40</v>
      </c>
      <c r="C991" s="1">
        <f t="shared" si="65"/>
        <v>475.48076923076923</v>
      </c>
      <c r="D991" s="38">
        <f t="shared" si="66"/>
        <v>14835000</v>
      </c>
    </row>
    <row r="992" spans="1:4" x14ac:dyDescent="0.2">
      <c r="A992" s="4">
        <f t="shared" si="64"/>
        <v>990000</v>
      </c>
      <c r="B992">
        <f t="shared" si="63"/>
        <v>40</v>
      </c>
      <c r="C992" s="1">
        <f t="shared" si="65"/>
        <v>475.96153846153845</v>
      </c>
      <c r="D992" s="38">
        <f t="shared" si="66"/>
        <v>14850000</v>
      </c>
    </row>
    <row r="993" spans="1:4" x14ac:dyDescent="0.2">
      <c r="A993" s="4">
        <f t="shared" si="64"/>
        <v>991000</v>
      </c>
      <c r="B993">
        <f t="shared" si="63"/>
        <v>40</v>
      </c>
      <c r="C993" s="1">
        <f t="shared" si="65"/>
        <v>476.44230769230774</v>
      </c>
      <c r="D993" s="38">
        <f t="shared" si="66"/>
        <v>14865000</v>
      </c>
    </row>
    <row r="994" spans="1:4" x14ac:dyDescent="0.2">
      <c r="A994" s="4">
        <f t="shared" si="64"/>
        <v>992000</v>
      </c>
      <c r="B994">
        <f t="shared" si="63"/>
        <v>40</v>
      </c>
      <c r="C994" s="1">
        <f t="shared" si="65"/>
        <v>476.92307692307696</v>
      </c>
      <c r="D994" s="38">
        <f t="shared" si="66"/>
        <v>14880000</v>
      </c>
    </row>
    <row r="995" spans="1:4" x14ac:dyDescent="0.2">
      <c r="A995" s="4">
        <f t="shared" si="64"/>
        <v>993000</v>
      </c>
      <c r="B995">
        <f t="shared" si="63"/>
        <v>40</v>
      </c>
      <c r="C995" s="1">
        <f t="shared" si="65"/>
        <v>477.40384615384619</v>
      </c>
      <c r="D995" s="38">
        <f t="shared" si="66"/>
        <v>14895000</v>
      </c>
    </row>
    <row r="996" spans="1:4" x14ac:dyDescent="0.2">
      <c r="A996" s="4">
        <f t="shared" si="64"/>
        <v>994000</v>
      </c>
      <c r="B996">
        <f t="shared" si="63"/>
        <v>40</v>
      </c>
      <c r="C996" s="1">
        <f t="shared" si="65"/>
        <v>477.88461538461542</v>
      </c>
      <c r="D996" s="38">
        <f t="shared" si="66"/>
        <v>14910000</v>
      </c>
    </row>
    <row r="997" spans="1:4" x14ac:dyDescent="0.2">
      <c r="A997" s="4">
        <f t="shared" si="64"/>
        <v>995000</v>
      </c>
      <c r="B997">
        <f t="shared" si="63"/>
        <v>40</v>
      </c>
      <c r="C997" s="1">
        <f t="shared" si="65"/>
        <v>478.36538461538458</v>
      </c>
      <c r="D997" s="38">
        <f t="shared" si="66"/>
        <v>14925000</v>
      </c>
    </row>
    <row r="998" spans="1:4" x14ac:dyDescent="0.2">
      <c r="A998" s="4">
        <f t="shared" si="64"/>
        <v>996000</v>
      </c>
      <c r="B998">
        <f t="shared" si="63"/>
        <v>40</v>
      </c>
      <c r="C998" s="1">
        <f t="shared" si="65"/>
        <v>478.84615384615381</v>
      </c>
      <c r="D998" s="38">
        <f t="shared" si="66"/>
        <v>14940000</v>
      </c>
    </row>
    <row r="999" spans="1:4" x14ac:dyDescent="0.2">
      <c r="A999" s="4">
        <f t="shared" si="64"/>
        <v>997000</v>
      </c>
      <c r="B999">
        <f t="shared" si="63"/>
        <v>40</v>
      </c>
      <c r="C999" s="1">
        <f t="shared" si="65"/>
        <v>479.32692307692304</v>
      </c>
      <c r="D999" s="38">
        <f t="shared" si="66"/>
        <v>14955000</v>
      </c>
    </row>
    <row r="1000" spans="1:4" x14ac:dyDescent="0.2">
      <c r="A1000" s="4">
        <f t="shared" si="64"/>
        <v>998000</v>
      </c>
      <c r="B1000">
        <f t="shared" si="63"/>
        <v>40</v>
      </c>
      <c r="C1000" s="1">
        <f t="shared" si="65"/>
        <v>479.80769230769226</v>
      </c>
      <c r="D1000" s="38">
        <f t="shared" si="66"/>
        <v>14970000</v>
      </c>
    </row>
    <row r="1001" spans="1:4" x14ac:dyDescent="0.2">
      <c r="A1001" s="4">
        <f t="shared" si="64"/>
        <v>999000</v>
      </c>
      <c r="B1001">
        <f t="shared" si="63"/>
        <v>40</v>
      </c>
      <c r="C1001" s="1">
        <f t="shared" si="65"/>
        <v>480.28846153846155</v>
      </c>
      <c r="D1001" s="38">
        <f t="shared" si="66"/>
        <v>14985000</v>
      </c>
    </row>
    <row r="1002" spans="1:4" x14ac:dyDescent="0.2">
      <c r="A1002" s="4">
        <f t="shared" si="64"/>
        <v>1000000</v>
      </c>
      <c r="B1002">
        <f t="shared" si="63"/>
        <v>40</v>
      </c>
      <c r="C1002" s="1">
        <f t="shared" si="65"/>
        <v>480.76923076923077</v>
      </c>
      <c r="D1002" s="38">
        <f t="shared" si="66"/>
        <v>15000000</v>
      </c>
    </row>
  </sheetData>
  <phoneticPr fontId="0" type="noConversion"/>
  <pageMargins left="0.2" right="0.2" top="0.2" bottom="0.2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CC21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ColWidth="9.5703125" defaultRowHeight="12.75" x14ac:dyDescent="0.2"/>
  <sheetData>
    <row r="1" spans="1:81" x14ac:dyDescent="0.2">
      <c r="B1" s="3" t="s">
        <v>8</v>
      </c>
    </row>
    <row r="2" spans="1:81" x14ac:dyDescent="0.2">
      <c r="A2" s="3"/>
    </row>
    <row r="3" spans="1:81" x14ac:dyDescent="0.2">
      <c r="A3" s="3"/>
      <c r="B3" s="3" t="s">
        <v>62</v>
      </c>
    </row>
    <row r="5" spans="1:81" x14ac:dyDescent="0.2">
      <c r="B5" s="30" t="s">
        <v>66</v>
      </c>
    </row>
    <row r="6" spans="1:81" x14ac:dyDescent="0.2">
      <c r="B6" s="3"/>
    </row>
    <row r="7" spans="1:81" s="5" customFormat="1" ht="11.25" x14ac:dyDescent="0.2">
      <c r="B7" s="5" t="s">
        <v>4</v>
      </c>
    </row>
    <row r="8" spans="1:81" s="5" customFormat="1" ht="11.25" x14ac:dyDescent="0.2">
      <c r="A8" s="5" t="s">
        <v>7</v>
      </c>
      <c r="B8" s="8">
        <v>20</v>
      </c>
      <c r="C8" s="8">
        <f>B8+1</f>
        <v>21</v>
      </c>
      <c r="D8" s="8">
        <v>27</v>
      </c>
      <c r="E8" s="8">
        <v>28</v>
      </c>
      <c r="F8" s="8">
        <v>29</v>
      </c>
      <c r="G8" s="8">
        <v>30</v>
      </c>
      <c r="H8" s="8">
        <v>31</v>
      </c>
      <c r="I8" s="8">
        <v>32</v>
      </c>
      <c r="J8" s="8">
        <v>33</v>
      </c>
      <c r="K8" s="8">
        <v>34</v>
      </c>
      <c r="L8" s="8">
        <v>35</v>
      </c>
      <c r="M8" s="8">
        <v>36</v>
      </c>
      <c r="N8" s="8">
        <v>37</v>
      </c>
      <c r="O8" s="8">
        <v>38</v>
      </c>
      <c r="P8" s="8">
        <v>39</v>
      </c>
      <c r="Q8" s="8">
        <v>40</v>
      </c>
      <c r="R8" s="8">
        <v>41</v>
      </c>
      <c r="S8" s="8">
        <v>42</v>
      </c>
      <c r="T8" s="8">
        <v>43</v>
      </c>
      <c r="U8" s="8">
        <v>44</v>
      </c>
      <c r="V8" s="8">
        <v>45</v>
      </c>
      <c r="W8" s="8">
        <v>46</v>
      </c>
      <c r="X8" s="8">
        <v>47</v>
      </c>
      <c r="Y8" s="8">
        <v>48</v>
      </c>
      <c r="Z8" s="8">
        <v>49</v>
      </c>
      <c r="AA8" s="8">
        <v>50</v>
      </c>
      <c r="AB8" s="8">
        <v>51</v>
      </c>
      <c r="AC8" s="8">
        <v>52</v>
      </c>
      <c r="AD8" s="8">
        <v>53</v>
      </c>
      <c r="AE8" s="8">
        <v>54</v>
      </c>
      <c r="AF8" s="8">
        <v>55</v>
      </c>
      <c r="AG8" s="8">
        <v>56</v>
      </c>
      <c r="AH8" s="8">
        <v>57</v>
      </c>
      <c r="AI8" s="8">
        <v>58</v>
      </c>
      <c r="AJ8" s="8">
        <v>59</v>
      </c>
      <c r="AK8" s="8">
        <v>60</v>
      </c>
      <c r="AL8" s="8">
        <v>61</v>
      </c>
      <c r="AM8" s="8">
        <v>62</v>
      </c>
      <c r="AN8" s="8">
        <v>63</v>
      </c>
      <c r="AO8" s="8">
        <v>64</v>
      </c>
      <c r="AP8" s="8">
        <v>65</v>
      </c>
      <c r="AQ8" s="8">
        <v>66</v>
      </c>
      <c r="AR8" s="8">
        <v>67</v>
      </c>
      <c r="AS8" s="8">
        <v>68</v>
      </c>
      <c r="AT8" s="8">
        <v>69</v>
      </c>
      <c r="AU8" s="8">
        <v>70</v>
      </c>
      <c r="AV8" s="8">
        <v>71</v>
      </c>
      <c r="AW8" s="8">
        <v>72</v>
      </c>
      <c r="AX8" s="8">
        <v>73</v>
      </c>
      <c r="AY8" s="8">
        <v>74</v>
      </c>
      <c r="AZ8" s="8">
        <v>75</v>
      </c>
      <c r="BA8" s="8">
        <v>76</v>
      </c>
      <c r="BB8" s="8">
        <v>77</v>
      </c>
      <c r="BC8" s="8">
        <v>78</v>
      </c>
      <c r="BD8" s="8">
        <v>79</v>
      </c>
      <c r="BE8" s="8">
        <v>80</v>
      </c>
      <c r="BF8" s="8">
        <v>81</v>
      </c>
      <c r="BG8" s="8">
        <v>82</v>
      </c>
      <c r="BH8" s="8">
        <v>83</v>
      </c>
      <c r="BI8" s="8">
        <v>84</v>
      </c>
      <c r="BJ8" s="8">
        <v>85</v>
      </c>
      <c r="BK8" s="8">
        <v>86</v>
      </c>
      <c r="BL8" s="8">
        <v>87</v>
      </c>
      <c r="BM8" s="8">
        <v>88</v>
      </c>
      <c r="BN8" s="8">
        <v>89</v>
      </c>
      <c r="BO8" s="8">
        <v>90</v>
      </c>
      <c r="BP8" s="8">
        <v>91</v>
      </c>
      <c r="BQ8" s="8">
        <v>92</v>
      </c>
      <c r="BR8" s="8">
        <v>93</v>
      </c>
      <c r="BS8" s="8">
        <v>94</v>
      </c>
      <c r="BT8" s="8">
        <v>95</v>
      </c>
      <c r="BU8" s="8">
        <v>96</v>
      </c>
      <c r="BV8" s="8">
        <v>97</v>
      </c>
      <c r="BW8" s="8">
        <v>98</v>
      </c>
      <c r="BX8" s="8">
        <v>99</v>
      </c>
      <c r="BY8" s="8">
        <v>100</v>
      </c>
      <c r="BZ8" s="8"/>
      <c r="CA8" s="8"/>
      <c r="CB8" s="8"/>
      <c r="CC8" s="8"/>
    </row>
    <row r="9" spans="1:81" s="5" customFormat="1" ht="11.25" x14ac:dyDescent="0.2">
      <c r="A9" s="6">
        <v>30000</v>
      </c>
      <c r="B9" s="7">
        <f>B$8*$A9/10</f>
        <v>60000</v>
      </c>
      <c r="C9" s="7">
        <f t="shared" ref="C9:AP15" si="0">C$8*$A9/10</f>
        <v>63000</v>
      </c>
      <c r="D9" s="7">
        <f t="shared" si="0"/>
        <v>81000</v>
      </c>
      <c r="E9" s="7">
        <f t="shared" si="0"/>
        <v>84000</v>
      </c>
      <c r="F9" s="7">
        <f t="shared" si="0"/>
        <v>87000</v>
      </c>
      <c r="G9" s="7">
        <f t="shared" si="0"/>
        <v>90000</v>
      </c>
      <c r="H9" s="7">
        <f t="shared" si="0"/>
        <v>93000</v>
      </c>
      <c r="I9" s="7">
        <f t="shared" si="0"/>
        <v>96000</v>
      </c>
      <c r="J9" s="7">
        <f t="shared" si="0"/>
        <v>99000</v>
      </c>
      <c r="K9" s="7">
        <f t="shared" si="0"/>
        <v>102000</v>
      </c>
      <c r="L9" s="7">
        <f t="shared" si="0"/>
        <v>105000</v>
      </c>
      <c r="M9" s="7">
        <f t="shared" si="0"/>
        <v>108000</v>
      </c>
      <c r="N9" s="7">
        <f t="shared" si="0"/>
        <v>111000</v>
      </c>
      <c r="O9" s="7">
        <f t="shared" si="0"/>
        <v>114000</v>
      </c>
      <c r="P9" s="7">
        <f t="shared" si="0"/>
        <v>117000</v>
      </c>
      <c r="Q9" s="7">
        <f t="shared" si="0"/>
        <v>120000</v>
      </c>
      <c r="R9" s="7">
        <f t="shared" si="0"/>
        <v>123000</v>
      </c>
      <c r="S9" s="7">
        <f t="shared" si="0"/>
        <v>126000</v>
      </c>
      <c r="T9" s="7">
        <f t="shared" si="0"/>
        <v>129000</v>
      </c>
      <c r="U9" s="7">
        <f t="shared" si="0"/>
        <v>132000</v>
      </c>
      <c r="V9" s="7">
        <f t="shared" si="0"/>
        <v>135000</v>
      </c>
      <c r="W9" s="7">
        <f t="shared" si="0"/>
        <v>138000</v>
      </c>
      <c r="X9" s="7">
        <f t="shared" si="0"/>
        <v>141000</v>
      </c>
      <c r="Y9" s="7">
        <f t="shared" si="0"/>
        <v>144000</v>
      </c>
      <c r="Z9" s="7">
        <f t="shared" si="0"/>
        <v>147000</v>
      </c>
      <c r="AA9" s="7">
        <f t="shared" si="0"/>
        <v>150000</v>
      </c>
      <c r="AB9" s="7">
        <f t="shared" si="0"/>
        <v>153000</v>
      </c>
      <c r="AC9" s="7">
        <f t="shared" si="0"/>
        <v>156000</v>
      </c>
      <c r="AD9" s="7">
        <f t="shared" si="0"/>
        <v>159000</v>
      </c>
      <c r="AE9" s="7">
        <f t="shared" si="0"/>
        <v>162000</v>
      </c>
      <c r="AF9" s="7">
        <f t="shared" si="0"/>
        <v>165000</v>
      </c>
      <c r="AG9" s="7">
        <f t="shared" si="0"/>
        <v>168000</v>
      </c>
      <c r="AH9" s="7">
        <f t="shared" si="0"/>
        <v>171000</v>
      </c>
      <c r="AI9" s="7">
        <f t="shared" si="0"/>
        <v>174000</v>
      </c>
      <c r="AJ9" s="7">
        <f t="shared" si="0"/>
        <v>177000</v>
      </c>
      <c r="AK9" s="7">
        <f t="shared" si="0"/>
        <v>180000</v>
      </c>
      <c r="AL9" s="7">
        <f t="shared" si="0"/>
        <v>183000</v>
      </c>
      <c r="AM9" s="7">
        <f t="shared" si="0"/>
        <v>186000</v>
      </c>
      <c r="AN9" s="7">
        <f t="shared" si="0"/>
        <v>189000</v>
      </c>
      <c r="AO9" s="7">
        <f t="shared" si="0"/>
        <v>192000</v>
      </c>
      <c r="AP9" s="7">
        <f t="shared" si="0"/>
        <v>195000</v>
      </c>
      <c r="AQ9" s="7">
        <f t="shared" ref="AQ9:BG24" si="1">AQ$8*$A9/10</f>
        <v>198000</v>
      </c>
      <c r="AR9" s="7">
        <f t="shared" si="1"/>
        <v>201000</v>
      </c>
      <c r="AS9" s="7">
        <f t="shared" si="1"/>
        <v>204000</v>
      </c>
      <c r="AT9" s="7">
        <f t="shared" si="1"/>
        <v>207000</v>
      </c>
      <c r="AU9" s="7">
        <f t="shared" si="1"/>
        <v>210000</v>
      </c>
      <c r="AV9" s="7">
        <f t="shared" si="1"/>
        <v>213000</v>
      </c>
      <c r="AW9" s="7">
        <f t="shared" si="1"/>
        <v>216000</v>
      </c>
      <c r="AX9" s="7">
        <f t="shared" si="1"/>
        <v>219000</v>
      </c>
      <c r="AY9" s="7">
        <f t="shared" si="1"/>
        <v>222000</v>
      </c>
      <c r="AZ9" s="7">
        <f t="shared" si="1"/>
        <v>225000</v>
      </c>
      <c r="BA9" s="7">
        <f t="shared" si="1"/>
        <v>228000</v>
      </c>
      <c r="BB9" s="7">
        <f t="shared" si="1"/>
        <v>231000</v>
      </c>
      <c r="BC9" s="7">
        <f t="shared" si="1"/>
        <v>234000</v>
      </c>
      <c r="BD9" s="7">
        <f t="shared" si="1"/>
        <v>237000</v>
      </c>
      <c r="BE9" s="7">
        <f t="shared" si="1"/>
        <v>240000</v>
      </c>
      <c r="BF9" s="7">
        <f t="shared" si="1"/>
        <v>243000</v>
      </c>
      <c r="BG9" s="7">
        <f t="shared" si="1"/>
        <v>246000</v>
      </c>
      <c r="BH9" s="7">
        <f t="shared" ref="BG9:BV24" si="2">BH$8*$A9/10</f>
        <v>249000</v>
      </c>
      <c r="BI9" s="7">
        <f t="shared" si="2"/>
        <v>252000</v>
      </c>
      <c r="BJ9" s="7">
        <f t="shared" si="2"/>
        <v>255000</v>
      </c>
      <c r="BK9" s="7">
        <f t="shared" si="2"/>
        <v>258000</v>
      </c>
      <c r="BL9" s="7">
        <f t="shared" si="2"/>
        <v>261000</v>
      </c>
      <c r="BM9" s="7">
        <f t="shared" si="2"/>
        <v>264000</v>
      </c>
      <c r="BN9" s="7">
        <f t="shared" si="2"/>
        <v>267000</v>
      </c>
      <c r="BO9" s="7">
        <f t="shared" si="2"/>
        <v>270000</v>
      </c>
      <c r="BP9" s="7">
        <f t="shared" si="2"/>
        <v>273000</v>
      </c>
      <c r="BQ9" s="7">
        <f t="shared" si="2"/>
        <v>276000</v>
      </c>
      <c r="BR9" s="7">
        <f t="shared" si="2"/>
        <v>279000</v>
      </c>
      <c r="BS9" s="7">
        <f t="shared" si="2"/>
        <v>282000</v>
      </c>
      <c r="BT9" s="7">
        <f t="shared" si="2"/>
        <v>285000</v>
      </c>
      <c r="BU9" s="7">
        <f t="shared" si="2"/>
        <v>288000</v>
      </c>
      <c r="BV9" s="7">
        <f t="shared" si="2"/>
        <v>291000</v>
      </c>
      <c r="BW9" s="7">
        <f t="shared" ref="BQ9:BY24" si="3">BW$8*$A9/10</f>
        <v>294000</v>
      </c>
      <c r="BX9" s="7">
        <f t="shared" si="3"/>
        <v>297000</v>
      </c>
      <c r="BY9" s="7">
        <f t="shared" si="3"/>
        <v>300000</v>
      </c>
      <c r="BZ9" s="7"/>
      <c r="CA9" s="7"/>
      <c r="CB9" s="7"/>
      <c r="CC9" s="7"/>
    </row>
    <row r="10" spans="1:81" s="5" customFormat="1" ht="11.25" x14ac:dyDescent="0.2">
      <c r="A10" s="6">
        <f>A9+10000</f>
        <v>40000</v>
      </c>
      <c r="B10" s="7">
        <f t="shared" ref="B10:Q25" si="4">B$8*$A10/10</f>
        <v>80000</v>
      </c>
      <c r="C10" s="7">
        <f t="shared" si="0"/>
        <v>84000</v>
      </c>
      <c r="D10" s="7">
        <f t="shared" si="0"/>
        <v>108000</v>
      </c>
      <c r="E10" s="7">
        <f t="shared" si="0"/>
        <v>112000</v>
      </c>
      <c r="F10" s="7">
        <f t="shared" si="0"/>
        <v>116000</v>
      </c>
      <c r="G10" s="7">
        <f t="shared" si="0"/>
        <v>120000</v>
      </c>
      <c r="H10" s="7">
        <f t="shared" si="0"/>
        <v>124000</v>
      </c>
      <c r="I10" s="7">
        <f t="shared" si="0"/>
        <v>128000</v>
      </c>
      <c r="J10" s="7">
        <f t="shared" si="0"/>
        <v>132000</v>
      </c>
      <c r="K10" s="7">
        <f t="shared" si="0"/>
        <v>136000</v>
      </c>
      <c r="L10" s="7">
        <f t="shared" si="0"/>
        <v>140000</v>
      </c>
      <c r="M10" s="7">
        <f t="shared" si="0"/>
        <v>144000</v>
      </c>
      <c r="N10" s="7">
        <f t="shared" si="0"/>
        <v>148000</v>
      </c>
      <c r="O10" s="7">
        <f t="shared" si="0"/>
        <v>152000</v>
      </c>
      <c r="P10" s="7">
        <f t="shared" si="0"/>
        <v>156000</v>
      </c>
      <c r="Q10" s="7">
        <f t="shared" si="0"/>
        <v>160000</v>
      </c>
      <c r="R10" s="7">
        <f t="shared" si="0"/>
        <v>164000</v>
      </c>
      <c r="S10" s="7">
        <f t="shared" si="0"/>
        <v>168000</v>
      </c>
      <c r="T10" s="7">
        <f t="shared" si="0"/>
        <v>172000</v>
      </c>
      <c r="U10" s="7">
        <f t="shared" si="0"/>
        <v>176000</v>
      </c>
      <c r="V10" s="7">
        <f t="shared" si="0"/>
        <v>180000</v>
      </c>
      <c r="W10" s="7">
        <f t="shared" si="0"/>
        <v>184000</v>
      </c>
      <c r="X10" s="7">
        <f t="shared" si="0"/>
        <v>188000</v>
      </c>
      <c r="Y10" s="7">
        <f t="shared" si="0"/>
        <v>192000</v>
      </c>
      <c r="Z10" s="7">
        <f t="shared" si="0"/>
        <v>196000</v>
      </c>
      <c r="AA10" s="7">
        <f t="shared" si="0"/>
        <v>200000</v>
      </c>
      <c r="AB10" s="7">
        <f t="shared" si="0"/>
        <v>204000</v>
      </c>
      <c r="AC10" s="7">
        <f t="shared" si="0"/>
        <v>208000</v>
      </c>
      <c r="AD10" s="7">
        <f t="shared" si="0"/>
        <v>212000</v>
      </c>
      <c r="AE10" s="7">
        <f t="shared" si="0"/>
        <v>216000</v>
      </c>
      <c r="AF10" s="7">
        <f t="shared" si="0"/>
        <v>220000</v>
      </c>
      <c r="AG10" s="7">
        <f t="shared" si="0"/>
        <v>224000</v>
      </c>
      <c r="AH10" s="7">
        <f t="shared" si="0"/>
        <v>228000</v>
      </c>
      <c r="AI10" s="7">
        <f t="shared" si="0"/>
        <v>232000</v>
      </c>
      <c r="AJ10" s="7">
        <f t="shared" si="0"/>
        <v>236000</v>
      </c>
      <c r="AK10" s="7">
        <f t="shared" si="0"/>
        <v>240000</v>
      </c>
      <c r="AL10" s="7">
        <f t="shared" si="0"/>
        <v>244000</v>
      </c>
      <c r="AM10" s="7">
        <f t="shared" si="0"/>
        <v>248000</v>
      </c>
      <c r="AN10" s="7">
        <f t="shared" si="0"/>
        <v>252000</v>
      </c>
      <c r="AO10" s="7">
        <f t="shared" si="0"/>
        <v>256000</v>
      </c>
      <c r="AP10" s="7">
        <f t="shared" si="0"/>
        <v>260000</v>
      </c>
      <c r="AQ10" s="7">
        <f t="shared" si="1"/>
        <v>264000</v>
      </c>
      <c r="AR10" s="7">
        <f t="shared" si="1"/>
        <v>268000</v>
      </c>
      <c r="AS10" s="7">
        <f t="shared" si="1"/>
        <v>272000</v>
      </c>
      <c r="AT10" s="7">
        <f t="shared" si="1"/>
        <v>276000</v>
      </c>
      <c r="AU10" s="7">
        <f t="shared" si="1"/>
        <v>280000</v>
      </c>
      <c r="AV10" s="7">
        <f t="shared" si="1"/>
        <v>284000</v>
      </c>
      <c r="AW10" s="7">
        <f t="shared" si="1"/>
        <v>288000</v>
      </c>
      <c r="AX10" s="7">
        <f t="shared" si="1"/>
        <v>292000</v>
      </c>
      <c r="AY10" s="7">
        <f t="shared" si="1"/>
        <v>296000</v>
      </c>
      <c r="AZ10" s="7">
        <f t="shared" si="1"/>
        <v>300000</v>
      </c>
      <c r="BA10" s="7">
        <f t="shared" si="1"/>
        <v>304000</v>
      </c>
      <c r="BB10" s="7">
        <f t="shared" si="1"/>
        <v>308000</v>
      </c>
      <c r="BC10" s="7">
        <f t="shared" si="1"/>
        <v>312000</v>
      </c>
      <c r="BD10" s="7">
        <f t="shared" si="1"/>
        <v>316000</v>
      </c>
      <c r="BE10" s="7">
        <f t="shared" si="1"/>
        <v>320000</v>
      </c>
      <c r="BF10" s="7">
        <f t="shared" si="1"/>
        <v>324000</v>
      </c>
      <c r="BG10" s="7">
        <f t="shared" si="2"/>
        <v>328000</v>
      </c>
      <c r="BH10" s="7">
        <f t="shared" si="2"/>
        <v>332000</v>
      </c>
      <c r="BI10" s="7">
        <f t="shared" si="2"/>
        <v>336000</v>
      </c>
      <c r="BJ10" s="7">
        <f t="shared" si="2"/>
        <v>340000</v>
      </c>
      <c r="BK10" s="7">
        <f t="shared" si="2"/>
        <v>344000</v>
      </c>
      <c r="BL10" s="7">
        <f t="shared" si="2"/>
        <v>348000</v>
      </c>
      <c r="BM10" s="7">
        <f t="shared" si="2"/>
        <v>352000</v>
      </c>
      <c r="BN10" s="7">
        <f t="shared" si="2"/>
        <v>356000</v>
      </c>
      <c r="BO10" s="7">
        <f t="shared" si="2"/>
        <v>360000</v>
      </c>
      <c r="BP10" s="7">
        <f t="shared" si="2"/>
        <v>364000</v>
      </c>
      <c r="BQ10" s="7">
        <f t="shared" si="3"/>
        <v>368000</v>
      </c>
      <c r="BR10" s="7">
        <f t="shared" si="3"/>
        <v>372000</v>
      </c>
      <c r="BS10" s="7">
        <f t="shared" si="3"/>
        <v>376000</v>
      </c>
      <c r="BT10" s="7">
        <f t="shared" si="3"/>
        <v>380000</v>
      </c>
      <c r="BU10" s="7">
        <f t="shared" si="3"/>
        <v>384000</v>
      </c>
      <c r="BV10" s="7">
        <f t="shared" si="3"/>
        <v>388000</v>
      </c>
      <c r="BW10" s="7">
        <f t="shared" si="3"/>
        <v>392000</v>
      </c>
      <c r="BX10" s="7">
        <f t="shared" si="3"/>
        <v>396000</v>
      </c>
      <c r="BY10" s="7">
        <f t="shared" si="3"/>
        <v>400000</v>
      </c>
      <c r="BZ10" s="7"/>
      <c r="CA10" s="7"/>
      <c r="CB10" s="7"/>
      <c r="CC10" s="7"/>
    </row>
    <row r="11" spans="1:81" s="5" customFormat="1" ht="11.25" x14ac:dyDescent="0.2">
      <c r="A11" s="6">
        <f t="shared" ref="A11:A74" si="5">A10+10000</f>
        <v>50000</v>
      </c>
      <c r="B11" s="7">
        <f t="shared" si="4"/>
        <v>100000</v>
      </c>
      <c r="C11" s="7">
        <f t="shared" si="0"/>
        <v>105000</v>
      </c>
      <c r="D11" s="7">
        <f t="shared" si="0"/>
        <v>135000</v>
      </c>
      <c r="E11" s="7">
        <f t="shared" si="0"/>
        <v>140000</v>
      </c>
      <c r="F11" s="7">
        <f t="shared" si="0"/>
        <v>145000</v>
      </c>
      <c r="G11" s="7">
        <f t="shared" si="0"/>
        <v>150000</v>
      </c>
      <c r="H11" s="7">
        <f t="shared" si="0"/>
        <v>155000</v>
      </c>
      <c r="I11" s="7">
        <f t="shared" si="0"/>
        <v>160000</v>
      </c>
      <c r="J11" s="7">
        <f t="shared" si="0"/>
        <v>165000</v>
      </c>
      <c r="K11" s="7">
        <f t="shared" si="0"/>
        <v>170000</v>
      </c>
      <c r="L11" s="7">
        <f t="shared" si="0"/>
        <v>175000</v>
      </c>
      <c r="M11" s="7">
        <f t="shared" si="0"/>
        <v>180000</v>
      </c>
      <c r="N11" s="7">
        <f t="shared" si="0"/>
        <v>185000</v>
      </c>
      <c r="O11" s="7">
        <f t="shared" si="0"/>
        <v>190000</v>
      </c>
      <c r="P11" s="7">
        <f t="shared" si="0"/>
        <v>195000</v>
      </c>
      <c r="Q11" s="7">
        <f t="shared" si="0"/>
        <v>200000</v>
      </c>
      <c r="R11" s="7">
        <f t="shared" si="0"/>
        <v>205000</v>
      </c>
      <c r="S11" s="7">
        <f t="shared" si="0"/>
        <v>210000</v>
      </c>
      <c r="T11" s="7">
        <f t="shared" si="0"/>
        <v>215000</v>
      </c>
      <c r="U11" s="7">
        <f t="shared" si="0"/>
        <v>220000</v>
      </c>
      <c r="V11" s="7">
        <f t="shared" si="0"/>
        <v>225000</v>
      </c>
      <c r="W11" s="7">
        <f t="shared" si="0"/>
        <v>230000</v>
      </c>
      <c r="X11" s="7">
        <f t="shared" si="0"/>
        <v>235000</v>
      </c>
      <c r="Y11" s="7">
        <f t="shared" si="0"/>
        <v>240000</v>
      </c>
      <c r="Z11" s="7">
        <f t="shared" si="0"/>
        <v>245000</v>
      </c>
      <c r="AA11" s="7">
        <f t="shared" si="0"/>
        <v>250000</v>
      </c>
      <c r="AB11" s="7">
        <f t="shared" si="0"/>
        <v>255000</v>
      </c>
      <c r="AC11" s="7">
        <f t="shared" si="0"/>
        <v>260000</v>
      </c>
      <c r="AD11" s="7">
        <f t="shared" si="0"/>
        <v>265000</v>
      </c>
      <c r="AE11" s="7">
        <f t="shared" si="0"/>
        <v>270000</v>
      </c>
      <c r="AF11" s="7">
        <f t="shared" si="0"/>
        <v>275000</v>
      </c>
      <c r="AG11" s="7">
        <f t="shared" si="0"/>
        <v>280000</v>
      </c>
      <c r="AH11" s="7">
        <f t="shared" si="0"/>
        <v>285000</v>
      </c>
      <c r="AI11" s="7">
        <f t="shared" si="0"/>
        <v>290000</v>
      </c>
      <c r="AJ11" s="7">
        <f t="shared" si="0"/>
        <v>295000</v>
      </c>
      <c r="AK11" s="7">
        <f t="shared" si="0"/>
        <v>300000</v>
      </c>
      <c r="AL11" s="7">
        <f t="shared" si="0"/>
        <v>305000</v>
      </c>
      <c r="AM11" s="7">
        <f t="shared" si="0"/>
        <v>310000</v>
      </c>
      <c r="AN11" s="7">
        <f t="shared" si="0"/>
        <v>315000</v>
      </c>
      <c r="AO11" s="7">
        <f t="shared" si="0"/>
        <v>320000</v>
      </c>
      <c r="AP11" s="7">
        <f t="shared" si="0"/>
        <v>325000</v>
      </c>
      <c r="AQ11" s="7">
        <f t="shared" si="1"/>
        <v>330000</v>
      </c>
      <c r="AR11" s="7">
        <f t="shared" si="1"/>
        <v>335000</v>
      </c>
      <c r="AS11" s="7">
        <f t="shared" si="1"/>
        <v>340000</v>
      </c>
      <c r="AT11" s="7">
        <f t="shared" si="1"/>
        <v>345000</v>
      </c>
      <c r="AU11" s="7">
        <f t="shared" si="1"/>
        <v>350000</v>
      </c>
      <c r="AV11" s="7">
        <f t="shared" si="1"/>
        <v>355000</v>
      </c>
      <c r="AW11" s="7">
        <f t="shared" si="1"/>
        <v>360000</v>
      </c>
      <c r="AX11" s="7">
        <f t="shared" si="1"/>
        <v>365000</v>
      </c>
      <c r="AY11" s="7">
        <f t="shared" si="1"/>
        <v>370000</v>
      </c>
      <c r="AZ11" s="7">
        <f t="shared" si="1"/>
        <v>375000</v>
      </c>
      <c r="BA11" s="7">
        <f t="shared" si="1"/>
        <v>380000</v>
      </c>
      <c r="BB11" s="7">
        <f t="shared" si="1"/>
        <v>385000</v>
      </c>
      <c r="BC11" s="7">
        <f t="shared" si="1"/>
        <v>390000</v>
      </c>
      <c r="BD11" s="7">
        <f t="shared" si="1"/>
        <v>395000</v>
      </c>
      <c r="BE11" s="7">
        <f t="shared" si="1"/>
        <v>400000</v>
      </c>
      <c r="BF11" s="7">
        <f t="shared" si="1"/>
        <v>405000</v>
      </c>
      <c r="BG11" s="7">
        <f t="shared" si="2"/>
        <v>410000</v>
      </c>
      <c r="BH11" s="7">
        <f t="shared" si="2"/>
        <v>415000</v>
      </c>
      <c r="BI11" s="7">
        <f t="shared" si="2"/>
        <v>420000</v>
      </c>
      <c r="BJ11" s="7">
        <f t="shared" si="2"/>
        <v>425000</v>
      </c>
      <c r="BK11" s="7">
        <f t="shared" si="2"/>
        <v>430000</v>
      </c>
      <c r="BL11" s="7">
        <f t="shared" si="2"/>
        <v>435000</v>
      </c>
      <c r="BM11" s="7">
        <f t="shared" si="2"/>
        <v>440000</v>
      </c>
      <c r="BN11" s="7">
        <f t="shared" si="2"/>
        <v>445000</v>
      </c>
      <c r="BO11" s="7">
        <f t="shared" si="2"/>
        <v>450000</v>
      </c>
      <c r="BP11" s="7">
        <f t="shared" si="2"/>
        <v>455000</v>
      </c>
      <c r="BQ11" s="7">
        <f t="shared" si="3"/>
        <v>460000</v>
      </c>
      <c r="BR11" s="7">
        <f t="shared" si="3"/>
        <v>465000</v>
      </c>
      <c r="BS11" s="7">
        <f t="shared" si="3"/>
        <v>470000</v>
      </c>
      <c r="BT11" s="7">
        <f t="shared" si="3"/>
        <v>475000</v>
      </c>
      <c r="BU11" s="7">
        <f t="shared" si="3"/>
        <v>480000</v>
      </c>
      <c r="BV11" s="7">
        <f t="shared" si="3"/>
        <v>485000</v>
      </c>
      <c r="BW11" s="7">
        <f t="shared" si="3"/>
        <v>490000</v>
      </c>
      <c r="BX11" s="7">
        <f t="shared" si="3"/>
        <v>495000</v>
      </c>
      <c r="BY11" s="7">
        <f t="shared" si="3"/>
        <v>500000</v>
      </c>
      <c r="BZ11" s="7"/>
      <c r="CA11" s="7"/>
      <c r="CB11" s="7"/>
      <c r="CC11" s="7"/>
    </row>
    <row r="12" spans="1:81" s="5" customFormat="1" ht="11.25" x14ac:dyDescent="0.2">
      <c r="A12" s="6">
        <f t="shared" si="5"/>
        <v>60000</v>
      </c>
      <c r="B12" s="7">
        <f t="shared" si="4"/>
        <v>120000</v>
      </c>
      <c r="C12" s="7">
        <f t="shared" si="0"/>
        <v>126000</v>
      </c>
      <c r="D12" s="7">
        <f t="shared" si="0"/>
        <v>162000</v>
      </c>
      <c r="E12" s="7">
        <f t="shared" si="0"/>
        <v>168000</v>
      </c>
      <c r="F12" s="7">
        <f t="shared" si="0"/>
        <v>174000</v>
      </c>
      <c r="G12" s="7">
        <f t="shared" si="0"/>
        <v>180000</v>
      </c>
      <c r="H12" s="7">
        <f t="shared" si="0"/>
        <v>186000</v>
      </c>
      <c r="I12" s="7">
        <f t="shared" si="0"/>
        <v>192000</v>
      </c>
      <c r="J12" s="7">
        <f t="shared" si="0"/>
        <v>198000</v>
      </c>
      <c r="K12" s="7">
        <f t="shared" si="0"/>
        <v>204000</v>
      </c>
      <c r="L12" s="7">
        <f t="shared" si="0"/>
        <v>210000</v>
      </c>
      <c r="M12" s="7">
        <f t="shared" si="0"/>
        <v>216000</v>
      </c>
      <c r="N12" s="7">
        <f t="shared" si="0"/>
        <v>222000</v>
      </c>
      <c r="O12" s="7">
        <f t="shared" si="0"/>
        <v>228000</v>
      </c>
      <c r="P12" s="7">
        <f t="shared" si="0"/>
        <v>234000</v>
      </c>
      <c r="Q12" s="7">
        <f t="shared" si="0"/>
        <v>240000</v>
      </c>
      <c r="R12" s="7">
        <f t="shared" si="0"/>
        <v>246000</v>
      </c>
      <c r="S12" s="7">
        <f t="shared" si="0"/>
        <v>252000</v>
      </c>
      <c r="T12" s="7">
        <f t="shared" si="0"/>
        <v>258000</v>
      </c>
      <c r="U12" s="7">
        <f t="shared" si="0"/>
        <v>264000</v>
      </c>
      <c r="V12" s="7">
        <f t="shared" si="0"/>
        <v>270000</v>
      </c>
      <c r="W12" s="7">
        <f t="shared" si="0"/>
        <v>276000</v>
      </c>
      <c r="X12" s="7">
        <f t="shared" si="0"/>
        <v>282000</v>
      </c>
      <c r="Y12" s="7">
        <f t="shared" si="0"/>
        <v>288000</v>
      </c>
      <c r="Z12" s="7">
        <f t="shared" si="0"/>
        <v>294000</v>
      </c>
      <c r="AA12" s="7">
        <f t="shared" si="0"/>
        <v>300000</v>
      </c>
      <c r="AB12" s="7">
        <f t="shared" si="0"/>
        <v>306000</v>
      </c>
      <c r="AC12" s="7">
        <f t="shared" si="0"/>
        <v>312000</v>
      </c>
      <c r="AD12" s="7">
        <f t="shared" si="0"/>
        <v>318000</v>
      </c>
      <c r="AE12" s="7">
        <f t="shared" si="0"/>
        <v>324000</v>
      </c>
      <c r="AF12" s="7">
        <f t="shared" si="0"/>
        <v>330000</v>
      </c>
      <c r="AG12" s="7">
        <f t="shared" si="0"/>
        <v>336000</v>
      </c>
      <c r="AH12" s="7">
        <f t="shared" si="0"/>
        <v>342000</v>
      </c>
      <c r="AI12" s="7">
        <f t="shared" si="0"/>
        <v>348000</v>
      </c>
      <c r="AJ12" s="7">
        <f t="shared" si="0"/>
        <v>354000</v>
      </c>
      <c r="AK12" s="7">
        <f t="shared" si="0"/>
        <v>360000</v>
      </c>
      <c r="AL12" s="7">
        <f t="shared" si="0"/>
        <v>366000</v>
      </c>
      <c r="AM12" s="7">
        <f t="shared" si="0"/>
        <v>372000</v>
      </c>
      <c r="AN12" s="7">
        <f t="shared" si="0"/>
        <v>378000</v>
      </c>
      <c r="AO12" s="7">
        <f t="shared" si="0"/>
        <v>384000</v>
      </c>
      <c r="AP12" s="7">
        <f t="shared" si="0"/>
        <v>390000</v>
      </c>
      <c r="AQ12" s="7">
        <f t="shared" si="1"/>
        <v>396000</v>
      </c>
      <c r="AR12" s="7">
        <f t="shared" si="1"/>
        <v>402000</v>
      </c>
      <c r="AS12" s="7">
        <f t="shared" si="1"/>
        <v>408000</v>
      </c>
      <c r="AT12" s="7">
        <f t="shared" si="1"/>
        <v>414000</v>
      </c>
      <c r="AU12" s="7">
        <f t="shared" si="1"/>
        <v>420000</v>
      </c>
      <c r="AV12" s="7">
        <f t="shared" si="1"/>
        <v>426000</v>
      </c>
      <c r="AW12" s="7">
        <f t="shared" si="1"/>
        <v>432000</v>
      </c>
      <c r="AX12" s="7">
        <f t="shared" si="1"/>
        <v>438000</v>
      </c>
      <c r="AY12" s="7">
        <f t="shared" si="1"/>
        <v>444000</v>
      </c>
      <c r="AZ12" s="7">
        <f t="shared" si="1"/>
        <v>450000</v>
      </c>
      <c r="BA12" s="7">
        <f t="shared" si="1"/>
        <v>456000</v>
      </c>
      <c r="BB12" s="7">
        <f t="shared" si="1"/>
        <v>462000</v>
      </c>
      <c r="BC12" s="7">
        <f t="shared" si="1"/>
        <v>468000</v>
      </c>
      <c r="BD12" s="7">
        <f t="shared" si="1"/>
        <v>474000</v>
      </c>
      <c r="BE12" s="7">
        <f t="shared" si="1"/>
        <v>480000</v>
      </c>
      <c r="BF12" s="7">
        <f t="shared" si="1"/>
        <v>486000</v>
      </c>
      <c r="BG12" s="7">
        <f t="shared" si="2"/>
        <v>492000</v>
      </c>
      <c r="BH12" s="7">
        <f t="shared" si="2"/>
        <v>498000</v>
      </c>
      <c r="BI12" s="7">
        <f t="shared" si="2"/>
        <v>504000</v>
      </c>
      <c r="BJ12" s="7">
        <f t="shared" si="2"/>
        <v>510000</v>
      </c>
      <c r="BK12" s="7">
        <f t="shared" si="2"/>
        <v>516000</v>
      </c>
      <c r="BL12" s="7">
        <f t="shared" si="2"/>
        <v>522000</v>
      </c>
      <c r="BM12" s="7">
        <f t="shared" si="2"/>
        <v>528000</v>
      </c>
      <c r="BN12" s="7">
        <f t="shared" si="2"/>
        <v>534000</v>
      </c>
      <c r="BO12" s="7">
        <f t="shared" si="2"/>
        <v>540000</v>
      </c>
      <c r="BP12" s="7">
        <f t="shared" si="2"/>
        <v>546000</v>
      </c>
      <c r="BQ12" s="7">
        <f t="shared" si="3"/>
        <v>552000</v>
      </c>
      <c r="BR12" s="7">
        <f t="shared" si="3"/>
        <v>558000</v>
      </c>
      <c r="BS12" s="7">
        <f t="shared" si="3"/>
        <v>564000</v>
      </c>
      <c r="BT12" s="7">
        <f t="shared" si="3"/>
        <v>570000</v>
      </c>
      <c r="BU12" s="7">
        <f t="shared" si="3"/>
        <v>576000</v>
      </c>
      <c r="BV12" s="7">
        <f t="shared" si="3"/>
        <v>582000</v>
      </c>
      <c r="BW12" s="7">
        <f t="shared" si="3"/>
        <v>588000</v>
      </c>
      <c r="BX12" s="7">
        <f t="shared" si="3"/>
        <v>594000</v>
      </c>
      <c r="BY12" s="7">
        <f t="shared" si="3"/>
        <v>600000</v>
      </c>
      <c r="BZ12" s="7"/>
      <c r="CA12" s="7"/>
      <c r="CB12" s="7"/>
      <c r="CC12" s="7"/>
    </row>
    <row r="13" spans="1:81" s="5" customFormat="1" ht="11.25" x14ac:dyDescent="0.2">
      <c r="A13" s="6">
        <f t="shared" si="5"/>
        <v>70000</v>
      </c>
      <c r="B13" s="7">
        <f t="shared" si="4"/>
        <v>140000</v>
      </c>
      <c r="C13" s="7">
        <f t="shared" si="0"/>
        <v>147000</v>
      </c>
      <c r="D13" s="7">
        <f t="shared" si="0"/>
        <v>189000</v>
      </c>
      <c r="E13" s="7">
        <f t="shared" si="0"/>
        <v>196000</v>
      </c>
      <c r="F13" s="7">
        <f t="shared" si="0"/>
        <v>203000</v>
      </c>
      <c r="G13" s="7">
        <f t="shared" si="0"/>
        <v>210000</v>
      </c>
      <c r="H13" s="7">
        <f t="shared" si="0"/>
        <v>217000</v>
      </c>
      <c r="I13" s="7">
        <f t="shared" si="0"/>
        <v>224000</v>
      </c>
      <c r="J13" s="7">
        <f t="shared" si="0"/>
        <v>231000</v>
      </c>
      <c r="K13" s="7">
        <f t="shared" si="0"/>
        <v>238000</v>
      </c>
      <c r="L13" s="7">
        <f t="shared" si="0"/>
        <v>245000</v>
      </c>
      <c r="M13" s="7">
        <f t="shared" si="0"/>
        <v>252000</v>
      </c>
      <c r="N13" s="7">
        <f t="shared" si="0"/>
        <v>259000</v>
      </c>
      <c r="O13" s="7">
        <f t="shared" si="0"/>
        <v>266000</v>
      </c>
      <c r="P13" s="7">
        <f t="shared" si="0"/>
        <v>273000</v>
      </c>
      <c r="Q13" s="7">
        <f t="shared" si="0"/>
        <v>280000</v>
      </c>
      <c r="R13" s="7">
        <f t="shared" si="0"/>
        <v>287000</v>
      </c>
      <c r="S13" s="7">
        <f t="shared" si="0"/>
        <v>294000</v>
      </c>
      <c r="T13" s="7">
        <f t="shared" si="0"/>
        <v>301000</v>
      </c>
      <c r="U13" s="7">
        <f t="shared" si="0"/>
        <v>308000</v>
      </c>
      <c r="V13" s="7">
        <f t="shared" si="0"/>
        <v>315000</v>
      </c>
      <c r="W13" s="7">
        <f t="shared" si="0"/>
        <v>322000</v>
      </c>
      <c r="X13" s="7">
        <f t="shared" si="0"/>
        <v>329000</v>
      </c>
      <c r="Y13" s="7">
        <f t="shared" si="0"/>
        <v>336000</v>
      </c>
      <c r="Z13" s="7">
        <f t="shared" si="0"/>
        <v>343000</v>
      </c>
      <c r="AA13" s="7">
        <f t="shared" si="0"/>
        <v>350000</v>
      </c>
      <c r="AB13" s="7">
        <f t="shared" si="0"/>
        <v>357000</v>
      </c>
      <c r="AC13" s="7">
        <f t="shared" si="0"/>
        <v>364000</v>
      </c>
      <c r="AD13" s="7">
        <f t="shared" si="0"/>
        <v>371000</v>
      </c>
      <c r="AE13" s="7">
        <f t="shared" si="0"/>
        <v>378000</v>
      </c>
      <c r="AF13" s="7">
        <f t="shared" si="0"/>
        <v>385000</v>
      </c>
      <c r="AG13" s="7">
        <f t="shared" si="0"/>
        <v>392000</v>
      </c>
      <c r="AH13" s="7">
        <f t="shared" si="0"/>
        <v>399000</v>
      </c>
      <c r="AI13" s="7">
        <f t="shared" si="0"/>
        <v>406000</v>
      </c>
      <c r="AJ13" s="7">
        <f t="shared" si="0"/>
        <v>413000</v>
      </c>
      <c r="AK13" s="7">
        <f t="shared" si="0"/>
        <v>420000</v>
      </c>
      <c r="AL13" s="7">
        <f t="shared" si="0"/>
        <v>427000</v>
      </c>
      <c r="AM13" s="7">
        <f t="shared" si="0"/>
        <v>434000</v>
      </c>
      <c r="AN13" s="7">
        <f t="shared" si="0"/>
        <v>441000</v>
      </c>
      <c r="AO13" s="7">
        <f t="shared" si="0"/>
        <v>448000</v>
      </c>
      <c r="AP13" s="7">
        <f t="shared" si="0"/>
        <v>455000</v>
      </c>
      <c r="AQ13" s="7">
        <f t="shared" si="1"/>
        <v>462000</v>
      </c>
      <c r="AR13" s="7">
        <f t="shared" si="1"/>
        <v>469000</v>
      </c>
      <c r="AS13" s="7">
        <f t="shared" si="1"/>
        <v>476000</v>
      </c>
      <c r="AT13" s="7">
        <f t="shared" si="1"/>
        <v>483000</v>
      </c>
      <c r="AU13" s="7">
        <f t="shared" si="1"/>
        <v>490000</v>
      </c>
      <c r="AV13" s="7">
        <f t="shared" si="1"/>
        <v>497000</v>
      </c>
      <c r="AW13" s="7">
        <f t="shared" si="1"/>
        <v>504000</v>
      </c>
      <c r="AX13" s="7">
        <f t="shared" si="1"/>
        <v>511000</v>
      </c>
      <c r="AY13" s="7">
        <f t="shared" si="1"/>
        <v>518000</v>
      </c>
      <c r="AZ13" s="7">
        <f t="shared" si="1"/>
        <v>525000</v>
      </c>
      <c r="BA13" s="7">
        <f t="shared" si="1"/>
        <v>532000</v>
      </c>
      <c r="BB13" s="7">
        <f t="shared" si="1"/>
        <v>539000</v>
      </c>
      <c r="BC13" s="7">
        <f t="shared" si="1"/>
        <v>546000</v>
      </c>
      <c r="BD13" s="7">
        <f t="shared" si="1"/>
        <v>553000</v>
      </c>
      <c r="BE13" s="7">
        <f t="shared" si="1"/>
        <v>560000</v>
      </c>
      <c r="BF13" s="7">
        <f t="shared" si="1"/>
        <v>567000</v>
      </c>
      <c r="BG13" s="7">
        <f t="shared" si="2"/>
        <v>574000</v>
      </c>
      <c r="BH13" s="7">
        <f t="shared" si="2"/>
        <v>581000</v>
      </c>
      <c r="BI13" s="7">
        <f t="shared" si="2"/>
        <v>588000</v>
      </c>
      <c r="BJ13" s="7">
        <f t="shared" si="2"/>
        <v>595000</v>
      </c>
      <c r="BK13" s="7">
        <f t="shared" si="2"/>
        <v>602000</v>
      </c>
      <c r="BL13" s="7">
        <f t="shared" si="2"/>
        <v>609000</v>
      </c>
      <c r="BM13" s="7">
        <f t="shared" si="2"/>
        <v>616000</v>
      </c>
      <c r="BN13" s="7">
        <f t="shared" si="2"/>
        <v>623000</v>
      </c>
      <c r="BO13" s="7">
        <f t="shared" si="2"/>
        <v>630000</v>
      </c>
      <c r="BP13" s="7">
        <f t="shared" si="2"/>
        <v>637000</v>
      </c>
      <c r="BQ13" s="7">
        <f t="shared" si="3"/>
        <v>644000</v>
      </c>
      <c r="BR13" s="7">
        <f t="shared" si="3"/>
        <v>651000</v>
      </c>
      <c r="BS13" s="7">
        <f t="shared" si="3"/>
        <v>658000</v>
      </c>
      <c r="BT13" s="7">
        <f t="shared" si="3"/>
        <v>665000</v>
      </c>
      <c r="BU13" s="7">
        <f t="shared" si="3"/>
        <v>672000</v>
      </c>
      <c r="BV13" s="7">
        <f t="shared" si="3"/>
        <v>679000</v>
      </c>
      <c r="BW13" s="7">
        <f t="shared" si="3"/>
        <v>686000</v>
      </c>
      <c r="BX13" s="7">
        <f t="shared" si="3"/>
        <v>693000</v>
      </c>
      <c r="BY13" s="7">
        <f t="shared" si="3"/>
        <v>700000</v>
      </c>
      <c r="BZ13" s="7"/>
      <c r="CA13" s="7"/>
      <c r="CB13" s="7"/>
      <c r="CC13" s="7"/>
    </row>
    <row r="14" spans="1:81" s="5" customFormat="1" ht="11.25" x14ac:dyDescent="0.2">
      <c r="A14" s="6">
        <f t="shared" si="5"/>
        <v>80000</v>
      </c>
      <c r="B14" s="7">
        <f t="shared" si="4"/>
        <v>160000</v>
      </c>
      <c r="C14" s="7">
        <f t="shared" si="0"/>
        <v>168000</v>
      </c>
      <c r="D14" s="7">
        <f t="shared" si="0"/>
        <v>216000</v>
      </c>
      <c r="E14" s="7">
        <f t="shared" si="0"/>
        <v>224000</v>
      </c>
      <c r="F14" s="7">
        <f t="shared" si="0"/>
        <v>232000</v>
      </c>
      <c r="G14" s="7">
        <f t="shared" si="0"/>
        <v>240000</v>
      </c>
      <c r="H14" s="7">
        <f t="shared" si="0"/>
        <v>248000</v>
      </c>
      <c r="I14" s="7">
        <f t="shared" si="0"/>
        <v>256000</v>
      </c>
      <c r="J14" s="7">
        <f t="shared" si="0"/>
        <v>264000</v>
      </c>
      <c r="K14" s="7">
        <f t="shared" si="0"/>
        <v>272000</v>
      </c>
      <c r="L14" s="7">
        <f t="shared" si="0"/>
        <v>280000</v>
      </c>
      <c r="M14" s="7">
        <f t="shared" si="0"/>
        <v>288000</v>
      </c>
      <c r="N14" s="7">
        <f t="shared" si="0"/>
        <v>296000</v>
      </c>
      <c r="O14" s="7">
        <f t="shared" si="0"/>
        <v>304000</v>
      </c>
      <c r="P14" s="7">
        <f t="shared" si="0"/>
        <v>312000</v>
      </c>
      <c r="Q14" s="7">
        <f t="shared" si="0"/>
        <v>320000</v>
      </c>
      <c r="R14" s="7">
        <f t="shared" si="0"/>
        <v>328000</v>
      </c>
      <c r="S14" s="7">
        <f t="shared" si="0"/>
        <v>336000</v>
      </c>
      <c r="T14" s="7">
        <f t="shared" si="0"/>
        <v>344000</v>
      </c>
      <c r="U14" s="7">
        <f t="shared" si="0"/>
        <v>352000</v>
      </c>
      <c r="V14" s="7">
        <f t="shared" si="0"/>
        <v>360000</v>
      </c>
      <c r="W14" s="7">
        <f t="shared" si="0"/>
        <v>368000</v>
      </c>
      <c r="X14" s="7">
        <f t="shared" si="0"/>
        <v>376000</v>
      </c>
      <c r="Y14" s="7">
        <f t="shared" si="0"/>
        <v>384000</v>
      </c>
      <c r="Z14" s="7">
        <f t="shared" si="0"/>
        <v>392000</v>
      </c>
      <c r="AA14" s="7">
        <f t="shared" si="0"/>
        <v>400000</v>
      </c>
      <c r="AB14" s="7">
        <f t="shared" si="0"/>
        <v>408000</v>
      </c>
      <c r="AC14" s="7">
        <f t="shared" si="0"/>
        <v>416000</v>
      </c>
      <c r="AD14" s="7">
        <f t="shared" si="0"/>
        <v>424000</v>
      </c>
      <c r="AE14" s="7">
        <f t="shared" si="0"/>
        <v>432000</v>
      </c>
      <c r="AF14" s="7">
        <f t="shared" si="0"/>
        <v>440000</v>
      </c>
      <c r="AG14" s="7">
        <f t="shared" si="0"/>
        <v>448000</v>
      </c>
      <c r="AH14" s="7">
        <f t="shared" si="0"/>
        <v>456000</v>
      </c>
      <c r="AI14" s="7">
        <f t="shared" si="0"/>
        <v>464000</v>
      </c>
      <c r="AJ14" s="7">
        <f t="shared" si="0"/>
        <v>472000</v>
      </c>
      <c r="AK14" s="7">
        <f t="shared" si="0"/>
        <v>480000</v>
      </c>
      <c r="AL14" s="7">
        <f t="shared" si="0"/>
        <v>488000</v>
      </c>
      <c r="AM14" s="7">
        <f t="shared" si="0"/>
        <v>496000</v>
      </c>
      <c r="AN14" s="7">
        <f t="shared" si="0"/>
        <v>504000</v>
      </c>
      <c r="AO14" s="7">
        <f t="shared" si="0"/>
        <v>512000</v>
      </c>
      <c r="AP14" s="7">
        <f t="shared" si="0"/>
        <v>520000</v>
      </c>
      <c r="AQ14" s="7">
        <f t="shared" si="1"/>
        <v>528000</v>
      </c>
      <c r="AR14" s="7">
        <f t="shared" si="1"/>
        <v>536000</v>
      </c>
      <c r="AS14" s="7">
        <f t="shared" si="1"/>
        <v>544000</v>
      </c>
      <c r="AT14" s="7">
        <f t="shared" si="1"/>
        <v>552000</v>
      </c>
      <c r="AU14" s="7">
        <f t="shared" si="1"/>
        <v>560000</v>
      </c>
      <c r="AV14" s="7">
        <f t="shared" si="1"/>
        <v>568000</v>
      </c>
      <c r="AW14" s="7">
        <f t="shared" si="1"/>
        <v>576000</v>
      </c>
      <c r="AX14" s="7">
        <f t="shared" si="1"/>
        <v>584000</v>
      </c>
      <c r="AY14" s="7">
        <f t="shared" si="1"/>
        <v>592000</v>
      </c>
      <c r="AZ14" s="7">
        <f t="shared" si="1"/>
        <v>600000</v>
      </c>
      <c r="BA14" s="7">
        <f t="shared" si="1"/>
        <v>608000</v>
      </c>
      <c r="BB14" s="7">
        <f t="shared" si="1"/>
        <v>616000</v>
      </c>
      <c r="BC14" s="7">
        <f t="shared" si="1"/>
        <v>624000</v>
      </c>
      <c r="BD14" s="7">
        <f t="shared" si="1"/>
        <v>632000</v>
      </c>
      <c r="BE14" s="7">
        <f t="shared" si="1"/>
        <v>640000</v>
      </c>
      <c r="BF14" s="7">
        <f t="shared" si="1"/>
        <v>648000</v>
      </c>
      <c r="BG14" s="7">
        <f t="shared" si="2"/>
        <v>656000</v>
      </c>
      <c r="BH14" s="7">
        <f t="shared" si="2"/>
        <v>664000</v>
      </c>
      <c r="BI14" s="7">
        <f t="shared" si="2"/>
        <v>672000</v>
      </c>
      <c r="BJ14" s="7">
        <f t="shared" si="2"/>
        <v>680000</v>
      </c>
      <c r="BK14" s="7">
        <f t="shared" si="2"/>
        <v>688000</v>
      </c>
      <c r="BL14" s="7">
        <f t="shared" si="2"/>
        <v>696000</v>
      </c>
      <c r="BM14" s="7">
        <f t="shared" si="2"/>
        <v>704000</v>
      </c>
      <c r="BN14" s="7">
        <f t="shared" si="2"/>
        <v>712000</v>
      </c>
      <c r="BO14" s="7">
        <f t="shared" si="2"/>
        <v>720000</v>
      </c>
      <c r="BP14" s="7">
        <f t="shared" si="2"/>
        <v>728000</v>
      </c>
      <c r="BQ14" s="7">
        <f t="shared" si="3"/>
        <v>736000</v>
      </c>
      <c r="BR14" s="7">
        <f t="shared" si="3"/>
        <v>744000</v>
      </c>
      <c r="BS14" s="7">
        <f t="shared" si="3"/>
        <v>752000</v>
      </c>
      <c r="BT14" s="7">
        <f t="shared" si="3"/>
        <v>760000</v>
      </c>
      <c r="BU14" s="7">
        <f t="shared" si="3"/>
        <v>768000</v>
      </c>
      <c r="BV14" s="7">
        <f t="shared" si="3"/>
        <v>776000</v>
      </c>
      <c r="BW14" s="7">
        <f t="shared" si="3"/>
        <v>784000</v>
      </c>
      <c r="BX14" s="7">
        <f t="shared" si="3"/>
        <v>792000</v>
      </c>
      <c r="BY14" s="7">
        <f t="shared" si="3"/>
        <v>800000</v>
      </c>
      <c r="BZ14" s="7"/>
      <c r="CA14" s="7"/>
      <c r="CB14" s="7"/>
      <c r="CC14" s="7"/>
    </row>
    <row r="15" spans="1:81" s="5" customFormat="1" ht="11.25" x14ac:dyDescent="0.2">
      <c r="A15" s="6">
        <f t="shared" si="5"/>
        <v>90000</v>
      </c>
      <c r="B15" s="7">
        <f t="shared" si="4"/>
        <v>180000</v>
      </c>
      <c r="C15" s="7">
        <f t="shared" si="0"/>
        <v>189000</v>
      </c>
      <c r="D15" s="7">
        <f t="shared" si="0"/>
        <v>243000</v>
      </c>
      <c r="E15" s="7">
        <f t="shared" si="0"/>
        <v>252000</v>
      </c>
      <c r="F15" s="7">
        <f t="shared" si="0"/>
        <v>261000</v>
      </c>
      <c r="G15" s="7">
        <f t="shared" si="0"/>
        <v>270000</v>
      </c>
      <c r="H15" s="7">
        <f t="shared" si="0"/>
        <v>279000</v>
      </c>
      <c r="I15" s="7">
        <f t="shared" si="0"/>
        <v>288000</v>
      </c>
      <c r="J15" s="7">
        <f t="shared" si="0"/>
        <v>297000</v>
      </c>
      <c r="K15" s="7">
        <f t="shared" si="0"/>
        <v>306000</v>
      </c>
      <c r="L15" s="7">
        <f t="shared" si="0"/>
        <v>315000</v>
      </c>
      <c r="M15" s="7">
        <f t="shared" si="0"/>
        <v>324000</v>
      </c>
      <c r="N15" s="7">
        <f t="shared" si="0"/>
        <v>333000</v>
      </c>
      <c r="O15" s="7">
        <f t="shared" si="0"/>
        <v>342000</v>
      </c>
      <c r="P15" s="7">
        <f t="shared" si="0"/>
        <v>351000</v>
      </c>
      <c r="Q15" s="7">
        <f t="shared" si="0"/>
        <v>360000</v>
      </c>
      <c r="R15" s="7">
        <f t="shared" ref="R15:AA24" si="6">R$8*$A15/10</f>
        <v>369000</v>
      </c>
      <c r="S15" s="7">
        <f t="shared" si="6"/>
        <v>378000</v>
      </c>
      <c r="T15" s="7">
        <f t="shared" si="6"/>
        <v>387000</v>
      </c>
      <c r="U15" s="7">
        <f t="shared" si="6"/>
        <v>396000</v>
      </c>
      <c r="V15" s="7">
        <f t="shared" si="6"/>
        <v>405000</v>
      </c>
      <c r="W15" s="7">
        <f t="shared" si="6"/>
        <v>414000</v>
      </c>
      <c r="X15" s="7">
        <f t="shared" si="6"/>
        <v>423000</v>
      </c>
      <c r="Y15" s="7">
        <f t="shared" si="6"/>
        <v>432000</v>
      </c>
      <c r="Z15" s="7">
        <f t="shared" si="6"/>
        <v>441000</v>
      </c>
      <c r="AA15" s="7">
        <f t="shared" si="6"/>
        <v>450000</v>
      </c>
      <c r="AB15" s="7">
        <f t="shared" ref="AB15:AQ24" si="7">AB$8*$A15/10</f>
        <v>459000</v>
      </c>
      <c r="AC15" s="7">
        <f t="shared" si="7"/>
        <v>468000</v>
      </c>
      <c r="AD15" s="7">
        <f t="shared" si="7"/>
        <v>477000</v>
      </c>
      <c r="AE15" s="7">
        <f t="shared" si="7"/>
        <v>486000</v>
      </c>
      <c r="AF15" s="7">
        <f t="shared" si="7"/>
        <v>495000</v>
      </c>
      <c r="AG15" s="7">
        <f t="shared" si="7"/>
        <v>504000</v>
      </c>
      <c r="AH15" s="7">
        <f t="shared" si="7"/>
        <v>513000</v>
      </c>
      <c r="AI15" s="7">
        <f t="shared" si="7"/>
        <v>522000</v>
      </c>
      <c r="AJ15" s="7">
        <f t="shared" si="7"/>
        <v>531000</v>
      </c>
      <c r="AK15" s="7">
        <f t="shared" si="7"/>
        <v>540000</v>
      </c>
      <c r="AL15" s="7">
        <f t="shared" si="7"/>
        <v>549000</v>
      </c>
      <c r="AM15" s="7">
        <f t="shared" si="7"/>
        <v>558000</v>
      </c>
      <c r="AN15" s="7">
        <f t="shared" si="7"/>
        <v>567000</v>
      </c>
      <c r="AO15" s="7">
        <f t="shared" si="7"/>
        <v>576000</v>
      </c>
      <c r="AP15" s="7">
        <f t="shared" si="7"/>
        <v>585000</v>
      </c>
      <c r="AQ15" s="7">
        <f t="shared" si="7"/>
        <v>594000</v>
      </c>
      <c r="AR15" s="7">
        <f t="shared" si="1"/>
        <v>603000</v>
      </c>
      <c r="AS15" s="7">
        <f t="shared" si="1"/>
        <v>612000</v>
      </c>
      <c r="AT15" s="7">
        <f t="shared" si="1"/>
        <v>621000</v>
      </c>
      <c r="AU15" s="7">
        <f t="shared" si="1"/>
        <v>630000</v>
      </c>
      <c r="AV15" s="7">
        <f t="shared" si="1"/>
        <v>639000</v>
      </c>
      <c r="AW15" s="7">
        <f t="shared" si="1"/>
        <v>648000</v>
      </c>
      <c r="AX15" s="7">
        <f t="shared" si="1"/>
        <v>657000</v>
      </c>
      <c r="AY15" s="7">
        <f t="shared" si="1"/>
        <v>666000</v>
      </c>
      <c r="AZ15" s="7">
        <f t="shared" si="1"/>
        <v>675000</v>
      </c>
      <c r="BA15" s="7">
        <f t="shared" si="1"/>
        <v>684000</v>
      </c>
      <c r="BB15" s="7">
        <f t="shared" si="1"/>
        <v>693000</v>
      </c>
      <c r="BC15" s="7">
        <f t="shared" si="1"/>
        <v>702000</v>
      </c>
      <c r="BD15" s="7">
        <f t="shared" si="1"/>
        <v>711000</v>
      </c>
      <c r="BE15" s="7">
        <f t="shared" si="1"/>
        <v>720000</v>
      </c>
      <c r="BF15" s="7">
        <f t="shared" si="1"/>
        <v>729000</v>
      </c>
      <c r="BG15" s="7">
        <f t="shared" si="1"/>
        <v>738000</v>
      </c>
      <c r="BH15" s="7">
        <f t="shared" si="2"/>
        <v>747000</v>
      </c>
      <c r="BI15" s="7">
        <f t="shared" si="2"/>
        <v>756000</v>
      </c>
      <c r="BJ15" s="7">
        <f t="shared" si="2"/>
        <v>765000</v>
      </c>
      <c r="BK15" s="7">
        <f t="shared" si="2"/>
        <v>774000</v>
      </c>
      <c r="BL15" s="7">
        <f t="shared" si="2"/>
        <v>783000</v>
      </c>
      <c r="BM15" s="7">
        <f t="shared" si="2"/>
        <v>792000</v>
      </c>
      <c r="BN15" s="7">
        <f t="shared" si="2"/>
        <v>801000</v>
      </c>
      <c r="BO15" s="7">
        <f t="shared" si="2"/>
        <v>810000</v>
      </c>
      <c r="BP15" s="7">
        <f t="shared" si="2"/>
        <v>819000</v>
      </c>
      <c r="BQ15" s="7">
        <f t="shared" si="2"/>
        <v>828000</v>
      </c>
      <c r="BR15" s="7">
        <f t="shared" si="3"/>
        <v>837000</v>
      </c>
      <c r="BS15" s="7">
        <f t="shared" si="3"/>
        <v>846000</v>
      </c>
      <c r="BT15" s="7">
        <f t="shared" si="3"/>
        <v>855000</v>
      </c>
      <c r="BU15" s="7">
        <f t="shared" si="3"/>
        <v>864000</v>
      </c>
      <c r="BV15" s="7">
        <f t="shared" si="3"/>
        <v>873000</v>
      </c>
      <c r="BW15" s="7">
        <f t="shared" si="3"/>
        <v>882000</v>
      </c>
      <c r="BX15" s="7">
        <f t="shared" si="3"/>
        <v>891000</v>
      </c>
      <c r="BY15" s="7">
        <f t="shared" si="3"/>
        <v>900000</v>
      </c>
      <c r="BZ15" s="7"/>
      <c r="CA15" s="7"/>
      <c r="CB15" s="7"/>
      <c r="CC15" s="7"/>
    </row>
    <row r="16" spans="1:81" s="5" customFormat="1" ht="11.25" x14ac:dyDescent="0.2">
      <c r="A16" s="6">
        <f t="shared" si="5"/>
        <v>100000</v>
      </c>
      <c r="B16" s="7">
        <f t="shared" si="4"/>
        <v>200000</v>
      </c>
      <c r="C16" s="7">
        <f t="shared" si="4"/>
        <v>210000</v>
      </c>
      <c r="D16" s="7">
        <f t="shared" si="4"/>
        <v>270000</v>
      </c>
      <c r="E16" s="7">
        <f t="shared" si="4"/>
        <v>280000</v>
      </c>
      <c r="F16" s="7">
        <f t="shared" si="4"/>
        <v>290000</v>
      </c>
      <c r="G16" s="7">
        <f t="shared" si="4"/>
        <v>300000</v>
      </c>
      <c r="H16" s="7">
        <f t="shared" si="4"/>
        <v>310000</v>
      </c>
      <c r="I16" s="7">
        <f t="shared" si="4"/>
        <v>320000</v>
      </c>
      <c r="J16" s="7">
        <f t="shared" si="4"/>
        <v>330000</v>
      </c>
      <c r="K16" s="7">
        <f t="shared" si="4"/>
        <v>340000</v>
      </c>
      <c r="L16" s="7">
        <f t="shared" si="4"/>
        <v>350000</v>
      </c>
      <c r="M16" s="7">
        <f t="shared" si="4"/>
        <v>360000</v>
      </c>
      <c r="N16" s="7">
        <f t="shared" si="4"/>
        <v>370000</v>
      </c>
      <c r="O16" s="7">
        <f t="shared" si="4"/>
        <v>380000</v>
      </c>
      <c r="P16" s="7">
        <f t="shared" si="4"/>
        <v>390000</v>
      </c>
      <c r="Q16" s="7">
        <f t="shared" si="4"/>
        <v>400000</v>
      </c>
      <c r="R16" s="7">
        <f t="shared" si="6"/>
        <v>410000</v>
      </c>
      <c r="S16" s="7">
        <f t="shared" si="6"/>
        <v>420000</v>
      </c>
      <c r="T16" s="7">
        <f t="shared" si="6"/>
        <v>430000</v>
      </c>
      <c r="U16" s="7">
        <f t="shared" si="6"/>
        <v>440000</v>
      </c>
      <c r="V16" s="7">
        <f t="shared" si="6"/>
        <v>450000</v>
      </c>
      <c r="W16" s="7">
        <f t="shared" si="6"/>
        <v>460000</v>
      </c>
      <c r="X16" s="7">
        <f t="shared" si="6"/>
        <v>470000</v>
      </c>
      <c r="Y16" s="7">
        <f t="shared" si="6"/>
        <v>480000</v>
      </c>
      <c r="Z16" s="7">
        <f t="shared" si="6"/>
        <v>490000</v>
      </c>
      <c r="AA16" s="7">
        <f t="shared" si="6"/>
        <v>500000</v>
      </c>
      <c r="AB16" s="7">
        <f t="shared" si="7"/>
        <v>510000</v>
      </c>
      <c r="AC16" s="7">
        <f t="shared" si="7"/>
        <v>520000</v>
      </c>
      <c r="AD16" s="7">
        <f t="shared" si="7"/>
        <v>530000</v>
      </c>
      <c r="AE16" s="7">
        <f t="shared" si="7"/>
        <v>540000</v>
      </c>
      <c r="AF16" s="7">
        <f t="shared" si="7"/>
        <v>550000</v>
      </c>
      <c r="AG16" s="7">
        <f t="shared" si="7"/>
        <v>560000</v>
      </c>
      <c r="AH16" s="7">
        <f t="shared" si="7"/>
        <v>570000</v>
      </c>
      <c r="AI16" s="7">
        <f t="shared" si="7"/>
        <v>580000</v>
      </c>
      <c r="AJ16" s="7">
        <f t="shared" si="7"/>
        <v>590000</v>
      </c>
      <c r="AK16" s="7">
        <f t="shared" si="7"/>
        <v>600000</v>
      </c>
      <c r="AL16" s="7">
        <f t="shared" si="7"/>
        <v>610000</v>
      </c>
      <c r="AM16" s="7">
        <f t="shared" si="7"/>
        <v>620000</v>
      </c>
      <c r="AN16" s="7">
        <f t="shared" si="7"/>
        <v>630000</v>
      </c>
      <c r="AO16" s="7">
        <f t="shared" si="7"/>
        <v>640000</v>
      </c>
      <c r="AP16" s="7">
        <f t="shared" si="7"/>
        <v>650000</v>
      </c>
      <c r="AQ16" s="7">
        <f t="shared" si="1"/>
        <v>660000</v>
      </c>
      <c r="AR16" s="7">
        <f t="shared" si="1"/>
        <v>670000</v>
      </c>
      <c r="AS16" s="7">
        <f t="shared" si="1"/>
        <v>680000</v>
      </c>
      <c r="AT16" s="7">
        <f t="shared" si="1"/>
        <v>690000</v>
      </c>
      <c r="AU16" s="7">
        <f t="shared" si="1"/>
        <v>700000</v>
      </c>
      <c r="AV16" s="7">
        <f t="shared" si="1"/>
        <v>710000</v>
      </c>
      <c r="AW16" s="7">
        <f t="shared" si="1"/>
        <v>720000</v>
      </c>
      <c r="AX16" s="7">
        <f t="shared" si="1"/>
        <v>730000</v>
      </c>
      <c r="AY16" s="7">
        <f t="shared" si="1"/>
        <v>740000</v>
      </c>
      <c r="AZ16" s="7">
        <f t="shared" si="1"/>
        <v>750000</v>
      </c>
      <c r="BA16" s="7">
        <f t="shared" si="1"/>
        <v>760000</v>
      </c>
      <c r="BB16" s="7">
        <f t="shared" si="1"/>
        <v>770000</v>
      </c>
      <c r="BC16" s="7">
        <f t="shared" si="1"/>
        <v>780000</v>
      </c>
      <c r="BD16" s="7">
        <f t="shared" si="1"/>
        <v>790000</v>
      </c>
      <c r="BE16" s="7">
        <f t="shared" si="1"/>
        <v>800000</v>
      </c>
      <c r="BF16" s="7">
        <f t="shared" si="1"/>
        <v>810000</v>
      </c>
      <c r="BG16" s="7">
        <f t="shared" si="2"/>
        <v>820000</v>
      </c>
      <c r="BH16" s="7">
        <f t="shared" si="2"/>
        <v>830000</v>
      </c>
      <c r="BI16" s="7">
        <f t="shared" si="2"/>
        <v>840000</v>
      </c>
      <c r="BJ16" s="7">
        <f t="shared" si="2"/>
        <v>850000</v>
      </c>
      <c r="BK16" s="7">
        <f t="shared" si="2"/>
        <v>860000</v>
      </c>
      <c r="BL16" s="7">
        <f t="shared" si="2"/>
        <v>870000</v>
      </c>
      <c r="BM16" s="7">
        <f t="shared" si="2"/>
        <v>880000</v>
      </c>
      <c r="BN16" s="7">
        <f t="shared" si="2"/>
        <v>890000</v>
      </c>
      <c r="BO16" s="7">
        <f t="shared" si="2"/>
        <v>900000</v>
      </c>
      <c r="BP16" s="7">
        <f t="shared" si="2"/>
        <v>910000</v>
      </c>
      <c r="BQ16" s="7">
        <f t="shared" si="3"/>
        <v>920000</v>
      </c>
      <c r="BR16" s="7">
        <f t="shared" si="3"/>
        <v>930000</v>
      </c>
      <c r="BS16" s="7">
        <f t="shared" si="3"/>
        <v>940000</v>
      </c>
      <c r="BT16" s="7">
        <f t="shared" si="3"/>
        <v>950000</v>
      </c>
      <c r="BU16" s="7">
        <f t="shared" si="3"/>
        <v>960000</v>
      </c>
      <c r="BV16" s="7">
        <f t="shared" si="3"/>
        <v>970000</v>
      </c>
      <c r="BW16" s="7">
        <f t="shared" si="3"/>
        <v>980000</v>
      </c>
      <c r="BX16" s="7">
        <f t="shared" si="3"/>
        <v>990000</v>
      </c>
      <c r="BY16" s="7">
        <f t="shared" si="3"/>
        <v>1000000</v>
      </c>
      <c r="BZ16" s="7"/>
      <c r="CA16" s="7"/>
      <c r="CB16" s="7"/>
      <c r="CC16" s="7"/>
    </row>
    <row r="17" spans="1:81" s="5" customFormat="1" ht="11.25" x14ac:dyDescent="0.2">
      <c r="A17" s="6">
        <f t="shared" si="5"/>
        <v>110000</v>
      </c>
      <c r="B17" s="7">
        <f t="shared" si="4"/>
        <v>220000</v>
      </c>
      <c r="C17" s="7">
        <f t="shared" si="4"/>
        <v>231000</v>
      </c>
      <c r="D17" s="7">
        <f t="shared" si="4"/>
        <v>297000</v>
      </c>
      <c r="E17" s="7">
        <f t="shared" si="4"/>
        <v>308000</v>
      </c>
      <c r="F17" s="7">
        <f t="shared" si="4"/>
        <v>319000</v>
      </c>
      <c r="G17" s="7">
        <f t="shared" si="4"/>
        <v>330000</v>
      </c>
      <c r="H17" s="7">
        <f t="shared" si="4"/>
        <v>341000</v>
      </c>
      <c r="I17" s="7">
        <f t="shared" si="4"/>
        <v>352000</v>
      </c>
      <c r="J17" s="7">
        <f t="shared" si="4"/>
        <v>363000</v>
      </c>
      <c r="K17" s="7">
        <f t="shared" si="4"/>
        <v>374000</v>
      </c>
      <c r="L17" s="7">
        <f t="shared" si="4"/>
        <v>385000</v>
      </c>
      <c r="M17" s="7">
        <f t="shared" si="4"/>
        <v>396000</v>
      </c>
      <c r="N17" s="7">
        <f t="shared" si="4"/>
        <v>407000</v>
      </c>
      <c r="O17" s="7">
        <f t="shared" si="4"/>
        <v>418000</v>
      </c>
      <c r="P17" s="7">
        <f t="shared" si="4"/>
        <v>429000</v>
      </c>
      <c r="Q17" s="7">
        <f t="shared" si="4"/>
        <v>440000</v>
      </c>
      <c r="R17" s="7">
        <f t="shared" si="6"/>
        <v>451000</v>
      </c>
      <c r="S17" s="7">
        <f t="shared" si="6"/>
        <v>462000</v>
      </c>
      <c r="T17" s="7">
        <f t="shared" si="6"/>
        <v>473000</v>
      </c>
      <c r="U17" s="7">
        <f t="shared" si="6"/>
        <v>484000</v>
      </c>
      <c r="V17" s="7">
        <f t="shared" si="6"/>
        <v>495000</v>
      </c>
      <c r="W17" s="7">
        <f t="shared" si="6"/>
        <v>506000</v>
      </c>
      <c r="X17" s="7">
        <f t="shared" si="6"/>
        <v>517000</v>
      </c>
      <c r="Y17" s="7">
        <f t="shared" si="6"/>
        <v>528000</v>
      </c>
      <c r="Z17" s="7">
        <f t="shared" si="6"/>
        <v>539000</v>
      </c>
      <c r="AA17" s="7">
        <f t="shared" si="6"/>
        <v>550000</v>
      </c>
      <c r="AB17" s="7">
        <f t="shared" si="7"/>
        <v>561000</v>
      </c>
      <c r="AC17" s="7">
        <f t="shared" si="7"/>
        <v>572000</v>
      </c>
      <c r="AD17" s="7">
        <f t="shared" si="7"/>
        <v>583000</v>
      </c>
      <c r="AE17" s="7">
        <f t="shared" si="7"/>
        <v>594000</v>
      </c>
      <c r="AF17" s="7">
        <f t="shared" si="7"/>
        <v>605000</v>
      </c>
      <c r="AG17" s="7">
        <f t="shared" si="7"/>
        <v>616000</v>
      </c>
      <c r="AH17" s="7">
        <f t="shared" si="7"/>
        <v>627000</v>
      </c>
      <c r="AI17" s="7">
        <f t="shared" si="7"/>
        <v>638000</v>
      </c>
      <c r="AJ17" s="7">
        <f t="shared" si="7"/>
        <v>649000</v>
      </c>
      <c r="AK17" s="7">
        <f t="shared" si="7"/>
        <v>660000</v>
      </c>
      <c r="AL17" s="7">
        <f t="shared" si="7"/>
        <v>671000</v>
      </c>
      <c r="AM17" s="7">
        <f t="shared" si="7"/>
        <v>682000</v>
      </c>
      <c r="AN17" s="7">
        <f t="shared" si="7"/>
        <v>693000</v>
      </c>
      <c r="AO17" s="7">
        <f t="shared" si="7"/>
        <v>704000</v>
      </c>
      <c r="AP17" s="7">
        <f t="shared" si="7"/>
        <v>715000</v>
      </c>
      <c r="AQ17" s="7">
        <f t="shared" si="1"/>
        <v>726000</v>
      </c>
      <c r="AR17" s="7">
        <f t="shared" si="1"/>
        <v>737000</v>
      </c>
      <c r="AS17" s="7">
        <f t="shared" si="1"/>
        <v>748000</v>
      </c>
      <c r="AT17" s="7">
        <f t="shared" si="1"/>
        <v>759000</v>
      </c>
      <c r="AU17" s="7">
        <f t="shared" si="1"/>
        <v>770000</v>
      </c>
      <c r="AV17" s="7">
        <f t="shared" si="1"/>
        <v>781000</v>
      </c>
      <c r="AW17" s="7">
        <f t="shared" si="1"/>
        <v>792000</v>
      </c>
      <c r="AX17" s="7">
        <f t="shared" si="1"/>
        <v>803000</v>
      </c>
      <c r="AY17" s="7">
        <f t="shared" si="1"/>
        <v>814000</v>
      </c>
      <c r="AZ17" s="7">
        <f t="shared" si="1"/>
        <v>825000</v>
      </c>
      <c r="BA17" s="7">
        <f t="shared" si="1"/>
        <v>836000</v>
      </c>
      <c r="BB17" s="7">
        <f t="shared" si="1"/>
        <v>847000</v>
      </c>
      <c r="BC17" s="7">
        <f t="shared" si="1"/>
        <v>858000</v>
      </c>
      <c r="BD17" s="7">
        <f t="shared" si="1"/>
        <v>869000</v>
      </c>
      <c r="BE17" s="7">
        <f t="shared" si="1"/>
        <v>880000</v>
      </c>
      <c r="BF17" s="7">
        <f t="shared" si="1"/>
        <v>891000</v>
      </c>
      <c r="BG17" s="7">
        <f t="shared" si="2"/>
        <v>902000</v>
      </c>
      <c r="BH17" s="7">
        <f t="shared" si="2"/>
        <v>913000</v>
      </c>
      <c r="BI17" s="7">
        <f t="shared" si="2"/>
        <v>924000</v>
      </c>
      <c r="BJ17" s="7">
        <f t="shared" si="2"/>
        <v>935000</v>
      </c>
      <c r="BK17" s="7">
        <f t="shared" si="2"/>
        <v>946000</v>
      </c>
      <c r="BL17" s="7">
        <f t="shared" si="2"/>
        <v>957000</v>
      </c>
      <c r="BM17" s="7">
        <f t="shared" si="2"/>
        <v>968000</v>
      </c>
      <c r="BN17" s="7">
        <f t="shared" si="2"/>
        <v>979000</v>
      </c>
      <c r="BO17" s="7">
        <f t="shared" si="2"/>
        <v>990000</v>
      </c>
      <c r="BP17" s="7">
        <f t="shared" si="2"/>
        <v>1001000</v>
      </c>
      <c r="BQ17" s="7">
        <f t="shared" si="3"/>
        <v>1012000</v>
      </c>
      <c r="BR17" s="7">
        <f t="shared" si="3"/>
        <v>1023000</v>
      </c>
      <c r="BS17" s="7">
        <f t="shared" si="3"/>
        <v>1034000</v>
      </c>
      <c r="BT17" s="7">
        <f t="shared" si="3"/>
        <v>1045000</v>
      </c>
      <c r="BU17" s="7">
        <f t="shared" si="3"/>
        <v>1056000</v>
      </c>
      <c r="BV17" s="7">
        <f t="shared" si="3"/>
        <v>1067000</v>
      </c>
      <c r="BW17" s="7">
        <f t="shared" si="3"/>
        <v>1078000</v>
      </c>
      <c r="BX17" s="7">
        <f t="shared" si="3"/>
        <v>1089000</v>
      </c>
      <c r="BY17" s="7">
        <f t="shared" si="3"/>
        <v>1100000</v>
      </c>
      <c r="BZ17" s="7"/>
      <c r="CA17" s="7"/>
      <c r="CB17" s="7"/>
      <c r="CC17" s="7"/>
    </row>
    <row r="18" spans="1:81" s="5" customFormat="1" ht="11.25" x14ac:dyDescent="0.2">
      <c r="A18" s="6">
        <f t="shared" si="5"/>
        <v>120000</v>
      </c>
      <c r="B18" s="7">
        <f t="shared" si="4"/>
        <v>240000</v>
      </c>
      <c r="C18" s="7">
        <f t="shared" si="4"/>
        <v>252000</v>
      </c>
      <c r="D18" s="7">
        <f t="shared" si="4"/>
        <v>324000</v>
      </c>
      <c r="E18" s="7">
        <f t="shared" si="4"/>
        <v>336000</v>
      </c>
      <c r="F18" s="7">
        <f t="shared" si="4"/>
        <v>348000</v>
      </c>
      <c r="G18" s="7">
        <f t="shared" si="4"/>
        <v>360000</v>
      </c>
      <c r="H18" s="7">
        <f t="shared" si="4"/>
        <v>372000</v>
      </c>
      <c r="I18" s="7">
        <f t="shared" si="4"/>
        <v>384000</v>
      </c>
      <c r="J18" s="7">
        <f t="shared" si="4"/>
        <v>396000</v>
      </c>
      <c r="K18" s="7">
        <f t="shared" si="4"/>
        <v>408000</v>
      </c>
      <c r="L18" s="7">
        <f t="shared" si="4"/>
        <v>420000</v>
      </c>
      <c r="M18" s="7">
        <f t="shared" si="4"/>
        <v>432000</v>
      </c>
      <c r="N18" s="7">
        <f t="shared" si="4"/>
        <v>444000</v>
      </c>
      <c r="O18" s="7">
        <f t="shared" si="4"/>
        <v>456000</v>
      </c>
      <c r="P18" s="7">
        <f t="shared" si="4"/>
        <v>468000</v>
      </c>
      <c r="Q18" s="7">
        <f t="shared" si="4"/>
        <v>480000</v>
      </c>
      <c r="R18" s="7">
        <f t="shared" si="6"/>
        <v>492000</v>
      </c>
      <c r="S18" s="7">
        <f t="shared" si="6"/>
        <v>504000</v>
      </c>
      <c r="T18" s="7">
        <f t="shared" si="6"/>
        <v>516000</v>
      </c>
      <c r="U18" s="7">
        <f t="shared" si="6"/>
        <v>528000</v>
      </c>
      <c r="V18" s="7">
        <f t="shared" si="6"/>
        <v>540000</v>
      </c>
      <c r="W18" s="7">
        <f t="shared" si="6"/>
        <v>552000</v>
      </c>
      <c r="X18" s="7">
        <f t="shared" si="6"/>
        <v>564000</v>
      </c>
      <c r="Y18" s="7">
        <f t="shared" si="6"/>
        <v>576000</v>
      </c>
      <c r="Z18" s="7">
        <f t="shared" si="6"/>
        <v>588000</v>
      </c>
      <c r="AA18" s="7">
        <f t="shared" si="6"/>
        <v>600000</v>
      </c>
      <c r="AB18" s="7">
        <f t="shared" si="7"/>
        <v>612000</v>
      </c>
      <c r="AC18" s="7">
        <f t="shared" si="7"/>
        <v>624000</v>
      </c>
      <c r="AD18" s="7">
        <f t="shared" si="7"/>
        <v>636000</v>
      </c>
      <c r="AE18" s="7">
        <f t="shared" si="7"/>
        <v>648000</v>
      </c>
      <c r="AF18" s="7">
        <f t="shared" si="7"/>
        <v>660000</v>
      </c>
      <c r="AG18" s="7">
        <f t="shared" si="7"/>
        <v>672000</v>
      </c>
      <c r="AH18" s="7">
        <f t="shared" si="7"/>
        <v>684000</v>
      </c>
      <c r="AI18" s="7">
        <f t="shared" si="7"/>
        <v>696000</v>
      </c>
      <c r="AJ18" s="7">
        <f t="shared" si="7"/>
        <v>708000</v>
      </c>
      <c r="AK18" s="7">
        <f t="shared" si="7"/>
        <v>720000</v>
      </c>
      <c r="AL18" s="7">
        <f t="shared" si="7"/>
        <v>732000</v>
      </c>
      <c r="AM18" s="7">
        <f t="shared" si="7"/>
        <v>744000</v>
      </c>
      <c r="AN18" s="7">
        <f t="shared" si="7"/>
        <v>756000</v>
      </c>
      <c r="AO18" s="7">
        <f t="shared" si="7"/>
        <v>768000</v>
      </c>
      <c r="AP18" s="7">
        <f t="shared" si="7"/>
        <v>780000</v>
      </c>
      <c r="AQ18" s="7">
        <f t="shared" si="1"/>
        <v>792000</v>
      </c>
      <c r="AR18" s="7">
        <f t="shared" si="1"/>
        <v>804000</v>
      </c>
      <c r="AS18" s="7">
        <f t="shared" si="1"/>
        <v>816000</v>
      </c>
      <c r="AT18" s="7">
        <f t="shared" si="1"/>
        <v>828000</v>
      </c>
      <c r="AU18" s="7">
        <f t="shared" si="1"/>
        <v>840000</v>
      </c>
      <c r="AV18" s="7">
        <f t="shared" si="1"/>
        <v>852000</v>
      </c>
      <c r="AW18" s="7">
        <f t="shared" si="1"/>
        <v>864000</v>
      </c>
      <c r="AX18" s="7">
        <f t="shared" si="1"/>
        <v>876000</v>
      </c>
      <c r="AY18" s="7">
        <f t="shared" si="1"/>
        <v>888000</v>
      </c>
      <c r="AZ18" s="7">
        <f t="shared" si="1"/>
        <v>900000</v>
      </c>
      <c r="BA18" s="7">
        <f t="shared" si="1"/>
        <v>912000</v>
      </c>
      <c r="BB18" s="7">
        <f t="shared" si="1"/>
        <v>924000</v>
      </c>
      <c r="BC18" s="7">
        <f t="shared" si="1"/>
        <v>936000</v>
      </c>
      <c r="BD18" s="7">
        <f t="shared" si="1"/>
        <v>948000</v>
      </c>
      <c r="BE18" s="7">
        <f t="shared" si="1"/>
        <v>960000</v>
      </c>
      <c r="BF18" s="7">
        <f t="shared" si="1"/>
        <v>972000</v>
      </c>
      <c r="BG18" s="7">
        <f t="shared" si="2"/>
        <v>984000</v>
      </c>
      <c r="BH18" s="7">
        <f t="shared" si="2"/>
        <v>996000</v>
      </c>
      <c r="BI18" s="7">
        <f t="shared" si="2"/>
        <v>1008000</v>
      </c>
      <c r="BJ18" s="7">
        <f t="shared" si="2"/>
        <v>1020000</v>
      </c>
      <c r="BK18" s="7">
        <f t="shared" si="2"/>
        <v>1032000</v>
      </c>
      <c r="BL18" s="7">
        <f t="shared" si="2"/>
        <v>1044000</v>
      </c>
      <c r="BM18" s="7">
        <f t="shared" si="2"/>
        <v>1056000</v>
      </c>
      <c r="BN18" s="7">
        <f t="shared" si="2"/>
        <v>1068000</v>
      </c>
      <c r="BO18" s="7">
        <f t="shared" si="2"/>
        <v>1080000</v>
      </c>
      <c r="BP18" s="7">
        <f t="shared" si="2"/>
        <v>1092000</v>
      </c>
      <c r="BQ18" s="7">
        <f t="shared" si="3"/>
        <v>1104000</v>
      </c>
      <c r="BR18" s="7">
        <f t="shared" si="3"/>
        <v>1116000</v>
      </c>
      <c r="BS18" s="7">
        <f t="shared" si="3"/>
        <v>1128000</v>
      </c>
      <c r="BT18" s="7">
        <f t="shared" si="3"/>
        <v>1140000</v>
      </c>
      <c r="BU18" s="7">
        <f t="shared" si="3"/>
        <v>1152000</v>
      </c>
      <c r="BV18" s="7">
        <f t="shared" si="3"/>
        <v>1164000</v>
      </c>
      <c r="BW18" s="7">
        <f t="shared" si="3"/>
        <v>1176000</v>
      </c>
      <c r="BX18" s="7">
        <f t="shared" si="3"/>
        <v>1188000</v>
      </c>
      <c r="BY18" s="7">
        <f t="shared" si="3"/>
        <v>1200000</v>
      </c>
      <c r="BZ18" s="7"/>
      <c r="CA18" s="7"/>
      <c r="CB18" s="7"/>
      <c r="CC18" s="7"/>
    </row>
    <row r="19" spans="1:81" s="5" customFormat="1" ht="11.25" x14ac:dyDescent="0.2">
      <c r="A19" s="6">
        <f t="shared" si="5"/>
        <v>130000</v>
      </c>
      <c r="B19" s="7">
        <f t="shared" si="4"/>
        <v>260000</v>
      </c>
      <c r="C19" s="7">
        <f t="shared" si="4"/>
        <v>273000</v>
      </c>
      <c r="D19" s="7">
        <f t="shared" si="4"/>
        <v>351000</v>
      </c>
      <c r="E19" s="7">
        <f t="shared" si="4"/>
        <v>364000</v>
      </c>
      <c r="F19" s="7">
        <f t="shared" si="4"/>
        <v>377000</v>
      </c>
      <c r="G19" s="7">
        <f t="shared" si="4"/>
        <v>390000</v>
      </c>
      <c r="H19" s="7">
        <f t="shared" si="4"/>
        <v>403000</v>
      </c>
      <c r="I19" s="7">
        <f t="shared" si="4"/>
        <v>416000</v>
      </c>
      <c r="J19" s="7">
        <f t="shared" si="4"/>
        <v>429000</v>
      </c>
      <c r="K19" s="7">
        <f t="shared" si="4"/>
        <v>442000</v>
      </c>
      <c r="L19" s="7">
        <f t="shared" si="4"/>
        <v>455000</v>
      </c>
      <c r="M19" s="7">
        <f t="shared" si="4"/>
        <v>468000</v>
      </c>
      <c r="N19" s="7">
        <f t="shared" si="4"/>
        <v>481000</v>
      </c>
      <c r="O19" s="7">
        <f t="shared" si="4"/>
        <v>494000</v>
      </c>
      <c r="P19" s="7">
        <f t="shared" si="4"/>
        <v>507000</v>
      </c>
      <c r="Q19" s="7">
        <f t="shared" si="4"/>
        <v>520000</v>
      </c>
      <c r="R19" s="7">
        <f t="shared" si="6"/>
        <v>533000</v>
      </c>
      <c r="S19" s="7">
        <f t="shared" si="6"/>
        <v>546000</v>
      </c>
      <c r="T19" s="7">
        <f t="shared" si="6"/>
        <v>559000</v>
      </c>
      <c r="U19" s="7">
        <f t="shared" si="6"/>
        <v>572000</v>
      </c>
      <c r="V19" s="7">
        <f t="shared" si="6"/>
        <v>585000</v>
      </c>
      <c r="W19" s="7">
        <f t="shared" si="6"/>
        <v>598000</v>
      </c>
      <c r="X19" s="7">
        <f t="shared" si="6"/>
        <v>611000</v>
      </c>
      <c r="Y19" s="7">
        <f t="shared" si="6"/>
        <v>624000</v>
      </c>
      <c r="Z19" s="7">
        <f t="shared" si="6"/>
        <v>637000</v>
      </c>
      <c r="AA19" s="7">
        <f t="shared" si="6"/>
        <v>650000</v>
      </c>
      <c r="AB19" s="7">
        <f t="shared" si="7"/>
        <v>663000</v>
      </c>
      <c r="AC19" s="7">
        <f t="shared" si="7"/>
        <v>676000</v>
      </c>
      <c r="AD19" s="7">
        <f t="shared" si="7"/>
        <v>689000</v>
      </c>
      <c r="AE19" s="7">
        <f t="shared" si="7"/>
        <v>702000</v>
      </c>
      <c r="AF19" s="7">
        <f t="shared" si="7"/>
        <v>715000</v>
      </c>
      <c r="AG19" s="7">
        <f t="shared" si="7"/>
        <v>728000</v>
      </c>
      <c r="AH19" s="7">
        <f t="shared" si="7"/>
        <v>741000</v>
      </c>
      <c r="AI19" s="7">
        <f t="shared" si="7"/>
        <v>754000</v>
      </c>
      <c r="AJ19" s="7">
        <f t="shared" si="7"/>
        <v>767000</v>
      </c>
      <c r="AK19" s="7">
        <f t="shared" si="7"/>
        <v>780000</v>
      </c>
      <c r="AL19" s="7">
        <f t="shared" si="7"/>
        <v>793000</v>
      </c>
      <c r="AM19" s="7">
        <f t="shared" si="7"/>
        <v>806000</v>
      </c>
      <c r="AN19" s="7">
        <f t="shared" si="7"/>
        <v>819000</v>
      </c>
      <c r="AO19" s="7">
        <f t="shared" si="7"/>
        <v>832000</v>
      </c>
      <c r="AP19" s="7">
        <f t="shared" si="7"/>
        <v>845000</v>
      </c>
      <c r="AQ19" s="7">
        <f t="shared" si="1"/>
        <v>858000</v>
      </c>
      <c r="AR19" s="7">
        <f t="shared" si="1"/>
        <v>871000</v>
      </c>
      <c r="AS19" s="7">
        <f t="shared" si="1"/>
        <v>884000</v>
      </c>
      <c r="AT19" s="7">
        <f t="shared" si="1"/>
        <v>897000</v>
      </c>
      <c r="AU19" s="7">
        <f t="shared" si="1"/>
        <v>910000</v>
      </c>
      <c r="AV19" s="7">
        <f t="shared" si="1"/>
        <v>923000</v>
      </c>
      <c r="AW19" s="7">
        <f t="shared" si="1"/>
        <v>936000</v>
      </c>
      <c r="AX19" s="7">
        <f t="shared" si="1"/>
        <v>949000</v>
      </c>
      <c r="AY19" s="7">
        <f t="shared" si="1"/>
        <v>962000</v>
      </c>
      <c r="AZ19" s="7">
        <f t="shared" si="1"/>
        <v>975000</v>
      </c>
      <c r="BA19" s="7">
        <f t="shared" si="1"/>
        <v>988000</v>
      </c>
      <c r="BB19" s="7">
        <f t="shared" si="1"/>
        <v>1001000</v>
      </c>
      <c r="BC19" s="7">
        <f t="shared" si="1"/>
        <v>1014000</v>
      </c>
      <c r="BD19" s="7">
        <f t="shared" si="1"/>
        <v>1027000</v>
      </c>
      <c r="BE19" s="7">
        <f t="shared" si="1"/>
        <v>1040000</v>
      </c>
      <c r="BF19" s="7">
        <f t="shared" si="1"/>
        <v>1053000</v>
      </c>
      <c r="BG19" s="7">
        <f t="shared" si="2"/>
        <v>1066000</v>
      </c>
      <c r="BH19" s="7">
        <f t="shared" si="2"/>
        <v>1079000</v>
      </c>
      <c r="BI19" s="7">
        <f t="shared" si="2"/>
        <v>1092000</v>
      </c>
      <c r="BJ19" s="7">
        <f t="shared" si="2"/>
        <v>1105000</v>
      </c>
      <c r="BK19" s="7">
        <f t="shared" si="2"/>
        <v>1118000</v>
      </c>
      <c r="BL19" s="7">
        <f t="shared" si="2"/>
        <v>1131000</v>
      </c>
      <c r="BM19" s="7">
        <f t="shared" si="2"/>
        <v>1144000</v>
      </c>
      <c r="BN19" s="7">
        <f t="shared" si="2"/>
        <v>1157000</v>
      </c>
      <c r="BO19" s="7">
        <f t="shared" si="2"/>
        <v>1170000</v>
      </c>
      <c r="BP19" s="7">
        <f t="shared" si="2"/>
        <v>1183000</v>
      </c>
      <c r="BQ19" s="7">
        <f t="shared" si="3"/>
        <v>1196000</v>
      </c>
      <c r="BR19" s="7">
        <f t="shared" si="3"/>
        <v>1209000</v>
      </c>
      <c r="BS19" s="7">
        <f t="shared" si="3"/>
        <v>1222000</v>
      </c>
      <c r="BT19" s="7">
        <f t="shared" si="3"/>
        <v>1235000</v>
      </c>
      <c r="BU19" s="7">
        <f t="shared" si="3"/>
        <v>1248000</v>
      </c>
      <c r="BV19" s="7">
        <f t="shared" si="3"/>
        <v>1261000</v>
      </c>
      <c r="BW19" s="7">
        <f t="shared" si="3"/>
        <v>1274000</v>
      </c>
      <c r="BX19" s="7">
        <f t="shared" si="3"/>
        <v>1287000</v>
      </c>
      <c r="BY19" s="7">
        <f t="shared" si="3"/>
        <v>1300000</v>
      </c>
      <c r="BZ19" s="7"/>
      <c r="CA19" s="7"/>
      <c r="CB19" s="7"/>
      <c r="CC19" s="7"/>
    </row>
    <row r="20" spans="1:81" s="5" customFormat="1" ht="11.25" x14ac:dyDescent="0.2">
      <c r="A20" s="6">
        <f t="shared" si="5"/>
        <v>140000</v>
      </c>
      <c r="B20" s="7">
        <f t="shared" si="4"/>
        <v>280000</v>
      </c>
      <c r="C20" s="7">
        <f t="shared" si="4"/>
        <v>294000</v>
      </c>
      <c r="D20" s="7">
        <f t="shared" si="4"/>
        <v>378000</v>
      </c>
      <c r="E20" s="7">
        <f t="shared" si="4"/>
        <v>392000</v>
      </c>
      <c r="F20" s="7">
        <f t="shared" si="4"/>
        <v>406000</v>
      </c>
      <c r="G20" s="7">
        <f t="shared" si="4"/>
        <v>420000</v>
      </c>
      <c r="H20" s="7">
        <f t="shared" si="4"/>
        <v>434000</v>
      </c>
      <c r="I20" s="7">
        <f t="shared" si="4"/>
        <v>448000</v>
      </c>
      <c r="J20" s="7">
        <f t="shared" si="4"/>
        <v>462000</v>
      </c>
      <c r="K20" s="7">
        <f t="shared" si="4"/>
        <v>476000</v>
      </c>
      <c r="L20" s="7">
        <f t="shared" si="4"/>
        <v>490000</v>
      </c>
      <c r="M20" s="7">
        <f t="shared" si="4"/>
        <v>504000</v>
      </c>
      <c r="N20" s="7">
        <f t="shared" si="4"/>
        <v>518000</v>
      </c>
      <c r="O20" s="7">
        <f t="shared" si="4"/>
        <v>532000</v>
      </c>
      <c r="P20" s="7">
        <f t="shared" si="4"/>
        <v>546000</v>
      </c>
      <c r="Q20" s="7">
        <f t="shared" si="4"/>
        <v>560000</v>
      </c>
      <c r="R20" s="7">
        <f t="shared" si="6"/>
        <v>574000</v>
      </c>
      <c r="S20" s="7">
        <f t="shared" si="6"/>
        <v>588000</v>
      </c>
      <c r="T20" s="7">
        <f t="shared" si="6"/>
        <v>602000</v>
      </c>
      <c r="U20" s="7">
        <f t="shared" si="6"/>
        <v>616000</v>
      </c>
      <c r="V20" s="7">
        <f t="shared" si="6"/>
        <v>630000</v>
      </c>
      <c r="W20" s="7">
        <f t="shared" si="6"/>
        <v>644000</v>
      </c>
      <c r="X20" s="7">
        <f t="shared" si="6"/>
        <v>658000</v>
      </c>
      <c r="Y20" s="7">
        <f t="shared" si="6"/>
        <v>672000</v>
      </c>
      <c r="Z20" s="7">
        <f t="shared" si="6"/>
        <v>686000</v>
      </c>
      <c r="AA20" s="7">
        <f t="shared" si="6"/>
        <v>700000</v>
      </c>
      <c r="AB20" s="7">
        <f t="shared" si="7"/>
        <v>714000</v>
      </c>
      <c r="AC20" s="7">
        <f t="shared" si="7"/>
        <v>728000</v>
      </c>
      <c r="AD20" s="7">
        <f t="shared" si="7"/>
        <v>742000</v>
      </c>
      <c r="AE20" s="7">
        <f t="shared" si="7"/>
        <v>756000</v>
      </c>
      <c r="AF20" s="7">
        <f t="shared" si="7"/>
        <v>770000</v>
      </c>
      <c r="AG20" s="7">
        <f t="shared" si="7"/>
        <v>784000</v>
      </c>
      <c r="AH20" s="7">
        <f t="shared" si="7"/>
        <v>798000</v>
      </c>
      <c r="AI20" s="7">
        <f t="shared" si="7"/>
        <v>812000</v>
      </c>
      <c r="AJ20" s="7">
        <f t="shared" si="7"/>
        <v>826000</v>
      </c>
      <c r="AK20" s="7">
        <f t="shared" si="7"/>
        <v>840000</v>
      </c>
      <c r="AL20" s="7">
        <f t="shared" si="7"/>
        <v>854000</v>
      </c>
      <c r="AM20" s="7">
        <f t="shared" si="7"/>
        <v>868000</v>
      </c>
      <c r="AN20" s="7">
        <f t="shared" si="7"/>
        <v>882000</v>
      </c>
      <c r="AO20" s="7">
        <f t="shared" si="7"/>
        <v>896000</v>
      </c>
      <c r="AP20" s="7">
        <f t="shared" si="7"/>
        <v>910000</v>
      </c>
      <c r="AQ20" s="7">
        <f t="shared" si="1"/>
        <v>924000</v>
      </c>
      <c r="AR20" s="7">
        <f t="shared" si="1"/>
        <v>938000</v>
      </c>
      <c r="AS20" s="7">
        <f t="shared" si="1"/>
        <v>952000</v>
      </c>
      <c r="AT20" s="7">
        <f t="shared" si="1"/>
        <v>966000</v>
      </c>
      <c r="AU20" s="7">
        <f t="shared" si="1"/>
        <v>980000</v>
      </c>
      <c r="AV20" s="7">
        <f t="shared" si="1"/>
        <v>994000</v>
      </c>
      <c r="AW20" s="7">
        <f t="shared" si="1"/>
        <v>1008000</v>
      </c>
      <c r="AX20" s="7">
        <f t="shared" si="1"/>
        <v>1022000</v>
      </c>
      <c r="AY20" s="7">
        <f t="shared" si="1"/>
        <v>1036000</v>
      </c>
      <c r="AZ20" s="7">
        <f t="shared" si="1"/>
        <v>1050000</v>
      </c>
      <c r="BA20" s="7">
        <f t="shared" si="1"/>
        <v>1064000</v>
      </c>
      <c r="BB20" s="7">
        <f t="shared" si="1"/>
        <v>1078000</v>
      </c>
      <c r="BC20" s="7">
        <f t="shared" si="1"/>
        <v>1092000</v>
      </c>
      <c r="BD20" s="7">
        <f t="shared" si="1"/>
        <v>1106000</v>
      </c>
      <c r="BE20" s="7">
        <f t="shared" si="1"/>
        <v>1120000</v>
      </c>
      <c r="BF20" s="7">
        <f t="shared" si="1"/>
        <v>1134000</v>
      </c>
      <c r="BG20" s="7">
        <f t="shared" si="2"/>
        <v>1148000</v>
      </c>
      <c r="BH20" s="7">
        <f t="shared" si="2"/>
        <v>1162000</v>
      </c>
      <c r="BI20" s="7">
        <f t="shared" si="2"/>
        <v>1176000</v>
      </c>
      <c r="BJ20" s="7">
        <f t="shared" si="2"/>
        <v>1190000</v>
      </c>
      <c r="BK20" s="7">
        <f t="shared" si="2"/>
        <v>1204000</v>
      </c>
      <c r="BL20" s="7">
        <f t="shared" si="2"/>
        <v>1218000</v>
      </c>
      <c r="BM20" s="7">
        <f t="shared" si="2"/>
        <v>1232000</v>
      </c>
      <c r="BN20" s="7">
        <f t="shared" si="2"/>
        <v>1246000</v>
      </c>
      <c r="BO20" s="7">
        <f t="shared" si="2"/>
        <v>1260000</v>
      </c>
      <c r="BP20" s="7">
        <f t="shared" si="2"/>
        <v>1274000</v>
      </c>
      <c r="BQ20" s="7">
        <f t="shared" si="3"/>
        <v>1288000</v>
      </c>
      <c r="BR20" s="7">
        <f t="shared" si="3"/>
        <v>1302000</v>
      </c>
      <c r="BS20" s="7">
        <f t="shared" si="3"/>
        <v>1316000</v>
      </c>
      <c r="BT20" s="7">
        <f t="shared" si="3"/>
        <v>1330000</v>
      </c>
      <c r="BU20" s="7">
        <f t="shared" si="3"/>
        <v>1344000</v>
      </c>
      <c r="BV20" s="7">
        <f t="shared" si="3"/>
        <v>1358000</v>
      </c>
      <c r="BW20" s="7">
        <f t="shared" si="3"/>
        <v>1372000</v>
      </c>
      <c r="BX20" s="7">
        <f t="shared" si="3"/>
        <v>1386000</v>
      </c>
      <c r="BY20" s="7">
        <f t="shared" si="3"/>
        <v>1400000</v>
      </c>
      <c r="BZ20" s="7"/>
      <c r="CA20" s="7"/>
      <c r="CB20" s="7"/>
      <c r="CC20" s="7"/>
    </row>
    <row r="21" spans="1:81" s="5" customFormat="1" ht="11.25" x14ac:dyDescent="0.2">
      <c r="A21" s="6">
        <f t="shared" si="5"/>
        <v>150000</v>
      </c>
      <c r="B21" s="7">
        <f t="shared" si="4"/>
        <v>300000</v>
      </c>
      <c r="C21" s="7">
        <f t="shared" si="4"/>
        <v>315000</v>
      </c>
      <c r="D21" s="7">
        <f t="shared" si="4"/>
        <v>405000</v>
      </c>
      <c r="E21" s="7">
        <f t="shared" si="4"/>
        <v>420000</v>
      </c>
      <c r="F21" s="7">
        <f t="shared" si="4"/>
        <v>435000</v>
      </c>
      <c r="G21" s="7">
        <f t="shared" si="4"/>
        <v>450000</v>
      </c>
      <c r="H21" s="7">
        <f t="shared" si="4"/>
        <v>465000</v>
      </c>
      <c r="I21" s="7">
        <f t="shared" si="4"/>
        <v>480000</v>
      </c>
      <c r="J21" s="7">
        <f t="shared" si="4"/>
        <v>495000</v>
      </c>
      <c r="K21" s="7">
        <f t="shared" si="4"/>
        <v>510000</v>
      </c>
      <c r="L21" s="7">
        <f t="shared" si="4"/>
        <v>525000</v>
      </c>
      <c r="M21" s="7">
        <f t="shared" si="4"/>
        <v>540000</v>
      </c>
      <c r="N21" s="7">
        <f t="shared" si="4"/>
        <v>555000</v>
      </c>
      <c r="O21" s="7">
        <f t="shared" si="4"/>
        <v>570000</v>
      </c>
      <c r="P21" s="7">
        <f t="shared" si="4"/>
        <v>585000</v>
      </c>
      <c r="Q21" s="7">
        <f t="shared" si="4"/>
        <v>600000</v>
      </c>
      <c r="R21" s="7">
        <f t="shared" si="6"/>
        <v>615000</v>
      </c>
      <c r="S21" s="7">
        <f t="shared" si="6"/>
        <v>630000</v>
      </c>
      <c r="T21" s="7">
        <f t="shared" si="6"/>
        <v>645000</v>
      </c>
      <c r="U21" s="7">
        <f t="shared" si="6"/>
        <v>660000</v>
      </c>
      <c r="V21" s="7">
        <f t="shared" si="6"/>
        <v>675000</v>
      </c>
      <c r="W21" s="7">
        <f t="shared" si="6"/>
        <v>690000</v>
      </c>
      <c r="X21" s="7">
        <f t="shared" si="6"/>
        <v>705000</v>
      </c>
      <c r="Y21" s="7">
        <f t="shared" si="6"/>
        <v>720000</v>
      </c>
      <c r="Z21" s="7">
        <f t="shared" si="6"/>
        <v>735000</v>
      </c>
      <c r="AA21" s="7">
        <f t="shared" si="6"/>
        <v>750000</v>
      </c>
      <c r="AB21" s="7">
        <f t="shared" si="7"/>
        <v>765000</v>
      </c>
      <c r="AC21" s="7">
        <f t="shared" si="7"/>
        <v>780000</v>
      </c>
      <c r="AD21" s="7">
        <f t="shared" si="7"/>
        <v>795000</v>
      </c>
      <c r="AE21" s="7">
        <f t="shared" si="7"/>
        <v>810000</v>
      </c>
      <c r="AF21" s="7">
        <f t="shared" si="7"/>
        <v>825000</v>
      </c>
      <c r="AG21" s="7">
        <f t="shared" si="7"/>
        <v>840000</v>
      </c>
      <c r="AH21" s="7">
        <f t="shared" si="7"/>
        <v>855000</v>
      </c>
      <c r="AI21" s="7">
        <f t="shared" si="7"/>
        <v>870000</v>
      </c>
      <c r="AJ21" s="7">
        <f t="shared" si="7"/>
        <v>885000</v>
      </c>
      <c r="AK21" s="7">
        <f t="shared" si="7"/>
        <v>900000</v>
      </c>
      <c r="AL21" s="7">
        <f t="shared" si="7"/>
        <v>915000</v>
      </c>
      <c r="AM21" s="7">
        <f t="shared" si="7"/>
        <v>930000</v>
      </c>
      <c r="AN21" s="7">
        <f t="shared" si="7"/>
        <v>945000</v>
      </c>
      <c r="AO21" s="7">
        <f t="shared" si="7"/>
        <v>960000</v>
      </c>
      <c r="AP21" s="7">
        <f t="shared" si="7"/>
        <v>975000</v>
      </c>
      <c r="AQ21" s="7">
        <f t="shared" si="1"/>
        <v>990000</v>
      </c>
      <c r="AR21" s="7">
        <f t="shared" si="1"/>
        <v>1005000</v>
      </c>
      <c r="AS21" s="7">
        <f t="shared" si="1"/>
        <v>1020000</v>
      </c>
      <c r="AT21" s="7">
        <f t="shared" si="1"/>
        <v>1035000</v>
      </c>
      <c r="AU21" s="7">
        <f t="shared" si="1"/>
        <v>1050000</v>
      </c>
      <c r="AV21" s="7">
        <f t="shared" si="1"/>
        <v>1065000</v>
      </c>
      <c r="AW21" s="7">
        <f t="shared" si="1"/>
        <v>1080000</v>
      </c>
      <c r="AX21" s="7">
        <f t="shared" si="1"/>
        <v>1095000</v>
      </c>
      <c r="AY21" s="7">
        <f t="shared" si="1"/>
        <v>1110000</v>
      </c>
      <c r="AZ21" s="7">
        <f t="shared" si="1"/>
        <v>1125000</v>
      </c>
      <c r="BA21" s="7">
        <f t="shared" si="1"/>
        <v>1140000</v>
      </c>
      <c r="BB21" s="7">
        <f t="shared" si="1"/>
        <v>1155000</v>
      </c>
      <c r="BC21" s="7">
        <f t="shared" si="1"/>
        <v>1170000</v>
      </c>
      <c r="BD21" s="7">
        <f t="shared" si="1"/>
        <v>1185000</v>
      </c>
      <c r="BE21" s="7">
        <f t="shared" si="1"/>
        <v>1200000</v>
      </c>
      <c r="BF21" s="7">
        <f t="shared" si="1"/>
        <v>1215000</v>
      </c>
      <c r="BG21" s="7">
        <f t="shared" si="2"/>
        <v>1230000</v>
      </c>
      <c r="BH21" s="7">
        <f t="shared" si="2"/>
        <v>1245000</v>
      </c>
      <c r="BI21" s="7">
        <f t="shared" si="2"/>
        <v>1260000</v>
      </c>
      <c r="BJ21" s="7">
        <f t="shared" si="2"/>
        <v>1275000</v>
      </c>
      <c r="BK21" s="7">
        <f t="shared" si="2"/>
        <v>1290000</v>
      </c>
      <c r="BL21" s="7">
        <f t="shared" si="2"/>
        <v>1305000</v>
      </c>
      <c r="BM21" s="7">
        <f t="shared" si="2"/>
        <v>1320000</v>
      </c>
      <c r="BN21" s="7">
        <f t="shared" si="2"/>
        <v>1335000</v>
      </c>
      <c r="BO21" s="7">
        <f t="shared" si="2"/>
        <v>1350000</v>
      </c>
      <c r="BP21" s="7">
        <f t="shared" si="2"/>
        <v>1365000</v>
      </c>
      <c r="BQ21" s="7">
        <f t="shared" si="3"/>
        <v>1380000</v>
      </c>
      <c r="BR21" s="7">
        <f t="shared" si="3"/>
        <v>1395000</v>
      </c>
      <c r="BS21" s="7">
        <f t="shared" si="3"/>
        <v>1410000</v>
      </c>
      <c r="BT21" s="7">
        <f t="shared" si="3"/>
        <v>1425000</v>
      </c>
      <c r="BU21" s="7">
        <f t="shared" si="3"/>
        <v>1440000</v>
      </c>
      <c r="BV21" s="7">
        <f t="shared" si="3"/>
        <v>1455000</v>
      </c>
      <c r="BW21" s="7">
        <f t="shared" si="3"/>
        <v>1470000</v>
      </c>
      <c r="BX21" s="7">
        <f t="shared" si="3"/>
        <v>1485000</v>
      </c>
      <c r="BY21" s="7">
        <f t="shared" si="3"/>
        <v>1500000</v>
      </c>
      <c r="BZ21" s="7"/>
      <c r="CA21" s="7"/>
      <c r="CB21" s="7"/>
      <c r="CC21" s="7"/>
    </row>
    <row r="22" spans="1:81" s="5" customFormat="1" ht="11.25" x14ac:dyDescent="0.2">
      <c r="A22" s="6">
        <f t="shared" si="5"/>
        <v>160000</v>
      </c>
      <c r="B22" s="7">
        <f t="shared" si="4"/>
        <v>320000</v>
      </c>
      <c r="C22" s="7">
        <f t="shared" si="4"/>
        <v>336000</v>
      </c>
      <c r="D22" s="7">
        <f t="shared" si="4"/>
        <v>432000</v>
      </c>
      <c r="E22" s="7">
        <f t="shared" si="4"/>
        <v>448000</v>
      </c>
      <c r="F22" s="7">
        <f t="shared" si="4"/>
        <v>464000</v>
      </c>
      <c r="G22" s="7">
        <f t="shared" si="4"/>
        <v>480000</v>
      </c>
      <c r="H22" s="7">
        <f t="shared" si="4"/>
        <v>496000</v>
      </c>
      <c r="I22" s="7">
        <f t="shared" si="4"/>
        <v>512000</v>
      </c>
      <c r="J22" s="7">
        <f t="shared" si="4"/>
        <v>528000</v>
      </c>
      <c r="K22" s="7">
        <f t="shared" si="4"/>
        <v>544000</v>
      </c>
      <c r="L22" s="7">
        <f t="shared" si="4"/>
        <v>560000</v>
      </c>
      <c r="M22" s="7">
        <f t="shared" si="4"/>
        <v>576000</v>
      </c>
      <c r="N22" s="7">
        <f t="shared" si="4"/>
        <v>592000</v>
      </c>
      <c r="O22" s="7">
        <f t="shared" si="4"/>
        <v>608000</v>
      </c>
      <c r="P22" s="7">
        <f t="shared" si="4"/>
        <v>624000</v>
      </c>
      <c r="Q22" s="7">
        <f t="shared" si="4"/>
        <v>640000</v>
      </c>
      <c r="R22" s="7">
        <f t="shared" si="6"/>
        <v>656000</v>
      </c>
      <c r="S22" s="7">
        <f t="shared" si="6"/>
        <v>672000</v>
      </c>
      <c r="T22" s="7">
        <f t="shared" si="6"/>
        <v>688000</v>
      </c>
      <c r="U22" s="7">
        <f t="shared" si="6"/>
        <v>704000</v>
      </c>
      <c r="V22" s="7">
        <f t="shared" si="6"/>
        <v>720000</v>
      </c>
      <c r="W22" s="7">
        <f t="shared" si="6"/>
        <v>736000</v>
      </c>
      <c r="X22" s="7">
        <f t="shared" si="6"/>
        <v>752000</v>
      </c>
      <c r="Y22" s="7">
        <f t="shared" si="6"/>
        <v>768000</v>
      </c>
      <c r="Z22" s="7">
        <f t="shared" si="6"/>
        <v>784000</v>
      </c>
      <c r="AA22" s="7">
        <f t="shared" si="6"/>
        <v>800000</v>
      </c>
      <c r="AB22" s="7">
        <f t="shared" si="7"/>
        <v>816000</v>
      </c>
      <c r="AC22" s="7">
        <f t="shared" si="7"/>
        <v>832000</v>
      </c>
      <c r="AD22" s="7">
        <f t="shared" si="7"/>
        <v>848000</v>
      </c>
      <c r="AE22" s="7">
        <f t="shared" si="7"/>
        <v>864000</v>
      </c>
      <c r="AF22" s="7">
        <f t="shared" si="7"/>
        <v>880000</v>
      </c>
      <c r="AG22" s="7">
        <f t="shared" si="7"/>
        <v>896000</v>
      </c>
      <c r="AH22" s="7">
        <f t="shared" si="7"/>
        <v>912000</v>
      </c>
      <c r="AI22" s="7">
        <f t="shared" si="7"/>
        <v>928000</v>
      </c>
      <c r="AJ22" s="7">
        <f t="shared" si="7"/>
        <v>944000</v>
      </c>
      <c r="AK22" s="7">
        <f t="shared" si="7"/>
        <v>960000</v>
      </c>
      <c r="AL22" s="7">
        <f t="shared" si="7"/>
        <v>976000</v>
      </c>
      <c r="AM22" s="7">
        <f t="shared" si="7"/>
        <v>992000</v>
      </c>
      <c r="AN22" s="7">
        <f t="shared" si="7"/>
        <v>1008000</v>
      </c>
      <c r="AO22" s="7">
        <f t="shared" si="7"/>
        <v>1024000</v>
      </c>
      <c r="AP22" s="7">
        <f t="shared" si="7"/>
        <v>1040000</v>
      </c>
      <c r="AQ22" s="7">
        <f t="shared" si="1"/>
        <v>1056000</v>
      </c>
      <c r="AR22" s="7">
        <f t="shared" si="1"/>
        <v>1072000</v>
      </c>
      <c r="AS22" s="7">
        <f t="shared" si="1"/>
        <v>1088000</v>
      </c>
      <c r="AT22" s="7">
        <f t="shared" si="1"/>
        <v>1104000</v>
      </c>
      <c r="AU22" s="7">
        <f t="shared" si="1"/>
        <v>1120000</v>
      </c>
      <c r="AV22" s="7">
        <f t="shared" si="1"/>
        <v>1136000</v>
      </c>
      <c r="AW22" s="7">
        <f t="shared" si="1"/>
        <v>1152000</v>
      </c>
      <c r="AX22" s="7">
        <f t="shared" si="1"/>
        <v>1168000</v>
      </c>
      <c r="AY22" s="7">
        <f t="shared" si="1"/>
        <v>1184000</v>
      </c>
      <c r="AZ22" s="7">
        <f t="shared" si="1"/>
        <v>1200000</v>
      </c>
      <c r="BA22" s="7">
        <f t="shared" si="1"/>
        <v>1216000</v>
      </c>
      <c r="BB22" s="7">
        <f t="shared" si="1"/>
        <v>1232000</v>
      </c>
      <c r="BC22" s="7">
        <f t="shared" si="1"/>
        <v>1248000</v>
      </c>
      <c r="BD22" s="7">
        <f t="shared" si="1"/>
        <v>1264000</v>
      </c>
      <c r="BE22" s="7">
        <f t="shared" si="1"/>
        <v>1280000</v>
      </c>
      <c r="BF22" s="7">
        <f t="shared" si="1"/>
        <v>1296000</v>
      </c>
      <c r="BG22" s="7">
        <f t="shared" si="2"/>
        <v>1312000</v>
      </c>
      <c r="BH22" s="7">
        <f t="shared" si="2"/>
        <v>1328000</v>
      </c>
      <c r="BI22" s="7">
        <f t="shared" si="2"/>
        <v>1344000</v>
      </c>
      <c r="BJ22" s="7">
        <f t="shared" si="2"/>
        <v>1360000</v>
      </c>
      <c r="BK22" s="7">
        <f t="shared" si="2"/>
        <v>1376000</v>
      </c>
      <c r="BL22" s="7">
        <f t="shared" si="2"/>
        <v>1392000</v>
      </c>
      <c r="BM22" s="7">
        <f t="shared" si="2"/>
        <v>1408000</v>
      </c>
      <c r="BN22" s="7">
        <f t="shared" si="2"/>
        <v>1424000</v>
      </c>
      <c r="BO22" s="7">
        <f t="shared" si="2"/>
        <v>1440000</v>
      </c>
      <c r="BP22" s="7">
        <f t="shared" si="2"/>
        <v>1456000</v>
      </c>
      <c r="BQ22" s="7">
        <f t="shared" si="3"/>
        <v>1472000</v>
      </c>
      <c r="BR22" s="7">
        <f t="shared" si="3"/>
        <v>1488000</v>
      </c>
      <c r="BS22" s="7">
        <f t="shared" si="3"/>
        <v>1504000</v>
      </c>
      <c r="BT22" s="7">
        <f t="shared" si="3"/>
        <v>1520000</v>
      </c>
      <c r="BU22" s="7">
        <f t="shared" si="3"/>
        <v>1536000</v>
      </c>
      <c r="BV22" s="7">
        <f t="shared" si="3"/>
        <v>1552000</v>
      </c>
      <c r="BW22" s="7">
        <f t="shared" si="3"/>
        <v>1568000</v>
      </c>
      <c r="BX22" s="7">
        <f t="shared" si="3"/>
        <v>1584000</v>
      </c>
      <c r="BY22" s="7">
        <f t="shared" si="3"/>
        <v>1600000</v>
      </c>
      <c r="BZ22" s="7"/>
      <c r="CA22" s="7"/>
      <c r="CB22" s="7"/>
      <c r="CC22" s="7"/>
    </row>
    <row r="23" spans="1:81" s="5" customFormat="1" ht="11.25" x14ac:dyDescent="0.2">
      <c r="A23" s="6">
        <f t="shared" si="5"/>
        <v>170000</v>
      </c>
      <c r="B23" s="7">
        <f t="shared" si="4"/>
        <v>340000</v>
      </c>
      <c r="C23" s="7">
        <f t="shared" si="4"/>
        <v>357000</v>
      </c>
      <c r="D23" s="7">
        <f t="shared" si="4"/>
        <v>459000</v>
      </c>
      <c r="E23" s="7">
        <f t="shared" si="4"/>
        <v>476000</v>
      </c>
      <c r="F23" s="7">
        <f t="shared" si="4"/>
        <v>493000</v>
      </c>
      <c r="G23" s="7">
        <f t="shared" si="4"/>
        <v>510000</v>
      </c>
      <c r="H23" s="7">
        <f t="shared" si="4"/>
        <v>527000</v>
      </c>
      <c r="I23" s="7">
        <f t="shared" si="4"/>
        <v>544000</v>
      </c>
      <c r="J23" s="7">
        <f t="shared" si="4"/>
        <v>561000</v>
      </c>
      <c r="K23" s="7">
        <f t="shared" si="4"/>
        <v>578000</v>
      </c>
      <c r="L23" s="7">
        <f t="shared" si="4"/>
        <v>595000</v>
      </c>
      <c r="M23" s="7">
        <f t="shared" si="4"/>
        <v>612000</v>
      </c>
      <c r="N23" s="7">
        <f t="shared" si="4"/>
        <v>629000</v>
      </c>
      <c r="O23" s="7">
        <f t="shared" si="4"/>
        <v>646000</v>
      </c>
      <c r="P23" s="7">
        <f t="shared" si="4"/>
        <v>663000</v>
      </c>
      <c r="Q23" s="7">
        <f t="shared" si="4"/>
        <v>680000</v>
      </c>
      <c r="R23" s="7">
        <f t="shared" si="6"/>
        <v>697000</v>
      </c>
      <c r="S23" s="7">
        <f t="shared" si="6"/>
        <v>714000</v>
      </c>
      <c r="T23" s="7">
        <f t="shared" si="6"/>
        <v>731000</v>
      </c>
      <c r="U23" s="7">
        <f t="shared" si="6"/>
        <v>748000</v>
      </c>
      <c r="V23" s="7">
        <f t="shared" si="6"/>
        <v>765000</v>
      </c>
      <c r="W23" s="7">
        <f t="shared" si="6"/>
        <v>782000</v>
      </c>
      <c r="X23" s="7">
        <f t="shared" si="6"/>
        <v>799000</v>
      </c>
      <c r="Y23" s="7">
        <f t="shared" si="6"/>
        <v>816000</v>
      </c>
      <c r="Z23" s="7">
        <f t="shared" si="6"/>
        <v>833000</v>
      </c>
      <c r="AA23" s="7">
        <f t="shared" si="6"/>
        <v>850000</v>
      </c>
      <c r="AB23" s="7">
        <f t="shared" si="7"/>
        <v>867000</v>
      </c>
      <c r="AC23" s="7">
        <f t="shared" si="7"/>
        <v>884000</v>
      </c>
      <c r="AD23" s="7">
        <f t="shared" si="7"/>
        <v>901000</v>
      </c>
      <c r="AE23" s="7">
        <f t="shared" si="7"/>
        <v>918000</v>
      </c>
      <c r="AF23" s="7">
        <f t="shared" si="7"/>
        <v>935000</v>
      </c>
      <c r="AG23" s="7">
        <f t="shared" si="7"/>
        <v>952000</v>
      </c>
      <c r="AH23" s="7">
        <f t="shared" si="7"/>
        <v>969000</v>
      </c>
      <c r="AI23" s="7">
        <f t="shared" si="7"/>
        <v>986000</v>
      </c>
      <c r="AJ23" s="7">
        <f t="shared" si="7"/>
        <v>1003000</v>
      </c>
      <c r="AK23" s="7">
        <f t="shared" si="7"/>
        <v>1020000</v>
      </c>
      <c r="AL23" s="7">
        <f t="shared" si="7"/>
        <v>1037000</v>
      </c>
      <c r="AM23" s="7">
        <f t="shared" si="7"/>
        <v>1054000</v>
      </c>
      <c r="AN23" s="7">
        <f t="shared" si="7"/>
        <v>1071000</v>
      </c>
      <c r="AO23" s="7">
        <f t="shared" si="7"/>
        <v>1088000</v>
      </c>
      <c r="AP23" s="7">
        <f t="shared" si="7"/>
        <v>1105000</v>
      </c>
      <c r="AQ23" s="7">
        <f t="shared" si="1"/>
        <v>1122000</v>
      </c>
      <c r="AR23" s="7">
        <f t="shared" si="1"/>
        <v>1139000</v>
      </c>
      <c r="AS23" s="7">
        <f t="shared" si="1"/>
        <v>1156000</v>
      </c>
      <c r="AT23" s="7">
        <f t="shared" si="1"/>
        <v>1173000</v>
      </c>
      <c r="AU23" s="7">
        <f t="shared" si="1"/>
        <v>1190000</v>
      </c>
      <c r="AV23" s="7">
        <f t="shared" si="1"/>
        <v>1207000</v>
      </c>
      <c r="AW23" s="7">
        <f t="shared" si="1"/>
        <v>1224000</v>
      </c>
      <c r="AX23" s="7">
        <f t="shared" si="1"/>
        <v>1241000</v>
      </c>
      <c r="AY23" s="7">
        <f t="shared" si="1"/>
        <v>1258000</v>
      </c>
      <c r="AZ23" s="7">
        <f t="shared" si="1"/>
        <v>1275000</v>
      </c>
      <c r="BA23" s="7">
        <f t="shared" si="1"/>
        <v>1292000</v>
      </c>
      <c r="BB23" s="7">
        <f t="shared" si="1"/>
        <v>1309000</v>
      </c>
      <c r="BC23" s="7">
        <f t="shared" si="1"/>
        <v>1326000</v>
      </c>
      <c r="BD23" s="7">
        <f t="shared" si="1"/>
        <v>1343000</v>
      </c>
      <c r="BE23" s="7">
        <f t="shared" si="1"/>
        <v>1360000</v>
      </c>
      <c r="BF23" s="7">
        <f t="shared" ref="BF23:BU38" si="8">BF$8*$A23/10</f>
        <v>1377000</v>
      </c>
      <c r="BG23" s="7">
        <f t="shared" si="2"/>
        <v>1394000</v>
      </c>
      <c r="BH23" s="7">
        <f t="shared" si="2"/>
        <v>1411000</v>
      </c>
      <c r="BI23" s="7">
        <f t="shared" si="2"/>
        <v>1428000</v>
      </c>
      <c r="BJ23" s="7">
        <f t="shared" si="2"/>
        <v>1445000</v>
      </c>
      <c r="BK23" s="7">
        <f t="shared" si="2"/>
        <v>1462000</v>
      </c>
      <c r="BL23" s="7">
        <f t="shared" si="2"/>
        <v>1479000</v>
      </c>
      <c r="BM23" s="7">
        <f t="shared" si="2"/>
        <v>1496000</v>
      </c>
      <c r="BN23" s="7">
        <f t="shared" si="2"/>
        <v>1513000</v>
      </c>
      <c r="BO23" s="7">
        <f t="shared" si="2"/>
        <v>1530000</v>
      </c>
      <c r="BP23" s="7">
        <f t="shared" si="2"/>
        <v>1547000</v>
      </c>
      <c r="BQ23" s="7">
        <f t="shared" si="3"/>
        <v>1564000</v>
      </c>
      <c r="BR23" s="7">
        <f t="shared" si="3"/>
        <v>1581000</v>
      </c>
      <c r="BS23" s="7">
        <f t="shared" si="3"/>
        <v>1598000</v>
      </c>
      <c r="BT23" s="7">
        <f t="shared" si="3"/>
        <v>1615000</v>
      </c>
      <c r="BU23" s="7">
        <f t="shared" si="3"/>
        <v>1632000</v>
      </c>
      <c r="BV23" s="7">
        <f t="shared" si="3"/>
        <v>1649000</v>
      </c>
      <c r="BW23" s="7">
        <f t="shared" si="3"/>
        <v>1666000</v>
      </c>
      <c r="BX23" s="7">
        <f t="shared" si="3"/>
        <v>1683000</v>
      </c>
      <c r="BY23" s="7">
        <f t="shared" si="3"/>
        <v>1700000</v>
      </c>
      <c r="BZ23" s="7"/>
      <c r="CA23" s="7"/>
      <c r="CB23" s="7"/>
      <c r="CC23" s="7"/>
    </row>
    <row r="24" spans="1:81" s="5" customFormat="1" ht="11.25" x14ac:dyDescent="0.2">
      <c r="A24" s="6">
        <f t="shared" si="5"/>
        <v>180000</v>
      </c>
      <c r="B24" s="7">
        <f t="shared" si="4"/>
        <v>360000</v>
      </c>
      <c r="C24" s="7">
        <f t="shared" si="4"/>
        <v>378000</v>
      </c>
      <c r="D24" s="7">
        <f t="shared" si="4"/>
        <v>486000</v>
      </c>
      <c r="E24" s="7">
        <f t="shared" si="4"/>
        <v>504000</v>
      </c>
      <c r="F24" s="7">
        <f t="shared" si="4"/>
        <v>522000</v>
      </c>
      <c r="G24" s="7">
        <f t="shared" si="4"/>
        <v>540000</v>
      </c>
      <c r="H24" s="7">
        <f t="shared" si="4"/>
        <v>558000</v>
      </c>
      <c r="I24" s="7">
        <f t="shared" si="4"/>
        <v>576000</v>
      </c>
      <c r="J24" s="7">
        <f t="shared" si="4"/>
        <v>594000</v>
      </c>
      <c r="K24" s="7">
        <f t="shared" si="4"/>
        <v>612000</v>
      </c>
      <c r="L24" s="7">
        <f t="shared" si="4"/>
        <v>630000</v>
      </c>
      <c r="M24" s="7">
        <f t="shared" si="4"/>
        <v>648000</v>
      </c>
      <c r="N24" s="7">
        <f t="shared" si="4"/>
        <v>666000</v>
      </c>
      <c r="O24" s="7">
        <f t="shared" si="4"/>
        <v>684000</v>
      </c>
      <c r="P24" s="7">
        <f t="shared" si="4"/>
        <v>702000</v>
      </c>
      <c r="Q24" s="7">
        <f t="shared" si="4"/>
        <v>720000</v>
      </c>
      <c r="R24" s="7">
        <f t="shared" si="6"/>
        <v>738000</v>
      </c>
      <c r="S24" s="7">
        <f t="shared" si="6"/>
        <v>756000</v>
      </c>
      <c r="T24" s="7">
        <f t="shared" si="6"/>
        <v>774000</v>
      </c>
      <c r="U24" s="7">
        <f t="shared" si="6"/>
        <v>792000</v>
      </c>
      <c r="V24" s="7">
        <f t="shared" si="6"/>
        <v>810000</v>
      </c>
      <c r="W24" s="7">
        <f t="shared" si="6"/>
        <v>828000</v>
      </c>
      <c r="X24" s="7">
        <f t="shared" si="6"/>
        <v>846000</v>
      </c>
      <c r="Y24" s="7">
        <f t="shared" si="6"/>
        <v>864000</v>
      </c>
      <c r="Z24" s="7">
        <f t="shared" si="6"/>
        <v>882000</v>
      </c>
      <c r="AA24" s="7">
        <f t="shared" si="6"/>
        <v>900000</v>
      </c>
      <c r="AB24" s="7">
        <f t="shared" si="7"/>
        <v>918000</v>
      </c>
      <c r="AC24" s="7">
        <f t="shared" si="7"/>
        <v>936000</v>
      </c>
      <c r="AD24" s="7">
        <f t="shared" si="7"/>
        <v>954000</v>
      </c>
      <c r="AE24" s="7">
        <f t="shared" si="7"/>
        <v>972000</v>
      </c>
      <c r="AF24" s="7">
        <f t="shared" si="7"/>
        <v>990000</v>
      </c>
      <c r="AG24" s="7">
        <f t="shared" si="7"/>
        <v>1008000</v>
      </c>
      <c r="AH24" s="7">
        <f t="shared" si="7"/>
        <v>1026000</v>
      </c>
      <c r="AI24" s="7">
        <f t="shared" si="7"/>
        <v>1044000</v>
      </c>
      <c r="AJ24" s="7">
        <f t="shared" si="7"/>
        <v>1062000</v>
      </c>
      <c r="AK24" s="7">
        <f t="shared" si="7"/>
        <v>1080000</v>
      </c>
      <c r="AL24" s="7">
        <f t="shared" si="7"/>
        <v>1098000</v>
      </c>
      <c r="AM24" s="7">
        <f t="shared" si="7"/>
        <v>1116000</v>
      </c>
      <c r="AN24" s="7">
        <f t="shared" si="7"/>
        <v>1134000</v>
      </c>
      <c r="AO24" s="7">
        <f t="shared" si="7"/>
        <v>1152000</v>
      </c>
      <c r="AP24" s="7">
        <f t="shared" si="7"/>
        <v>1170000</v>
      </c>
      <c r="AQ24" s="7">
        <f t="shared" si="1"/>
        <v>1188000</v>
      </c>
      <c r="AR24" s="7">
        <f t="shared" si="1"/>
        <v>1206000</v>
      </c>
      <c r="AS24" s="7">
        <f t="shared" si="1"/>
        <v>1224000</v>
      </c>
      <c r="AT24" s="7">
        <f t="shared" si="1"/>
        <v>1242000</v>
      </c>
      <c r="AU24" s="7">
        <f t="shared" si="1"/>
        <v>1260000</v>
      </c>
      <c r="AV24" s="7">
        <f t="shared" si="1"/>
        <v>1278000</v>
      </c>
      <c r="AW24" s="7">
        <f t="shared" si="1"/>
        <v>1296000</v>
      </c>
      <c r="AX24" s="7">
        <f t="shared" si="1"/>
        <v>1314000</v>
      </c>
      <c r="AY24" s="7">
        <f t="shared" si="1"/>
        <v>1332000</v>
      </c>
      <c r="AZ24" s="7">
        <f t="shared" si="1"/>
        <v>1350000</v>
      </c>
      <c r="BA24" s="7">
        <f t="shared" si="1"/>
        <v>1368000</v>
      </c>
      <c r="BB24" s="7">
        <f t="shared" si="1"/>
        <v>1386000</v>
      </c>
      <c r="BC24" s="7">
        <f t="shared" si="1"/>
        <v>1404000</v>
      </c>
      <c r="BD24" s="7">
        <f t="shared" si="1"/>
        <v>1422000</v>
      </c>
      <c r="BE24" s="7">
        <f t="shared" si="1"/>
        <v>1440000</v>
      </c>
      <c r="BF24" s="7">
        <f t="shared" si="8"/>
        <v>1458000</v>
      </c>
      <c r="BG24" s="7">
        <f t="shared" si="2"/>
        <v>1476000</v>
      </c>
      <c r="BH24" s="7">
        <f t="shared" si="2"/>
        <v>1494000</v>
      </c>
      <c r="BI24" s="7">
        <f t="shared" si="2"/>
        <v>1512000</v>
      </c>
      <c r="BJ24" s="7">
        <f t="shared" si="2"/>
        <v>1530000</v>
      </c>
      <c r="BK24" s="7">
        <f t="shared" si="2"/>
        <v>1548000</v>
      </c>
      <c r="BL24" s="7">
        <f t="shared" si="2"/>
        <v>1566000</v>
      </c>
      <c r="BM24" s="7">
        <f t="shared" si="2"/>
        <v>1584000</v>
      </c>
      <c r="BN24" s="7">
        <f t="shared" si="2"/>
        <v>1602000</v>
      </c>
      <c r="BO24" s="7">
        <f t="shared" si="2"/>
        <v>1620000</v>
      </c>
      <c r="BP24" s="7">
        <f t="shared" si="2"/>
        <v>1638000</v>
      </c>
      <c r="BQ24" s="7">
        <f t="shared" si="3"/>
        <v>1656000</v>
      </c>
      <c r="BR24" s="7">
        <f t="shared" si="3"/>
        <v>1674000</v>
      </c>
      <c r="BS24" s="7">
        <f t="shared" si="3"/>
        <v>1692000</v>
      </c>
      <c r="BT24" s="7">
        <f t="shared" si="3"/>
        <v>1710000</v>
      </c>
      <c r="BU24" s="7">
        <f t="shared" si="3"/>
        <v>1728000</v>
      </c>
      <c r="BV24" s="7">
        <f t="shared" si="3"/>
        <v>1746000</v>
      </c>
      <c r="BW24" s="7">
        <f t="shared" si="3"/>
        <v>1764000</v>
      </c>
      <c r="BX24" s="7">
        <f t="shared" si="3"/>
        <v>1782000</v>
      </c>
      <c r="BY24" s="7">
        <f t="shared" si="3"/>
        <v>1800000</v>
      </c>
      <c r="BZ24" s="7"/>
      <c r="CA24" s="7"/>
      <c r="CB24" s="7"/>
      <c r="CC24" s="7"/>
    </row>
    <row r="25" spans="1:81" s="5" customFormat="1" ht="11.25" x14ac:dyDescent="0.2">
      <c r="A25" s="6">
        <f t="shared" si="5"/>
        <v>190000</v>
      </c>
      <c r="B25" s="7">
        <f t="shared" si="4"/>
        <v>380000</v>
      </c>
      <c r="C25" s="7">
        <f t="shared" si="4"/>
        <v>399000</v>
      </c>
      <c r="D25" s="7">
        <f t="shared" si="4"/>
        <v>513000</v>
      </c>
      <c r="E25" s="7">
        <f t="shared" si="4"/>
        <v>532000</v>
      </c>
      <c r="F25" s="7">
        <f t="shared" si="4"/>
        <v>551000</v>
      </c>
      <c r="G25" s="7">
        <f t="shared" si="4"/>
        <v>570000</v>
      </c>
      <c r="H25" s="7">
        <f t="shared" si="4"/>
        <v>589000</v>
      </c>
      <c r="I25" s="7">
        <f t="shared" si="4"/>
        <v>608000</v>
      </c>
      <c r="J25" s="7">
        <f t="shared" si="4"/>
        <v>627000</v>
      </c>
      <c r="K25" s="7">
        <f t="shared" si="4"/>
        <v>646000</v>
      </c>
      <c r="L25" s="7">
        <f t="shared" si="4"/>
        <v>665000</v>
      </c>
      <c r="M25" s="7">
        <f t="shared" si="4"/>
        <v>684000</v>
      </c>
      <c r="N25" s="7">
        <f t="shared" si="4"/>
        <v>703000</v>
      </c>
      <c r="O25" s="7">
        <f t="shared" si="4"/>
        <v>722000</v>
      </c>
      <c r="P25" s="7">
        <f t="shared" si="4"/>
        <v>741000</v>
      </c>
      <c r="Q25" s="7">
        <f t="shared" si="4"/>
        <v>760000</v>
      </c>
      <c r="R25" s="7">
        <f t="shared" ref="R25:AA34" si="9">R$8*$A25/10</f>
        <v>779000</v>
      </c>
      <c r="S25" s="7">
        <f t="shared" si="9"/>
        <v>798000</v>
      </c>
      <c r="T25" s="7">
        <f t="shared" si="9"/>
        <v>817000</v>
      </c>
      <c r="U25" s="7">
        <f t="shared" si="9"/>
        <v>836000</v>
      </c>
      <c r="V25" s="7">
        <f t="shared" si="9"/>
        <v>855000</v>
      </c>
      <c r="W25" s="7">
        <f t="shared" si="9"/>
        <v>874000</v>
      </c>
      <c r="X25" s="7">
        <f t="shared" si="9"/>
        <v>893000</v>
      </c>
      <c r="Y25" s="7">
        <f t="shared" si="9"/>
        <v>912000</v>
      </c>
      <c r="Z25" s="7">
        <f t="shared" si="9"/>
        <v>931000</v>
      </c>
      <c r="AA25" s="7">
        <f t="shared" si="9"/>
        <v>950000</v>
      </c>
      <c r="AB25" s="7">
        <f t="shared" ref="AB25:AQ34" si="10">AB$8*$A25/10</f>
        <v>969000</v>
      </c>
      <c r="AC25" s="7">
        <f t="shared" si="10"/>
        <v>988000</v>
      </c>
      <c r="AD25" s="7">
        <f t="shared" si="10"/>
        <v>1007000</v>
      </c>
      <c r="AE25" s="7">
        <f t="shared" si="10"/>
        <v>1026000</v>
      </c>
      <c r="AF25" s="7">
        <f t="shared" si="10"/>
        <v>1045000</v>
      </c>
      <c r="AG25" s="7">
        <f t="shared" si="10"/>
        <v>1064000</v>
      </c>
      <c r="AH25" s="7">
        <f t="shared" si="10"/>
        <v>1083000</v>
      </c>
      <c r="AI25" s="7">
        <f t="shared" si="10"/>
        <v>1102000</v>
      </c>
      <c r="AJ25" s="7">
        <f t="shared" si="10"/>
        <v>1121000</v>
      </c>
      <c r="AK25" s="7">
        <f t="shared" si="10"/>
        <v>1140000</v>
      </c>
      <c r="AL25" s="7">
        <f t="shared" si="10"/>
        <v>1159000</v>
      </c>
      <c r="AM25" s="7">
        <f t="shared" si="10"/>
        <v>1178000</v>
      </c>
      <c r="AN25" s="7">
        <f t="shared" si="10"/>
        <v>1197000</v>
      </c>
      <c r="AO25" s="7">
        <f t="shared" si="10"/>
        <v>1216000</v>
      </c>
      <c r="AP25" s="7">
        <f t="shared" si="10"/>
        <v>1235000</v>
      </c>
      <c r="AQ25" s="7">
        <f t="shared" si="10"/>
        <v>1254000</v>
      </c>
      <c r="AR25" s="7">
        <f t="shared" ref="AQ25:BF40" si="11">AR$8*$A25/10</f>
        <v>1273000</v>
      </c>
      <c r="AS25" s="7">
        <f t="shared" si="11"/>
        <v>1292000</v>
      </c>
      <c r="AT25" s="7">
        <f t="shared" si="11"/>
        <v>1311000</v>
      </c>
      <c r="AU25" s="7">
        <f t="shared" si="11"/>
        <v>1330000</v>
      </c>
      <c r="AV25" s="7">
        <f t="shared" si="11"/>
        <v>1349000</v>
      </c>
      <c r="AW25" s="7">
        <f t="shared" si="11"/>
        <v>1368000</v>
      </c>
      <c r="AX25" s="7">
        <f t="shared" si="11"/>
        <v>1387000</v>
      </c>
      <c r="AY25" s="7">
        <f t="shared" si="11"/>
        <v>1406000</v>
      </c>
      <c r="AZ25" s="7">
        <f t="shared" si="11"/>
        <v>1425000</v>
      </c>
      <c r="BA25" s="7">
        <f t="shared" si="11"/>
        <v>1444000</v>
      </c>
      <c r="BB25" s="7">
        <f t="shared" si="11"/>
        <v>1463000</v>
      </c>
      <c r="BC25" s="7">
        <f t="shared" si="11"/>
        <v>1482000</v>
      </c>
      <c r="BD25" s="7">
        <f t="shared" si="11"/>
        <v>1501000</v>
      </c>
      <c r="BE25" s="7">
        <f t="shared" si="11"/>
        <v>1520000</v>
      </c>
      <c r="BF25" s="7">
        <f t="shared" si="8"/>
        <v>1539000</v>
      </c>
      <c r="BG25" s="7">
        <f t="shared" si="8"/>
        <v>1558000</v>
      </c>
      <c r="BH25" s="7">
        <f t="shared" si="8"/>
        <v>1577000</v>
      </c>
      <c r="BI25" s="7">
        <f t="shared" si="8"/>
        <v>1596000</v>
      </c>
      <c r="BJ25" s="7">
        <f t="shared" si="8"/>
        <v>1615000</v>
      </c>
      <c r="BK25" s="7">
        <f t="shared" si="8"/>
        <v>1634000</v>
      </c>
      <c r="BL25" s="7">
        <f t="shared" si="8"/>
        <v>1653000</v>
      </c>
      <c r="BM25" s="7">
        <f t="shared" si="8"/>
        <v>1672000</v>
      </c>
      <c r="BN25" s="7">
        <f t="shared" si="8"/>
        <v>1691000</v>
      </c>
      <c r="BO25" s="7">
        <f t="shared" si="8"/>
        <v>1710000</v>
      </c>
      <c r="BP25" s="7">
        <f t="shared" si="8"/>
        <v>1729000</v>
      </c>
      <c r="BQ25" s="7">
        <f t="shared" si="8"/>
        <v>1748000</v>
      </c>
      <c r="BR25" s="7">
        <f t="shared" si="8"/>
        <v>1767000</v>
      </c>
      <c r="BS25" s="7">
        <f t="shared" si="8"/>
        <v>1786000</v>
      </c>
      <c r="BT25" s="7">
        <f t="shared" si="8"/>
        <v>1805000</v>
      </c>
      <c r="BU25" s="7">
        <f t="shared" si="8"/>
        <v>1824000</v>
      </c>
      <c r="BV25" s="7">
        <f t="shared" ref="BQ25:BY40" si="12">BV$8*$A25/10</f>
        <v>1843000</v>
      </c>
      <c r="BW25" s="7">
        <f t="shared" si="12"/>
        <v>1862000</v>
      </c>
      <c r="BX25" s="7">
        <f t="shared" si="12"/>
        <v>1881000</v>
      </c>
      <c r="BY25" s="7">
        <f t="shared" si="12"/>
        <v>1900000</v>
      </c>
      <c r="BZ25" s="7"/>
      <c r="CA25" s="7"/>
      <c r="CB25" s="7"/>
      <c r="CC25" s="7"/>
    </row>
    <row r="26" spans="1:81" s="5" customFormat="1" ht="11.25" x14ac:dyDescent="0.2">
      <c r="A26" s="6">
        <f t="shared" si="5"/>
        <v>200000</v>
      </c>
      <c r="B26" s="7">
        <f t="shared" ref="B26:Q35" si="13">B$8*$A26/10</f>
        <v>400000</v>
      </c>
      <c r="C26" s="7">
        <f t="shared" si="13"/>
        <v>420000</v>
      </c>
      <c r="D26" s="7">
        <f t="shared" si="13"/>
        <v>540000</v>
      </c>
      <c r="E26" s="7">
        <f t="shared" si="13"/>
        <v>560000</v>
      </c>
      <c r="F26" s="7">
        <f t="shared" si="13"/>
        <v>580000</v>
      </c>
      <c r="G26" s="7">
        <f t="shared" si="13"/>
        <v>600000</v>
      </c>
      <c r="H26" s="7">
        <f t="shared" si="13"/>
        <v>620000</v>
      </c>
      <c r="I26" s="7">
        <f t="shared" si="13"/>
        <v>640000</v>
      </c>
      <c r="J26" s="7">
        <f t="shared" si="13"/>
        <v>660000</v>
      </c>
      <c r="K26" s="7">
        <f t="shared" si="13"/>
        <v>680000</v>
      </c>
      <c r="L26" s="7">
        <f t="shared" si="13"/>
        <v>700000</v>
      </c>
      <c r="M26" s="7">
        <f t="shared" si="13"/>
        <v>720000</v>
      </c>
      <c r="N26" s="7">
        <f t="shared" si="13"/>
        <v>740000</v>
      </c>
      <c r="O26" s="7">
        <f t="shared" si="13"/>
        <v>760000</v>
      </c>
      <c r="P26" s="7">
        <f t="shared" si="13"/>
        <v>780000</v>
      </c>
      <c r="Q26" s="7">
        <f t="shared" si="13"/>
        <v>800000</v>
      </c>
      <c r="R26" s="7">
        <f t="shared" si="9"/>
        <v>820000</v>
      </c>
      <c r="S26" s="7">
        <f t="shared" si="9"/>
        <v>840000</v>
      </c>
      <c r="T26" s="7">
        <f t="shared" si="9"/>
        <v>860000</v>
      </c>
      <c r="U26" s="7">
        <f t="shared" si="9"/>
        <v>880000</v>
      </c>
      <c r="V26" s="7">
        <f t="shared" si="9"/>
        <v>900000</v>
      </c>
      <c r="W26" s="7">
        <f t="shared" si="9"/>
        <v>920000</v>
      </c>
      <c r="X26" s="7">
        <f t="shared" si="9"/>
        <v>940000</v>
      </c>
      <c r="Y26" s="7">
        <f t="shared" si="9"/>
        <v>960000</v>
      </c>
      <c r="Z26" s="7">
        <f t="shared" si="9"/>
        <v>980000</v>
      </c>
      <c r="AA26" s="7">
        <f t="shared" si="9"/>
        <v>1000000</v>
      </c>
      <c r="AB26" s="7">
        <f t="shared" si="10"/>
        <v>1020000</v>
      </c>
      <c r="AC26" s="7">
        <f t="shared" si="10"/>
        <v>1040000</v>
      </c>
      <c r="AD26" s="7">
        <f t="shared" si="10"/>
        <v>1060000</v>
      </c>
      <c r="AE26" s="7">
        <f t="shared" si="10"/>
        <v>1080000</v>
      </c>
      <c r="AF26" s="7">
        <f t="shared" si="10"/>
        <v>1100000</v>
      </c>
      <c r="AG26" s="7">
        <f t="shared" si="10"/>
        <v>1120000</v>
      </c>
      <c r="AH26" s="7">
        <f t="shared" si="10"/>
        <v>1140000</v>
      </c>
      <c r="AI26" s="7">
        <f t="shared" si="10"/>
        <v>1160000</v>
      </c>
      <c r="AJ26" s="7">
        <f t="shared" si="10"/>
        <v>1180000</v>
      </c>
      <c r="AK26" s="7">
        <f t="shared" si="10"/>
        <v>1200000</v>
      </c>
      <c r="AL26" s="7">
        <f t="shared" si="10"/>
        <v>1220000</v>
      </c>
      <c r="AM26" s="7">
        <f t="shared" si="10"/>
        <v>1240000</v>
      </c>
      <c r="AN26" s="7">
        <f t="shared" si="10"/>
        <v>1260000</v>
      </c>
      <c r="AO26" s="7">
        <f t="shared" si="10"/>
        <v>1280000</v>
      </c>
      <c r="AP26" s="7">
        <f t="shared" si="10"/>
        <v>1300000</v>
      </c>
      <c r="AQ26" s="7">
        <f t="shared" si="11"/>
        <v>1320000</v>
      </c>
      <c r="AR26" s="7">
        <f t="shared" si="11"/>
        <v>1340000</v>
      </c>
      <c r="AS26" s="7">
        <f t="shared" si="11"/>
        <v>1360000</v>
      </c>
      <c r="AT26" s="7">
        <f t="shared" si="11"/>
        <v>1380000</v>
      </c>
      <c r="AU26" s="7">
        <f t="shared" si="11"/>
        <v>1400000</v>
      </c>
      <c r="AV26" s="7">
        <f t="shared" si="11"/>
        <v>1420000</v>
      </c>
      <c r="AW26" s="7">
        <f t="shared" si="11"/>
        <v>1440000</v>
      </c>
      <c r="AX26" s="7">
        <f t="shared" si="11"/>
        <v>1460000</v>
      </c>
      <c r="AY26" s="7">
        <f t="shared" si="11"/>
        <v>1480000</v>
      </c>
      <c r="AZ26" s="7">
        <f t="shared" si="11"/>
        <v>1500000</v>
      </c>
      <c r="BA26" s="7">
        <f t="shared" si="11"/>
        <v>1520000</v>
      </c>
      <c r="BB26" s="7">
        <f t="shared" si="11"/>
        <v>1540000</v>
      </c>
      <c r="BC26" s="7">
        <f t="shared" si="11"/>
        <v>1560000</v>
      </c>
      <c r="BD26" s="7">
        <f t="shared" si="11"/>
        <v>1580000</v>
      </c>
      <c r="BE26" s="7">
        <f t="shared" si="11"/>
        <v>1600000</v>
      </c>
      <c r="BF26" s="7">
        <f t="shared" si="8"/>
        <v>1620000</v>
      </c>
      <c r="BG26" s="7">
        <f t="shared" si="8"/>
        <v>1640000</v>
      </c>
      <c r="BH26" s="7">
        <f t="shared" si="8"/>
        <v>1660000</v>
      </c>
      <c r="BI26" s="7">
        <f t="shared" si="8"/>
        <v>1680000</v>
      </c>
      <c r="BJ26" s="7">
        <f t="shared" si="8"/>
        <v>1700000</v>
      </c>
      <c r="BK26" s="7">
        <f t="shared" si="8"/>
        <v>1720000</v>
      </c>
      <c r="BL26" s="7">
        <f t="shared" si="8"/>
        <v>1740000</v>
      </c>
      <c r="BM26" s="7">
        <f t="shared" si="8"/>
        <v>1760000</v>
      </c>
      <c r="BN26" s="7">
        <f t="shared" si="8"/>
        <v>1780000</v>
      </c>
      <c r="BO26" s="7">
        <f t="shared" si="8"/>
        <v>1800000</v>
      </c>
      <c r="BP26" s="7">
        <f t="shared" si="8"/>
        <v>1820000</v>
      </c>
      <c r="BQ26" s="7">
        <f t="shared" si="12"/>
        <v>1840000</v>
      </c>
      <c r="BR26" s="7">
        <f t="shared" si="12"/>
        <v>1860000</v>
      </c>
      <c r="BS26" s="7">
        <f t="shared" si="12"/>
        <v>1880000</v>
      </c>
      <c r="BT26" s="7">
        <f t="shared" si="12"/>
        <v>1900000</v>
      </c>
      <c r="BU26" s="7">
        <f t="shared" si="12"/>
        <v>1920000</v>
      </c>
      <c r="BV26" s="7">
        <f t="shared" si="12"/>
        <v>1940000</v>
      </c>
      <c r="BW26" s="7">
        <f t="shared" si="12"/>
        <v>1960000</v>
      </c>
      <c r="BX26" s="7">
        <f t="shared" si="12"/>
        <v>1980000</v>
      </c>
      <c r="BY26" s="7">
        <f t="shared" si="12"/>
        <v>2000000</v>
      </c>
      <c r="BZ26" s="7"/>
      <c r="CA26" s="7"/>
      <c r="CB26" s="7"/>
      <c r="CC26" s="7"/>
    </row>
    <row r="27" spans="1:81" s="5" customFormat="1" ht="11.25" x14ac:dyDescent="0.2">
      <c r="A27" s="6">
        <f t="shared" si="5"/>
        <v>210000</v>
      </c>
      <c r="B27" s="7">
        <f t="shared" si="13"/>
        <v>420000</v>
      </c>
      <c r="C27" s="7">
        <f t="shared" si="13"/>
        <v>441000</v>
      </c>
      <c r="D27" s="7">
        <f t="shared" si="13"/>
        <v>567000</v>
      </c>
      <c r="E27" s="7">
        <f t="shared" si="13"/>
        <v>588000</v>
      </c>
      <c r="F27" s="7">
        <f t="shared" si="13"/>
        <v>609000</v>
      </c>
      <c r="G27" s="7">
        <f t="shared" si="13"/>
        <v>630000</v>
      </c>
      <c r="H27" s="7">
        <f t="shared" si="13"/>
        <v>651000</v>
      </c>
      <c r="I27" s="7">
        <f t="shared" si="13"/>
        <v>672000</v>
      </c>
      <c r="J27" s="7">
        <f t="shared" si="13"/>
        <v>693000</v>
      </c>
      <c r="K27" s="7">
        <f t="shared" si="13"/>
        <v>714000</v>
      </c>
      <c r="L27" s="7">
        <f t="shared" si="13"/>
        <v>735000</v>
      </c>
      <c r="M27" s="7">
        <f t="shared" si="13"/>
        <v>756000</v>
      </c>
      <c r="N27" s="7">
        <f t="shared" si="13"/>
        <v>777000</v>
      </c>
      <c r="O27" s="7">
        <f t="shared" si="13"/>
        <v>798000</v>
      </c>
      <c r="P27" s="7">
        <f t="shared" si="13"/>
        <v>819000</v>
      </c>
      <c r="Q27" s="7">
        <f t="shared" si="13"/>
        <v>840000</v>
      </c>
      <c r="R27" s="7">
        <f t="shared" si="9"/>
        <v>861000</v>
      </c>
      <c r="S27" s="7">
        <f t="shared" si="9"/>
        <v>882000</v>
      </c>
      <c r="T27" s="7">
        <f t="shared" si="9"/>
        <v>903000</v>
      </c>
      <c r="U27" s="7">
        <f t="shared" si="9"/>
        <v>924000</v>
      </c>
      <c r="V27" s="7">
        <f t="shared" si="9"/>
        <v>945000</v>
      </c>
      <c r="W27" s="7">
        <f t="shared" si="9"/>
        <v>966000</v>
      </c>
      <c r="X27" s="7">
        <f t="shared" si="9"/>
        <v>987000</v>
      </c>
      <c r="Y27" s="7">
        <f t="shared" si="9"/>
        <v>1008000</v>
      </c>
      <c r="Z27" s="7">
        <f t="shared" si="9"/>
        <v>1029000</v>
      </c>
      <c r="AA27" s="7">
        <f t="shared" si="9"/>
        <v>1050000</v>
      </c>
      <c r="AB27" s="7">
        <f t="shared" si="10"/>
        <v>1071000</v>
      </c>
      <c r="AC27" s="7">
        <f t="shared" si="10"/>
        <v>1092000</v>
      </c>
      <c r="AD27" s="7">
        <f t="shared" si="10"/>
        <v>1113000</v>
      </c>
      <c r="AE27" s="7">
        <f t="shared" si="10"/>
        <v>1134000</v>
      </c>
      <c r="AF27" s="7">
        <f t="shared" si="10"/>
        <v>1155000</v>
      </c>
      <c r="AG27" s="7">
        <f t="shared" si="10"/>
        <v>1176000</v>
      </c>
      <c r="AH27" s="7">
        <f t="shared" si="10"/>
        <v>1197000</v>
      </c>
      <c r="AI27" s="7">
        <f t="shared" si="10"/>
        <v>1218000</v>
      </c>
      <c r="AJ27" s="7">
        <f t="shared" si="10"/>
        <v>1239000</v>
      </c>
      <c r="AK27" s="7">
        <f t="shared" si="10"/>
        <v>1260000</v>
      </c>
      <c r="AL27" s="7">
        <f t="shared" si="10"/>
        <v>1281000</v>
      </c>
      <c r="AM27" s="7">
        <f t="shared" si="10"/>
        <v>1302000</v>
      </c>
      <c r="AN27" s="7">
        <f t="shared" si="10"/>
        <v>1323000</v>
      </c>
      <c r="AO27" s="7">
        <f t="shared" si="10"/>
        <v>1344000</v>
      </c>
      <c r="AP27" s="7">
        <f t="shared" si="10"/>
        <v>1365000</v>
      </c>
      <c r="AQ27" s="7">
        <f t="shared" si="11"/>
        <v>1386000</v>
      </c>
      <c r="AR27" s="7">
        <f t="shared" si="11"/>
        <v>1407000</v>
      </c>
      <c r="AS27" s="7">
        <f t="shared" si="11"/>
        <v>1428000</v>
      </c>
      <c r="AT27" s="7">
        <f t="shared" si="11"/>
        <v>1449000</v>
      </c>
      <c r="AU27" s="7">
        <f t="shared" si="11"/>
        <v>1470000</v>
      </c>
      <c r="AV27" s="7">
        <f t="shared" si="11"/>
        <v>1491000</v>
      </c>
      <c r="AW27" s="7">
        <f t="shared" si="11"/>
        <v>1512000</v>
      </c>
      <c r="AX27" s="7">
        <f t="shared" si="11"/>
        <v>1533000</v>
      </c>
      <c r="AY27" s="7">
        <f t="shared" si="11"/>
        <v>1554000</v>
      </c>
      <c r="AZ27" s="7">
        <f t="shared" si="11"/>
        <v>1575000</v>
      </c>
      <c r="BA27" s="7">
        <f t="shared" si="11"/>
        <v>1596000</v>
      </c>
      <c r="BB27" s="7">
        <f t="shared" si="11"/>
        <v>1617000</v>
      </c>
      <c r="BC27" s="7">
        <f t="shared" si="11"/>
        <v>1638000</v>
      </c>
      <c r="BD27" s="7">
        <f t="shared" si="11"/>
        <v>1659000</v>
      </c>
      <c r="BE27" s="7">
        <f t="shared" si="11"/>
        <v>1680000</v>
      </c>
      <c r="BF27" s="7">
        <f t="shared" si="8"/>
        <v>1701000</v>
      </c>
      <c r="BG27" s="7">
        <f t="shared" si="8"/>
        <v>1722000</v>
      </c>
      <c r="BH27" s="7">
        <f t="shared" si="8"/>
        <v>1743000</v>
      </c>
      <c r="BI27" s="7">
        <f t="shared" si="8"/>
        <v>1764000</v>
      </c>
      <c r="BJ27" s="7">
        <f t="shared" si="8"/>
        <v>1785000</v>
      </c>
      <c r="BK27" s="7">
        <f t="shared" si="8"/>
        <v>1806000</v>
      </c>
      <c r="BL27" s="7">
        <f t="shared" si="8"/>
        <v>1827000</v>
      </c>
      <c r="BM27" s="7">
        <f t="shared" si="8"/>
        <v>1848000</v>
      </c>
      <c r="BN27" s="7">
        <f t="shared" si="8"/>
        <v>1869000</v>
      </c>
      <c r="BO27" s="7">
        <f t="shared" si="8"/>
        <v>1890000</v>
      </c>
      <c r="BP27" s="7">
        <f t="shared" si="8"/>
        <v>1911000</v>
      </c>
      <c r="BQ27" s="7">
        <f t="shared" si="12"/>
        <v>1932000</v>
      </c>
      <c r="BR27" s="7">
        <f t="shared" si="12"/>
        <v>1953000</v>
      </c>
      <c r="BS27" s="7">
        <f t="shared" si="12"/>
        <v>1974000</v>
      </c>
      <c r="BT27" s="7">
        <f t="shared" si="12"/>
        <v>1995000</v>
      </c>
      <c r="BU27" s="7">
        <f t="shared" si="12"/>
        <v>2016000</v>
      </c>
      <c r="BV27" s="7">
        <f t="shared" si="12"/>
        <v>2037000</v>
      </c>
      <c r="BW27" s="7">
        <f t="shared" si="12"/>
        <v>2058000</v>
      </c>
      <c r="BX27" s="7">
        <f t="shared" si="12"/>
        <v>2079000</v>
      </c>
      <c r="BY27" s="7">
        <f t="shared" si="12"/>
        <v>2100000</v>
      </c>
      <c r="BZ27" s="7"/>
      <c r="CA27" s="7"/>
      <c r="CB27" s="7"/>
      <c r="CC27" s="7"/>
    </row>
    <row r="28" spans="1:81" s="5" customFormat="1" ht="11.25" x14ac:dyDescent="0.2">
      <c r="A28" s="6">
        <f t="shared" si="5"/>
        <v>220000</v>
      </c>
      <c r="B28" s="7">
        <f t="shared" si="13"/>
        <v>440000</v>
      </c>
      <c r="C28" s="7">
        <f t="shared" si="13"/>
        <v>462000</v>
      </c>
      <c r="D28" s="7">
        <f t="shared" si="13"/>
        <v>594000</v>
      </c>
      <c r="E28" s="7">
        <f t="shared" si="13"/>
        <v>616000</v>
      </c>
      <c r="F28" s="7">
        <f t="shared" si="13"/>
        <v>638000</v>
      </c>
      <c r="G28" s="7">
        <f t="shared" si="13"/>
        <v>660000</v>
      </c>
      <c r="H28" s="7">
        <f t="shared" si="13"/>
        <v>682000</v>
      </c>
      <c r="I28" s="7">
        <f t="shared" si="13"/>
        <v>704000</v>
      </c>
      <c r="J28" s="7">
        <f t="shared" si="13"/>
        <v>726000</v>
      </c>
      <c r="K28" s="7">
        <f t="shared" si="13"/>
        <v>748000</v>
      </c>
      <c r="L28" s="7">
        <f t="shared" si="13"/>
        <v>770000</v>
      </c>
      <c r="M28" s="7">
        <f t="shared" si="13"/>
        <v>792000</v>
      </c>
      <c r="N28" s="7">
        <f t="shared" si="13"/>
        <v>814000</v>
      </c>
      <c r="O28" s="7">
        <f t="shared" si="13"/>
        <v>836000</v>
      </c>
      <c r="P28" s="7">
        <f t="shared" si="13"/>
        <v>858000</v>
      </c>
      <c r="Q28" s="7">
        <f t="shared" si="13"/>
        <v>880000</v>
      </c>
      <c r="R28" s="7">
        <f t="shared" si="9"/>
        <v>902000</v>
      </c>
      <c r="S28" s="7">
        <f t="shared" si="9"/>
        <v>924000</v>
      </c>
      <c r="T28" s="7">
        <f t="shared" si="9"/>
        <v>946000</v>
      </c>
      <c r="U28" s="7">
        <f t="shared" si="9"/>
        <v>968000</v>
      </c>
      <c r="V28" s="7">
        <f t="shared" si="9"/>
        <v>990000</v>
      </c>
      <c r="W28" s="7">
        <f t="shared" si="9"/>
        <v>1012000</v>
      </c>
      <c r="X28" s="7">
        <f t="shared" si="9"/>
        <v>1034000</v>
      </c>
      <c r="Y28" s="7">
        <f t="shared" si="9"/>
        <v>1056000</v>
      </c>
      <c r="Z28" s="7">
        <f t="shared" si="9"/>
        <v>1078000</v>
      </c>
      <c r="AA28" s="7">
        <f t="shared" si="9"/>
        <v>1100000</v>
      </c>
      <c r="AB28" s="7">
        <f t="shared" si="10"/>
        <v>1122000</v>
      </c>
      <c r="AC28" s="7">
        <f t="shared" si="10"/>
        <v>1144000</v>
      </c>
      <c r="AD28" s="7">
        <f t="shared" si="10"/>
        <v>1166000</v>
      </c>
      <c r="AE28" s="7">
        <f t="shared" si="10"/>
        <v>1188000</v>
      </c>
      <c r="AF28" s="7">
        <f t="shared" si="10"/>
        <v>1210000</v>
      </c>
      <c r="AG28" s="7">
        <f t="shared" si="10"/>
        <v>1232000</v>
      </c>
      <c r="AH28" s="7">
        <f t="shared" si="10"/>
        <v>1254000</v>
      </c>
      <c r="AI28" s="7">
        <f t="shared" si="10"/>
        <v>1276000</v>
      </c>
      <c r="AJ28" s="7">
        <f t="shared" si="10"/>
        <v>1298000</v>
      </c>
      <c r="AK28" s="7">
        <f t="shared" si="10"/>
        <v>1320000</v>
      </c>
      <c r="AL28" s="7">
        <f t="shared" si="10"/>
        <v>1342000</v>
      </c>
      <c r="AM28" s="7">
        <f t="shared" si="10"/>
        <v>1364000</v>
      </c>
      <c r="AN28" s="7">
        <f t="shared" si="10"/>
        <v>1386000</v>
      </c>
      <c r="AO28" s="7">
        <f t="shared" si="10"/>
        <v>1408000</v>
      </c>
      <c r="AP28" s="7">
        <f t="shared" si="10"/>
        <v>1430000</v>
      </c>
      <c r="AQ28" s="7">
        <f t="shared" si="11"/>
        <v>1452000</v>
      </c>
      <c r="AR28" s="7">
        <f t="shared" si="11"/>
        <v>1474000</v>
      </c>
      <c r="AS28" s="7">
        <f t="shared" si="11"/>
        <v>1496000</v>
      </c>
      <c r="AT28" s="7">
        <f t="shared" si="11"/>
        <v>1518000</v>
      </c>
      <c r="AU28" s="7">
        <f t="shared" si="11"/>
        <v>1540000</v>
      </c>
      <c r="AV28" s="7">
        <f t="shared" si="11"/>
        <v>1562000</v>
      </c>
      <c r="AW28" s="7">
        <f t="shared" si="11"/>
        <v>1584000</v>
      </c>
      <c r="AX28" s="7">
        <f t="shared" si="11"/>
        <v>1606000</v>
      </c>
      <c r="AY28" s="7">
        <f t="shared" si="11"/>
        <v>1628000</v>
      </c>
      <c r="AZ28" s="7">
        <f t="shared" si="11"/>
        <v>1650000</v>
      </c>
      <c r="BA28" s="7">
        <f t="shared" si="11"/>
        <v>1672000</v>
      </c>
      <c r="BB28" s="7">
        <f t="shared" si="11"/>
        <v>1694000</v>
      </c>
      <c r="BC28" s="7">
        <f t="shared" si="11"/>
        <v>1716000</v>
      </c>
      <c r="BD28" s="7">
        <f t="shared" si="11"/>
        <v>1738000</v>
      </c>
      <c r="BE28" s="7">
        <f t="shared" si="11"/>
        <v>1760000</v>
      </c>
      <c r="BF28" s="7">
        <f t="shared" si="8"/>
        <v>1782000</v>
      </c>
      <c r="BG28" s="7">
        <f t="shared" si="8"/>
        <v>1804000</v>
      </c>
      <c r="BH28" s="7">
        <f t="shared" si="8"/>
        <v>1826000</v>
      </c>
      <c r="BI28" s="7">
        <f t="shared" si="8"/>
        <v>1848000</v>
      </c>
      <c r="BJ28" s="7">
        <f t="shared" si="8"/>
        <v>1870000</v>
      </c>
      <c r="BK28" s="7">
        <f t="shared" si="8"/>
        <v>1892000</v>
      </c>
      <c r="BL28" s="7">
        <f t="shared" si="8"/>
        <v>1914000</v>
      </c>
      <c r="BM28" s="7">
        <f t="shared" si="8"/>
        <v>1936000</v>
      </c>
      <c r="BN28" s="7">
        <f t="shared" si="8"/>
        <v>1958000</v>
      </c>
      <c r="BO28" s="7">
        <f t="shared" si="8"/>
        <v>1980000</v>
      </c>
      <c r="BP28" s="7">
        <f t="shared" si="8"/>
        <v>2002000</v>
      </c>
      <c r="BQ28" s="7">
        <f t="shared" si="12"/>
        <v>2024000</v>
      </c>
      <c r="BR28" s="7">
        <f t="shared" si="12"/>
        <v>2046000</v>
      </c>
      <c r="BS28" s="7">
        <f t="shared" si="12"/>
        <v>2068000</v>
      </c>
      <c r="BT28" s="7">
        <f t="shared" si="12"/>
        <v>2090000</v>
      </c>
      <c r="BU28" s="7">
        <f t="shared" si="12"/>
        <v>2112000</v>
      </c>
      <c r="BV28" s="7">
        <f t="shared" si="12"/>
        <v>2134000</v>
      </c>
      <c r="BW28" s="7">
        <f t="shared" si="12"/>
        <v>2156000</v>
      </c>
      <c r="BX28" s="7">
        <f t="shared" si="12"/>
        <v>2178000</v>
      </c>
      <c r="BY28" s="7">
        <f t="shared" si="12"/>
        <v>2200000</v>
      </c>
      <c r="BZ28" s="7"/>
      <c r="CA28" s="7"/>
      <c r="CB28" s="7"/>
      <c r="CC28" s="7"/>
    </row>
    <row r="29" spans="1:81" s="5" customFormat="1" ht="11.25" x14ac:dyDescent="0.2">
      <c r="A29" s="6">
        <f t="shared" si="5"/>
        <v>230000</v>
      </c>
      <c r="B29" s="7">
        <f t="shared" si="13"/>
        <v>460000</v>
      </c>
      <c r="C29" s="7">
        <f t="shared" si="13"/>
        <v>483000</v>
      </c>
      <c r="D29" s="7">
        <f t="shared" si="13"/>
        <v>621000</v>
      </c>
      <c r="E29" s="7">
        <f t="shared" si="13"/>
        <v>644000</v>
      </c>
      <c r="F29" s="7">
        <f t="shared" si="13"/>
        <v>667000</v>
      </c>
      <c r="G29" s="7">
        <f t="shared" si="13"/>
        <v>690000</v>
      </c>
      <c r="H29" s="7">
        <f t="shared" si="13"/>
        <v>713000</v>
      </c>
      <c r="I29" s="7">
        <f t="shared" si="13"/>
        <v>736000</v>
      </c>
      <c r="J29" s="7">
        <f t="shared" si="13"/>
        <v>759000</v>
      </c>
      <c r="K29" s="7">
        <f t="shared" si="13"/>
        <v>782000</v>
      </c>
      <c r="L29" s="7">
        <f t="shared" si="13"/>
        <v>805000</v>
      </c>
      <c r="M29" s="7">
        <f t="shared" si="13"/>
        <v>828000</v>
      </c>
      <c r="N29" s="7">
        <f t="shared" si="13"/>
        <v>851000</v>
      </c>
      <c r="O29" s="7">
        <f t="shared" si="13"/>
        <v>874000</v>
      </c>
      <c r="P29" s="7">
        <f t="shared" si="13"/>
        <v>897000</v>
      </c>
      <c r="Q29" s="7">
        <f t="shared" si="13"/>
        <v>920000</v>
      </c>
      <c r="R29" s="7">
        <f t="shared" si="9"/>
        <v>943000</v>
      </c>
      <c r="S29" s="7">
        <f t="shared" si="9"/>
        <v>966000</v>
      </c>
      <c r="T29" s="7">
        <f t="shared" si="9"/>
        <v>989000</v>
      </c>
      <c r="U29" s="7">
        <f t="shared" si="9"/>
        <v>1012000</v>
      </c>
      <c r="V29" s="7">
        <f t="shared" si="9"/>
        <v>1035000</v>
      </c>
      <c r="W29" s="7">
        <f t="shared" si="9"/>
        <v>1058000</v>
      </c>
      <c r="X29" s="7">
        <f t="shared" si="9"/>
        <v>1081000</v>
      </c>
      <c r="Y29" s="7">
        <f t="shared" si="9"/>
        <v>1104000</v>
      </c>
      <c r="Z29" s="7">
        <f t="shared" si="9"/>
        <v>1127000</v>
      </c>
      <c r="AA29" s="7">
        <f t="shared" si="9"/>
        <v>1150000</v>
      </c>
      <c r="AB29" s="7">
        <f t="shared" si="10"/>
        <v>1173000</v>
      </c>
      <c r="AC29" s="7">
        <f t="shared" si="10"/>
        <v>1196000</v>
      </c>
      <c r="AD29" s="7">
        <f t="shared" si="10"/>
        <v>1219000</v>
      </c>
      <c r="AE29" s="7">
        <f t="shared" si="10"/>
        <v>1242000</v>
      </c>
      <c r="AF29" s="7">
        <f t="shared" si="10"/>
        <v>1265000</v>
      </c>
      <c r="AG29" s="7">
        <f t="shared" si="10"/>
        <v>1288000</v>
      </c>
      <c r="AH29" s="7">
        <f t="shared" si="10"/>
        <v>1311000</v>
      </c>
      <c r="AI29" s="7">
        <f t="shared" si="10"/>
        <v>1334000</v>
      </c>
      <c r="AJ29" s="7">
        <f t="shared" si="10"/>
        <v>1357000</v>
      </c>
      <c r="AK29" s="7">
        <f t="shared" si="10"/>
        <v>1380000</v>
      </c>
      <c r="AL29" s="7">
        <f t="shared" si="10"/>
        <v>1403000</v>
      </c>
      <c r="AM29" s="7">
        <f t="shared" si="10"/>
        <v>1426000</v>
      </c>
      <c r="AN29" s="7">
        <f t="shared" si="10"/>
        <v>1449000</v>
      </c>
      <c r="AO29" s="7">
        <f t="shared" si="10"/>
        <v>1472000</v>
      </c>
      <c r="AP29" s="7">
        <f t="shared" si="10"/>
        <v>1495000</v>
      </c>
      <c r="AQ29" s="7">
        <f t="shared" si="11"/>
        <v>1518000</v>
      </c>
      <c r="AR29" s="7">
        <f t="shared" si="11"/>
        <v>1541000</v>
      </c>
      <c r="AS29" s="7">
        <f t="shared" si="11"/>
        <v>1564000</v>
      </c>
      <c r="AT29" s="7">
        <f t="shared" si="11"/>
        <v>1587000</v>
      </c>
      <c r="AU29" s="7">
        <f t="shared" si="11"/>
        <v>1610000</v>
      </c>
      <c r="AV29" s="7">
        <f t="shared" si="11"/>
        <v>1633000</v>
      </c>
      <c r="AW29" s="7">
        <f t="shared" si="11"/>
        <v>1656000</v>
      </c>
      <c r="AX29" s="7">
        <f t="shared" si="11"/>
        <v>1679000</v>
      </c>
      <c r="AY29" s="7">
        <f t="shared" si="11"/>
        <v>1702000</v>
      </c>
      <c r="AZ29" s="7">
        <f t="shared" si="11"/>
        <v>1725000</v>
      </c>
      <c r="BA29" s="7">
        <f t="shared" si="11"/>
        <v>1748000</v>
      </c>
      <c r="BB29" s="7">
        <f t="shared" si="11"/>
        <v>1771000</v>
      </c>
      <c r="BC29" s="7">
        <f t="shared" si="11"/>
        <v>1794000</v>
      </c>
      <c r="BD29" s="7">
        <f t="shared" si="11"/>
        <v>1817000</v>
      </c>
      <c r="BE29" s="7">
        <f t="shared" si="11"/>
        <v>1840000</v>
      </c>
      <c r="BF29" s="7">
        <f t="shared" si="8"/>
        <v>1863000</v>
      </c>
      <c r="BG29" s="7">
        <f t="shared" si="8"/>
        <v>1886000</v>
      </c>
      <c r="BH29" s="7">
        <f t="shared" si="8"/>
        <v>1909000</v>
      </c>
      <c r="BI29" s="7">
        <f t="shared" si="8"/>
        <v>1932000</v>
      </c>
      <c r="BJ29" s="7">
        <f t="shared" si="8"/>
        <v>1955000</v>
      </c>
      <c r="BK29" s="7">
        <f t="shared" si="8"/>
        <v>1978000</v>
      </c>
      <c r="BL29" s="7">
        <f t="shared" si="8"/>
        <v>2001000</v>
      </c>
      <c r="BM29" s="7">
        <f t="shared" si="8"/>
        <v>2024000</v>
      </c>
      <c r="BN29" s="7">
        <f t="shared" si="8"/>
        <v>2047000</v>
      </c>
      <c r="BO29" s="7">
        <f t="shared" si="8"/>
        <v>2070000</v>
      </c>
      <c r="BP29" s="7">
        <f t="shared" si="8"/>
        <v>2093000</v>
      </c>
      <c r="BQ29" s="7">
        <f t="shared" si="12"/>
        <v>2116000</v>
      </c>
      <c r="BR29" s="7">
        <f t="shared" si="12"/>
        <v>2139000</v>
      </c>
      <c r="BS29" s="7">
        <f t="shared" si="12"/>
        <v>2162000</v>
      </c>
      <c r="BT29" s="7">
        <f t="shared" si="12"/>
        <v>2185000</v>
      </c>
      <c r="BU29" s="7">
        <f t="shared" si="12"/>
        <v>2208000</v>
      </c>
      <c r="BV29" s="7">
        <f t="shared" si="12"/>
        <v>2231000</v>
      </c>
      <c r="BW29" s="7">
        <f t="shared" si="12"/>
        <v>2254000</v>
      </c>
      <c r="BX29" s="7">
        <f t="shared" si="12"/>
        <v>2277000</v>
      </c>
      <c r="BY29" s="7">
        <f t="shared" si="12"/>
        <v>2300000</v>
      </c>
      <c r="BZ29" s="7"/>
      <c r="CA29" s="7"/>
      <c r="CB29" s="7"/>
      <c r="CC29" s="7"/>
    </row>
    <row r="30" spans="1:81" s="5" customFormat="1" ht="11.25" x14ac:dyDescent="0.2">
      <c r="A30" s="6">
        <f t="shared" si="5"/>
        <v>240000</v>
      </c>
      <c r="B30" s="7">
        <f t="shared" si="13"/>
        <v>480000</v>
      </c>
      <c r="C30" s="7">
        <f t="shared" si="13"/>
        <v>504000</v>
      </c>
      <c r="D30" s="7">
        <f t="shared" si="13"/>
        <v>648000</v>
      </c>
      <c r="E30" s="7">
        <f t="shared" si="13"/>
        <v>672000</v>
      </c>
      <c r="F30" s="7">
        <f t="shared" si="13"/>
        <v>696000</v>
      </c>
      <c r="G30" s="7">
        <f t="shared" si="13"/>
        <v>720000</v>
      </c>
      <c r="H30" s="7">
        <f t="shared" si="13"/>
        <v>744000</v>
      </c>
      <c r="I30" s="7">
        <f t="shared" si="13"/>
        <v>768000</v>
      </c>
      <c r="J30" s="7">
        <f t="shared" si="13"/>
        <v>792000</v>
      </c>
      <c r="K30" s="7">
        <f t="shared" si="13"/>
        <v>816000</v>
      </c>
      <c r="L30" s="7">
        <f t="shared" si="13"/>
        <v>840000</v>
      </c>
      <c r="M30" s="7">
        <f t="shared" si="13"/>
        <v>864000</v>
      </c>
      <c r="N30" s="7">
        <f t="shared" si="13"/>
        <v>888000</v>
      </c>
      <c r="O30" s="7">
        <f t="shared" si="13"/>
        <v>912000</v>
      </c>
      <c r="P30" s="7">
        <f t="shared" si="13"/>
        <v>936000</v>
      </c>
      <c r="Q30" s="7">
        <f t="shared" si="13"/>
        <v>960000</v>
      </c>
      <c r="R30" s="7">
        <f t="shared" si="9"/>
        <v>984000</v>
      </c>
      <c r="S30" s="7">
        <f t="shared" si="9"/>
        <v>1008000</v>
      </c>
      <c r="T30" s="7">
        <f t="shared" si="9"/>
        <v>1032000</v>
      </c>
      <c r="U30" s="7">
        <f t="shared" si="9"/>
        <v>1056000</v>
      </c>
      <c r="V30" s="7">
        <f t="shared" si="9"/>
        <v>1080000</v>
      </c>
      <c r="W30" s="7">
        <f t="shared" si="9"/>
        <v>1104000</v>
      </c>
      <c r="X30" s="7">
        <f t="shared" si="9"/>
        <v>1128000</v>
      </c>
      <c r="Y30" s="7">
        <f t="shared" si="9"/>
        <v>1152000</v>
      </c>
      <c r="Z30" s="7">
        <f t="shared" si="9"/>
        <v>1176000</v>
      </c>
      <c r="AA30" s="7">
        <f t="shared" si="9"/>
        <v>1200000</v>
      </c>
      <c r="AB30" s="7">
        <f t="shared" si="10"/>
        <v>1224000</v>
      </c>
      <c r="AC30" s="7">
        <f t="shared" si="10"/>
        <v>1248000</v>
      </c>
      <c r="AD30" s="7">
        <f t="shared" si="10"/>
        <v>1272000</v>
      </c>
      <c r="AE30" s="7">
        <f t="shared" si="10"/>
        <v>1296000</v>
      </c>
      <c r="AF30" s="7">
        <f t="shared" si="10"/>
        <v>1320000</v>
      </c>
      <c r="AG30" s="7">
        <f t="shared" si="10"/>
        <v>1344000</v>
      </c>
      <c r="AH30" s="7">
        <f t="shared" si="10"/>
        <v>1368000</v>
      </c>
      <c r="AI30" s="7">
        <f t="shared" si="10"/>
        <v>1392000</v>
      </c>
      <c r="AJ30" s="7">
        <f t="shared" si="10"/>
        <v>1416000</v>
      </c>
      <c r="AK30" s="7">
        <f t="shared" si="10"/>
        <v>1440000</v>
      </c>
      <c r="AL30" s="7">
        <f t="shared" si="10"/>
        <v>1464000</v>
      </c>
      <c r="AM30" s="7">
        <f t="shared" si="10"/>
        <v>1488000</v>
      </c>
      <c r="AN30" s="7">
        <f t="shared" si="10"/>
        <v>1512000</v>
      </c>
      <c r="AO30" s="7">
        <f t="shared" si="10"/>
        <v>1536000</v>
      </c>
      <c r="AP30" s="7">
        <f t="shared" si="10"/>
        <v>1560000</v>
      </c>
      <c r="AQ30" s="7">
        <f t="shared" si="11"/>
        <v>1584000</v>
      </c>
      <c r="AR30" s="7">
        <f t="shared" si="11"/>
        <v>1608000</v>
      </c>
      <c r="AS30" s="7">
        <f t="shared" si="11"/>
        <v>1632000</v>
      </c>
      <c r="AT30" s="7">
        <f t="shared" si="11"/>
        <v>1656000</v>
      </c>
      <c r="AU30" s="7">
        <f t="shared" si="11"/>
        <v>1680000</v>
      </c>
      <c r="AV30" s="7">
        <f t="shared" si="11"/>
        <v>1704000</v>
      </c>
      <c r="AW30" s="7">
        <f t="shared" si="11"/>
        <v>1728000</v>
      </c>
      <c r="AX30" s="7">
        <f t="shared" si="11"/>
        <v>1752000</v>
      </c>
      <c r="AY30" s="7">
        <f t="shared" si="11"/>
        <v>1776000</v>
      </c>
      <c r="AZ30" s="7">
        <f t="shared" si="11"/>
        <v>1800000</v>
      </c>
      <c r="BA30" s="7">
        <f t="shared" si="11"/>
        <v>1824000</v>
      </c>
      <c r="BB30" s="7">
        <f t="shared" si="11"/>
        <v>1848000</v>
      </c>
      <c r="BC30" s="7">
        <f t="shared" si="11"/>
        <v>1872000</v>
      </c>
      <c r="BD30" s="7">
        <f t="shared" si="11"/>
        <v>1896000</v>
      </c>
      <c r="BE30" s="7">
        <f t="shared" si="11"/>
        <v>1920000</v>
      </c>
      <c r="BF30" s="7">
        <f t="shared" si="8"/>
        <v>1944000</v>
      </c>
      <c r="BG30" s="7">
        <f t="shared" si="8"/>
        <v>1968000</v>
      </c>
      <c r="BH30" s="7">
        <f t="shared" si="8"/>
        <v>1992000</v>
      </c>
      <c r="BI30" s="7">
        <f t="shared" si="8"/>
        <v>2016000</v>
      </c>
      <c r="BJ30" s="7">
        <f t="shared" si="8"/>
        <v>2040000</v>
      </c>
      <c r="BK30" s="7">
        <f t="shared" si="8"/>
        <v>2064000</v>
      </c>
      <c r="BL30" s="7">
        <f t="shared" si="8"/>
        <v>2088000</v>
      </c>
      <c r="BM30" s="7">
        <f t="shared" si="8"/>
        <v>2112000</v>
      </c>
      <c r="BN30" s="7">
        <f t="shared" si="8"/>
        <v>2136000</v>
      </c>
      <c r="BO30" s="7">
        <f t="shared" si="8"/>
        <v>2160000</v>
      </c>
      <c r="BP30" s="7">
        <f t="shared" si="8"/>
        <v>2184000</v>
      </c>
      <c r="BQ30" s="7">
        <f t="shared" si="12"/>
        <v>2208000</v>
      </c>
      <c r="BR30" s="7">
        <f t="shared" si="12"/>
        <v>2232000</v>
      </c>
      <c r="BS30" s="7">
        <f t="shared" si="12"/>
        <v>2256000</v>
      </c>
      <c r="BT30" s="7">
        <f t="shared" si="12"/>
        <v>2280000</v>
      </c>
      <c r="BU30" s="7">
        <f t="shared" si="12"/>
        <v>2304000</v>
      </c>
      <c r="BV30" s="7">
        <f t="shared" si="12"/>
        <v>2328000</v>
      </c>
      <c r="BW30" s="7">
        <f t="shared" si="12"/>
        <v>2352000</v>
      </c>
      <c r="BX30" s="7">
        <f t="shared" si="12"/>
        <v>2376000</v>
      </c>
      <c r="BY30" s="7">
        <f t="shared" si="12"/>
        <v>2400000</v>
      </c>
      <c r="BZ30" s="7"/>
      <c r="CA30" s="7"/>
      <c r="CB30" s="7"/>
      <c r="CC30" s="7"/>
    </row>
    <row r="31" spans="1:81" s="5" customFormat="1" ht="11.25" x14ac:dyDescent="0.2">
      <c r="A31" s="6">
        <f t="shared" si="5"/>
        <v>250000</v>
      </c>
      <c r="B31" s="7">
        <f t="shared" si="13"/>
        <v>500000</v>
      </c>
      <c r="C31" s="7">
        <f t="shared" si="13"/>
        <v>525000</v>
      </c>
      <c r="D31" s="7">
        <f t="shared" si="13"/>
        <v>675000</v>
      </c>
      <c r="E31" s="7">
        <f t="shared" si="13"/>
        <v>700000</v>
      </c>
      <c r="F31" s="7">
        <f t="shared" si="13"/>
        <v>725000</v>
      </c>
      <c r="G31" s="7">
        <f t="shared" si="13"/>
        <v>750000</v>
      </c>
      <c r="H31" s="7">
        <f t="shared" si="13"/>
        <v>775000</v>
      </c>
      <c r="I31" s="7">
        <f t="shared" si="13"/>
        <v>800000</v>
      </c>
      <c r="J31" s="7">
        <f t="shared" si="13"/>
        <v>825000</v>
      </c>
      <c r="K31" s="7">
        <f t="shared" si="13"/>
        <v>850000</v>
      </c>
      <c r="L31" s="7">
        <f t="shared" si="13"/>
        <v>875000</v>
      </c>
      <c r="M31" s="7">
        <f t="shared" si="13"/>
        <v>900000</v>
      </c>
      <c r="N31" s="7">
        <f t="shared" si="13"/>
        <v>925000</v>
      </c>
      <c r="O31" s="7">
        <f t="shared" si="13"/>
        <v>950000</v>
      </c>
      <c r="P31" s="7">
        <f t="shared" si="13"/>
        <v>975000</v>
      </c>
      <c r="Q31" s="7">
        <f t="shared" si="13"/>
        <v>1000000</v>
      </c>
      <c r="R31" s="7">
        <f t="shared" si="9"/>
        <v>1025000</v>
      </c>
      <c r="S31" s="7">
        <f t="shared" si="9"/>
        <v>1050000</v>
      </c>
      <c r="T31" s="7">
        <f t="shared" si="9"/>
        <v>1075000</v>
      </c>
      <c r="U31" s="7">
        <f t="shared" si="9"/>
        <v>1100000</v>
      </c>
      <c r="V31" s="7">
        <f t="shared" si="9"/>
        <v>1125000</v>
      </c>
      <c r="W31" s="7">
        <f t="shared" si="9"/>
        <v>1150000</v>
      </c>
      <c r="X31" s="7">
        <f t="shared" si="9"/>
        <v>1175000</v>
      </c>
      <c r="Y31" s="7">
        <f t="shared" si="9"/>
        <v>1200000</v>
      </c>
      <c r="Z31" s="7">
        <f t="shared" si="9"/>
        <v>1225000</v>
      </c>
      <c r="AA31" s="7">
        <f t="shared" si="9"/>
        <v>1250000</v>
      </c>
      <c r="AB31" s="7">
        <f t="shared" si="10"/>
        <v>1275000</v>
      </c>
      <c r="AC31" s="7">
        <f t="shared" si="10"/>
        <v>1300000</v>
      </c>
      <c r="AD31" s="7">
        <f t="shared" si="10"/>
        <v>1325000</v>
      </c>
      <c r="AE31" s="7">
        <f t="shared" si="10"/>
        <v>1350000</v>
      </c>
      <c r="AF31" s="7">
        <f t="shared" si="10"/>
        <v>1375000</v>
      </c>
      <c r="AG31" s="7">
        <f t="shared" si="10"/>
        <v>1400000</v>
      </c>
      <c r="AH31" s="7">
        <f t="shared" si="10"/>
        <v>1425000</v>
      </c>
      <c r="AI31" s="7">
        <f t="shared" si="10"/>
        <v>1450000</v>
      </c>
      <c r="AJ31" s="7">
        <f t="shared" si="10"/>
        <v>1475000</v>
      </c>
      <c r="AK31" s="7">
        <f t="shared" si="10"/>
        <v>1500000</v>
      </c>
      <c r="AL31" s="7">
        <f t="shared" si="10"/>
        <v>1525000</v>
      </c>
      <c r="AM31" s="7">
        <f t="shared" si="10"/>
        <v>1550000</v>
      </c>
      <c r="AN31" s="7">
        <f t="shared" si="10"/>
        <v>1575000</v>
      </c>
      <c r="AO31" s="7">
        <f t="shared" si="10"/>
        <v>1600000</v>
      </c>
      <c r="AP31" s="7">
        <f t="shared" si="10"/>
        <v>1625000</v>
      </c>
      <c r="AQ31" s="7">
        <f t="shared" si="11"/>
        <v>1650000</v>
      </c>
      <c r="AR31" s="7">
        <f t="shared" si="11"/>
        <v>1675000</v>
      </c>
      <c r="AS31" s="7">
        <f t="shared" si="11"/>
        <v>1700000</v>
      </c>
      <c r="AT31" s="7">
        <f t="shared" si="11"/>
        <v>1725000</v>
      </c>
      <c r="AU31" s="7">
        <f t="shared" si="11"/>
        <v>1750000</v>
      </c>
      <c r="AV31" s="7">
        <f t="shared" si="11"/>
        <v>1775000</v>
      </c>
      <c r="AW31" s="7">
        <f t="shared" si="11"/>
        <v>1800000</v>
      </c>
      <c r="AX31" s="7">
        <f t="shared" si="11"/>
        <v>1825000</v>
      </c>
      <c r="AY31" s="7">
        <f t="shared" si="11"/>
        <v>1850000</v>
      </c>
      <c r="AZ31" s="7">
        <f t="shared" si="11"/>
        <v>1875000</v>
      </c>
      <c r="BA31" s="7">
        <f t="shared" si="11"/>
        <v>1900000</v>
      </c>
      <c r="BB31" s="7">
        <f t="shared" si="11"/>
        <v>1925000</v>
      </c>
      <c r="BC31" s="7">
        <f t="shared" si="11"/>
        <v>1950000</v>
      </c>
      <c r="BD31" s="7">
        <f t="shared" si="11"/>
        <v>1975000</v>
      </c>
      <c r="BE31" s="7">
        <f t="shared" si="11"/>
        <v>2000000</v>
      </c>
      <c r="BF31" s="7">
        <f t="shared" si="8"/>
        <v>2025000</v>
      </c>
      <c r="BG31" s="7">
        <f t="shared" si="8"/>
        <v>2050000</v>
      </c>
      <c r="BH31" s="7">
        <f t="shared" si="8"/>
        <v>2075000</v>
      </c>
      <c r="BI31" s="7">
        <f t="shared" si="8"/>
        <v>2100000</v>
      </c>
      <c r="BJ31" s="7">
        <f t="shared" si="8"/>
        <v>2125000</v>
      </c>
      <c r="BK31" s="7">
        <f t="shared" si="8"/>
        <v>2150000</v>
      </c>
      <c r="BL31" s="7">
        <f t="shared" si="8"/>
        <v>2175000</v>
      </c>
      <c r="BM31" s="7">
        <f t="shared" si="8"/>
        <v>2200000</v>
      </c>
      <c r="BN31" s="7">
        <f t="shared" si="8"/>
        <v>2225000</v>
      </c>
      <c r="BO31" s="7">
        <f t="shared" si="8"/>
        <v>2250000</v>
      </c>
      <c r="BP31" s="7">
        <f t="shared" si="8"/>
        <v>2275000</v>
      </c>
      <c r="BQ31" s="7">
        <f t="shared" si="12"/>
        <v>2300000</v>
      </c>
      <c r="BR31" s="7">
        <f t="shared" si="12"/>
        <v>2325000</v>
      </c>
      <c r="BS31" s="7">
        <f t="shared" si="12"/>
        <v>2350000</v>
      </c>
      <c r="BT31" s="7">
        <f t="shared" si="12"/>
        <v>2375000</v>
      </c>
      <c r="BU31" s="7">
        <f t="shared" si="12"/>
        <v>2400000</v>
      </c>
      <c r="BV31" s="7">
        <f t="shared" si="12"/>
        <v>2425000</v>
      </c>
      <c r="BW31" s="7">
        <f t="shared" si="12"/>
        <v>2450000</v>
      </c>
      <c r="BX31" s="7">
        <f t="shared" si="12"/>
        <v>2475000</v>
      </c>
      <c r="BY31" s="7">
        <f t="shared" si="12"/>
        <v>2500000</v>
      </c>
      <c r="BZ31" s="7"/>
      <c r="CA31" s="7"/>
      <c r="CB31" s="7"/>
      <c r="CC31" s="7"/>
    </row>
    <row r="32" spans="1:81" s="5" customFormat="1" ht="11.25" x14ac:dyDescent="0.2">
      <c r="A32" s="6">
        <f t="shared" si="5"/>
        <v>260000</v>
      </c>
      <c r="B32" s="7">
        <f t="shared" si="13"/>
        <v>520000</v>
      </c>
      <c r="C32" s="7">
        <f t="shared" si="13"/>
        <v>546000</v>
      </c>
      <c r="D32" s="7">
        <f t="shared" si="13"/>
        <v>702000</v>
      </c>
      <c r="E32" s="7">
        <f t="shared" si="13"/>
        <v>728000</v>
      </c>
      <c r="F32" s="7">
        <f t="shared" si="13"/>
        <v>754000</v>
      </c>
      <c r="G32" s="7">
        <f t="shared" si="13"/>
        <v>780000</v>
      </c>
      <c r="H32" s="7">
        <f t="shared" si="13"/>
        <v>806000</v>
      </c>
      <c r="I32" s="7">
        <f t="shared" si="13"/>
        <v>832000</v>
      </c>
      <c r="J32" s="7">
        <f t="shared" si="13"/>
        <v>858000</v>
      </c>
      <c r="K32" s="7">
        <f t="shared" si="13"/>
        <v>884000</v>
      </c>
      <c r="L32" s="7">
        <f t="shared" si="13"/>
        <v>910000</v>
      </c>
      <c r="M32" s="7">
        <f t="shared" si="13"/>
        <v>936000</v>
      </c>
      <c r="N32" s="7">
        <f t="shared" si="13"/>
        <v>962000</v>
      </c>
      <c r="O32" s="7">
        <f t="shared" si="13"/>
        <v>988000</v>
      </c>
      <c r="P32" s="7">
        <f t="shared" si="13"/>
        <v>1014000</v>
      </c>
      <c r="Q32" s="7">
        <f t="shared" si="13"/>
        <v>1040000</v>
      </c>
      <c r="R32" s="7">
        <f t="shared" si="9"/>
        <v>1066000</v>
      </c>
      <c r="S32" s="7">
        <f t="shared" si="9"/>
        <v>1092000</v>
      </c>
      <c r="T32" s="7">
        <f t="shared" si="9"/>
        <v>1118000</v>
      </c>
      <c r="U32" s="7">
        <f t="shared" si="9"/>
        <v>1144000</v>
      </c>
      <c r="V32" s="7">
        <f t="shared" si="9"/>
        <v>1170000</v>
      </c>
      <c r="W32" s="7">
        <f t="shared" si="9"/>
        <v>1196000</v>
      </c>
      <c r="X32" s="7">
        <f t="shared" si="9"/>
        <v>1222000</v>
      </c>
      <c r="Y32" s="7">
        <f t="shared" si="9"/>
        <v>1248000</v>
      </c>
      <c r="Z32" s="7">
        <f t="shared" si="9"/>
        <v>1274000</v>
      </c>
      <c r="AA32" s="7">
        <f t="shared" si="9"/>
        <v>1300000</v>
      </c>
      <c r="AB32" s="7">
        <f t="shared" si="10"/>
        <v>1326000</v>
      </c>
      <c r="AC32" s="7">
        <f t="shared" si="10"/>
        <v>1352000</v>
      </c>
      <c r="AD32" s="7">
        <f t="shared" si="10"/>
        <v>1378000</v>
      </c>
      <c r="AE32" s="7">
        <f t="shared" si="10"/>
        <v>1404000</v>
      </c>
      <c r="AF32" s="7">
        <f t="shared" si="10"/>
        <v>1430000</v>
      </c>
      <c r="AG32" s="7">
        <f t="shared" si="10"/>
        <v>1456000</v>
      </c>
      <c r="AH32" s="7">
        <f t="shared" si="10"/>
        <v>1482000</v>
      </c>
      <c r="AI32" s="7">
        <f t="shared" si="10"/>
        <v>1508000</v>
      </c>
      <c r="AJ32" s="7">
        <f t="shared" si="10"/>
        <v>1534000</v>
      </c>
      <c r="AK32" s="7">
        <f t="shared" si="10"/>
        <v>1560000</v>
      </c>
      <c r="AL32" s="7">
        <f t="shared" si="10"/>
        <v>1586000</v>
      </c>
      <c r="AM32" s="7">
        <f t="shared" si="10"/>
        <v>1612000</v>
      </c>
      <c r="AN32" s="7">
        <f t="shared" si="10"/>
        <v>1638000</v>
      </c>
      <c r="AO32" s="7">
        <f t="shared" si="10"/>
        <v>1664000</v>
      </c>
      <c r="AP32" s="7">
        <f t="shared" si="10"/>
        <v>1690000</v>
      </c>
      <c r="AQ32" s="7">
        <f t="shared" si="11"/>
        <v>1716000</v>
      </c>
      <c r="AR32" s="7">
        <f t="shared" si="11"/>
        <v>1742000</v>
      </c>
      <c r="AS32" s="7">
        <f t="shared" si="11"/>
        <v>1768000</v>
      </c>
      <c r="AT32" s="7">
        <f t="shared" si="11"/>
        <v>1794000</v>
      </c>
      <c r="AU32" s="7">
        <f t="shared" si="11"/>
        <v>1820000</v>
      </c>
      <c r="AV32" s="7">
        <f t="shared" si="11"/>
        <v>1846000</v>
      </c>
      <c r="AW32" s="7">
        <f t="shared" si="11"/>
        <v>1872000</v>
      </c>
      <c r="AX32" s="7">
        <f t="shared" si="11"/>
        <v>1898000</v>
      </c>
      <c r="AY32" s="7">
        <f t="shared" si="11"/>
        <v>1924000</v>
      </c>
      <c r="AZ32" s="7">
        <f t="shared" si="11"/>
        <v>1950000</v>
      </c>
      <c r="BA32" s="7">
        <f t="shared" si="11"/>
        <v>1976000</v>
      </c>
      <c r="BB32" s="7">
        <f t="shared" si="11"/>
        <v>2002000</v>
      </c>
      <c r="BC32" s="7">
        <f t="shared" si="11"/>
        <v>2028000</v>
      </c>
      <c r="BD32" s="7">
        <f t="shared" si="11"/>
        <v>2054000</v>
      </c>
      <c r="BE32" s="7">
        <f t="shared" si="11"/>
        <v>2080000</v>
      </c>
      <c r="BF32" s="7">
        <f t="shared" si="8"/>
        <v>2106000</v>
      </c>
      <c r="BG32" s="7">
        <f t="shared" si="8"/>
        <v>2132000</v>
      </c>
      <c r="BH32" s="7">
        <f t="shared" si="8"/>
        <v>2158000</v>
      </c>
      <c r="BI32" s="7">
        <f t="shared" si="8"/>
        <v>2184000</v>
      </c>
      <c r="BJ32" s="7">
        <f t="shared" si="8"/>
        <v>2210000</v>
      </c>
      <c r="BK32" s="7">
        <f t="shared" si="8"/>
        <v>2236000</v>
      </c>
      <c r="BL32" s="7">
        <f t="shared" si="8"/>
        <v>2262000</v>
      </c>
      <c r="BM32" s="7">
        <f t="shared" si="8"/>
        <v>2288000</v>
      </c>
      <c r="BN32" s="7">
        <f t="shared" si="8"/>
        <v>2314000</v>
      </c>
      <c r="BO32" s="7">
        <f t="shared" si="8"/>
        <v>2340000</v>
      </c>
      <c r="BP32" s="7">
        <f t="shared" si="8"/>
        <v>2366000</v>
      </c>
      <c r="BQ32" s="7">
        <f t="shared" si="12"/>
        <v>2392000</v>
      </c>
      <c r="BR32" s="7">
        <f t="shared" si="12"/>
        <v>2418000</v>
      </c>
      <c r="BS32" s="7">
        <f t="shared" si="12"/>
        <v>2444000</v>
      </c>
      <c r="BT32" s="7">
        <f t="shared" si="12"/>
        <v>2470000</v>
      </c>
      <c r="BU32" s="7">
        <f t="shared" si="12"/>
        <v>2496000</v>
      </c>
      <c r="BV32" s="7">
        <f t="shared" si="12"/>
        <v>2522000</v>
      </c>
      <c r="BW32" s="7">
        <f t="shared" si="12"/>
        <v>2548000</v>
      </c>
      <c r="BX32" s="7">
        <f t="shared" si="12"/>
        <v>2574000</v>
      </c>
      <c r="BY32" s="7">
        <f t="shared" si="12"/>
        <v>2600000</v>
      </c>
      <c r="BZ32" s="7"/>
      <c r="CA32" s="7"/>
      <c r="CB32" s="7"/>
      <c r="CC32" s="7"/>
    </row>
    <row r="33" spans="1:81" s="5" customFormat="1" ht="11.25" x14ac:dyDescent="0.2">
      <c r="A33" s="6">
        <f t="shared" si="5"/>
        <v>270000</v>
      </c>
      <c r="B33" s="7">
        <f t="shared" si="13"/>
        <v>540000</v>
      </c>
      <c r="C33" s="7">
        <f t="shared" si="13"/>
        <v>567000</v>
      </c>
      <c r="D33" s="7">
        <f t="shared" si="13"/>
        <v>729000</v>
      </c>
      <c r="E33" s="7">
        <f t="shared" si="13"/>
        <v>756000</v>
      </c>
      <c r="F33" s="7">
        <f t="shared" si="13"/>
        <v>783000</v>
      </c>
      <c r="G33" s="7">
        <f t="shared" si="13"/>
        <v>810000</v>
      </c>
      <c r="H33" s="7">
        <f t="shared" si="13"/>
        <v>837000</v>
      </c>
      <c r="I33" s="7">
        <f t="shared" si="13"/>
        <v>864000</v>
      </c>
      <c r="J33" s="7">
        <f t="shared" si="13"/>
        <v>891000</v>
      </c>
      <c r="K33" s="7">
        <f t="shared" si="13"/>
        <v>918000</v>
      </c>
      <c r="L33" s="7">
        <f t="shared" si="13"/>
        <v>945000</v>
      </c>
      <c r="M33" s="7">
        <f t="shared" si="13"/>
        <v>972000</v>
      </c>
      <c r="N33" s="7">
        <f t="shared" si="13"/>
        <v>999000</v>
      </c>
      <c r="O33" s="7">
        <f t="shared" si="13"/>
        <v>1026000</v>
      </c>
      <c r="P33" s="7">
        <f t="shared" si="13"/>
        <v>1053000</v>
      </c>
      <c r="Q33" s="7">
        <f t="shared" si="13"/>
        <v>1080000</v>
      </c>
      <c r="R33" s="7">
        <f t="shared" si="9"/>
        <v>1107000</v>
      </c>
      <c r="S33" s="7">
        <f t="shared" si="9"/>
        <v>1134000</v>
      </c>
      <c r="T33" s="7">
        <f t="shared" si="9"/>
        <v>1161000</v>
      </c>
      <c r="U33" s="7">
        <f t="shared" si="9"/>
        <v>1188000</v>
      </c>
      <c r="V33" s="7">
        <f t="shared" si="9"/>
        <v>1215000</v>
      </c>
      <c r="W33" s="7">
        <f t="shared" si="9"/>
        <v>1242000</v>
      </c>
      <c r="X33" s="7">
        <f t="shared" si="9"/>
        <v>1269000</v>
      </c>
      <c r="Y33" s="7">
        <f t="shared" si="9"/>
        <v>1296000</v>
      </c>
      <c r="Z33" s="7">
        <f t="shared" si="9"/>
        <v>1323000</v>
      </c>
      <c r="AA33" s="7">
        <f t="shared" si="9"/>
        <v>1350000</v>
      </c>
      <c r="AB33" s="7">
        <f t="shared" si="10"/>
        <v>1377000</v>
      </c>
      <c r="AC33" s="7">
        <f t="shared" si="10"/>
        <v>1404000</v>
      </c>
      <c r="AD33" s="7">
        <f t="shared" si="10"/>
        <v>1431000</v>
      </c>
      <c r="AE33" s="7">
        <f t="shared" si="10"/>
        <v>1458000</v>
      </c>
      <c r="AF33" s="7">
        <f t="shared" si="10"/>
        <v>1485000</v>
      </c>
      <c r="AG33" s="7">
        <f t="shared" si="10"/>
        <v>1512000</v>
      </c>
      <c r="AH33" s="7">
        <f t="shared" si="10"/>
        <v>1539000</v>
      </c>
      <c r="AI33" s="7">
        <f t="shared" si="10"/>
        <v>1566000</v>
      </c>
      <c r="AJ33" s="7">
        <f t="shared" si="10"/>
        <v>1593000</v>
      </c>
      <c r="AK33" s="7">
        <f t="shared" si="10"/>
        <v>1620000</v>
      </c>
      <c r="AL33" s="7">
        <f t="shared" si="10"/>
        <v>1647000</v>
      </c>
      <c r="AM33" s="7">
        <f t="shared" si="10"/>
        <v>1674000</v>
      </c>
      <c r="AN33" s="7">
        <f t="shared" si="10"/>
        <v>1701000</v>
      </c>
      <c r="AO33" s="7">
        <f t="shared" si="10"/>
        <v>1728000</v>
      </c>
      <c r="AP33" s="7">
        <f t="shared" si="10"/>
        <v>1755000</v>
      </c>
      <c r="AQ33" s="7">
        <f t="shared" si="11"/>
        <v>1782000</v>
      </c>
      <c r="AR33" s="7">
        <f t="shared" si="11"/>
        <v>1809000</v>
      </c>
      <c r="AS33" s="7">
        <f t="shared" si="11"/>
        <v>1836000</v>
      </c>
      <c r="AT33" s="7">
        <f t="shared" si="11"/>
        <v>1863000</v>
      </c>
      <c r="AU33" s="7">
        <f t="shared" si="11"/>
        <v>1890000</v>
      </c>
      <c r="AV33" s="7">
        <f t="shared" si="11"/>
        <v>1917000</v>
      </c>
      <c r="AW33" s="7">
        <f t="shared" si="11"/>
        <v>1944000</v>
      </c>
      <c r="AX33" s="7">
        <f t="shared" si="11"/>
        <v>1971000</v>
      </c>
      <c r="AY33" s="7">
        <f t="shared" si="11"/>
        <v>1998000</v>
      </c>
      <c r="AZ33" s="7">
        <f t="shared" si="11"/>
        <v>2025000</v>
      </c>
      <c r="BA33" s="7">
        <f t="shared" si="11"/>
        <v>2052000</v>
      </c>
      <c r="BB33" s="7">
        <f t="shared" si="11"/>
        <v>2079000</v>
      </c>
      <c r="BC33" s="7">
        <f t="shared" si="11"/>
        <v>2106000</v>
      </c>
      <c r="BD33" s="7">
        <f t="shared" si="11"/>
        <v>2133000</v>
      </c>
      <c r="BE33" s="7">
        <f t="shared" si="11"/>
        <v>2160000</v>
      </c>
      <c r="BF33" s="7">
        <f t="shared" si="8"/>
        <v>2187000</v>
      </c>
      <c r="BG33" s="7">
        <f t="shared" si="8"/>
        <v>2214000</v>
      </c>
      <c r="BH33" s="7">
        <f t="shared" si="8"/>
        <v>2241000</v>
      </c>
      <c r="BI33" s="7">
        <f t="shared" si="8"/>
        <v>2268000</v>
      </c>
      <c r="BJ33" s="7">
        <f t="shared" si="8"/>
        <v>2295000</v>
      </c>
      <c r="BK33" s="7">
        <f t="shared" si="8"/>
        <v>2322000</v>
      </c>
      <c r="BL33" s="7">
        <f t="shared" si="8"/>
        <v>2349000</v>
      </c>
      <c r="BM33" s="7">
        <f t="shared" si="8"/>
        <v>2376000</v>
      </c>
      <c r="BN33" s="7">
        <f t="shared" si="8"/>
        <v>2403000</v>
      </c>
      <c r="BO33" s="7">
        <f t="shared" si="8"/>
        <v>2430000</v>
      </c>
      <c r="BP33" s="7">
        <f t="shared" si="8"/>
        <v>2457000</v>
      </c>
      <c r="BQ33" s="7">
        <f t="shared" si="12"/>
        <v>2484000</v>
      </c>
      <c r="BR33" s="7">
        <f t="shared" si="12"/>
        <v>2511000</v>
      </c>
      <c r="BS33" s="7">
        <f t="shared" si="12"/>
        <v>2538000</v>
      </c>
      <c r="BT33" s="7">
        <f t="shared" si="12"/>
        <v>2565000</v>
      </c>
      <c r="BU33" s="7">
        <f t="shared" si="12"/>
        <v>2592000</v>
      </c>
      <c r="BV33" s="7">
        <f t="shared" si="12"/>
        <v>2619000</v>
      </c>
      <c r="BW33" s="7">
        <f t="shared" si="12"/>
        <v>2646000</v>
      </c>
      <c r="BX33" s="7">
        <f t="shared" si="12"/>
        <v>2673000</v>
      </c>
      <c r="BY33" s="7">
        <f t="shared" si="12"/>
        <v>2700000</v>
      </c>
      <c r="BZ33" s="7"/>
      <c r="CA33" s="7"/>
      <c r="CB33" s="7"/>
      <c r="CC33" s="7"/>
    </row>
    <row r="34" spans="1:81" s="5" customFormat="1" ht="11.25" x14ac:dyDescent="0.2">
      <c r="A34" s="6">
        <f t="shared" si="5"/>
        <v>280000</v>
      </c>
      <c r="B34" s="7">
        <f t="shared" si="13"/>
        <v>560000</v>
      </c>
      <c r="C34" s="7">
        <f t="shared" si="13"/>
        <v>588000</v>
      </c>
      <c r="D34" s="7">
        <f t="shared" si="13"/>
        <v>756000</v>
      </c>
      <c r="E34" s="7">
        <f t="shared" si="13"/>
        <v>784000</v>
      </c>
      <c r="F34" s="7">
        <f t="shared" si="13"/>
        <v>812000</v>
      </c>
      <c r="G34" s="7">
        <f t="shared" si="13"/>
        <v>840000</v>
      </c>
      <c r="H34" s="7">
        <f t="shared" si="13"/>
        <v>868000</v>
      </c>
      <c r="I34" s="7">
        <f t="shared" si="13"/>
        <v>896000</v>
      </c>
      <c r="J34" s="7">
        <f t="shared" si="13"/>
        <v>924000</v>
      </c>
      <c r="K34" s="7">
        <f t="shared" si="13"/>
        <v>952000</v>
      </c>
      <c r="L34" s="7">
        <f t="shared" si="13"/>
        <v>980000</v>
      </c>
      <c r="M34" s="7">
        <f t="shared" si="13"/>
        <v>1008000</v>
      </c>
      <c r="N34" s="7">
        <f t="shared" si="13"/>
        <v>1036000</v>
      </c>
      <c r="O34" s="7">
        <f t="shared" si="13"/>
        <v>1064000</v>
      </c>
      <c r="P34" s="7">
        <f t="shared" si="13"/>
        <v>1092000</v>
      </c>
      <c r="Q34" s="7">
        <f t="shared" si="13"/>
        <v>1120000</v>
      </c>
      <c r="R34" s="7">
        <f t="shared" si="9"/>
        <v>1148000</v>
      </c>
      <c r="S34" s="7">
        <f t="shared" si="9"/>
        <v>1176000</v>
      </c>
      <c r="T34" s="7">
        <f t="shared" si="9"/>
        <v>1204000</v>
      </c>
      <c r="U34" s="7">
        <f t="shared" si="9"/>
        <v>1232000</v>
      </c>
      <c r="V34" s="7">
        <f t="shared" si="9"/>
        <v>1260000</v>
      </c>
      <c r="W34" s="7">
        <f t="shared" si="9"/>
        <v>1288000</v>
      </c>
      <c r="X34" s="7">
        <f t="shared" si="9"/>
        <v>1316000</v>
      </c>
      <c r="Y34" s="7">
        <f t="shared" si="9"/>
        <v>1344000</v>
      </c>
      <c r="Z34" s="7">
        <f t="shared" si="9"/>
        <v>1372000</v>
      </c>
      <c r="AA34" s="7">
        <f t="shared" si="9"/>
        <v>1400000</v>
      </c>
      <c r="AB34" s="7">
        <f t="shared" si="10"/>
        <v>1428000</v>
      </c>
      <c r="AC34" s="7">
        <f t="shared" si="10"/>
        <v>1456000</v>
      </c>
      <c r="AD34" s="7">
        <f t="shared" si="10"/>
        <v>1484000</v>
      </c>
      <c r="AE34" s="7">
        <f t="shared" si="10"/>
        <v>1512000</v>
      </c>
      <c r="AF34" s="7">
        <f t="shared" si="10"/>
        <v>1540000</v>
      </c>
      <c r="AG34" s="7">
        <f t="shared" si="10"/>
        <v>1568000</v>
      </c>
      <c r="AH34" s="7">
        <f t="shared" si="10"/>
        <v>1596000</v>
      </c>
      <c r="AI34" s="7">
        <f t="shared" si="10"/>
        <v>1624000</v>
      </c>
      <c r="AJ34" s="7">
        <f t="shared" si="10"/>
        <v>1652000</v>
      </c>
      <c r="AK34" s="7">
        <f t="shared" si="10"/>
        <v>1680000</v>
      </c>
      <c r="AL34" s="7">
        <f t="shared" si="10"/>
        <v>1708000</v>
      </c>
      <c r="AM34" s="7">
        <f t="shared" si="10"/>
        <v>1736000</v>
      </c>
      <c r="AN34" s="7">
        <f t="shared" si="10"/>
        <v>1764000</v>
      </c>
      <c r="AO34" s="7">
        <f t="shared" si="10"/>
        <v>1792000</v>
      </c>
      <c r="AP34" s="7">
        <f t="shared" si="10"/>
        <v>1820000</v>
      </c>
      <c r="AQ34" s="7">
        <f t="shared" si="11"/>
        <v>1848000</v>
      </c>
      <c r="AR34" s="7">
        <f t="shared" si="11"/>
        <v>1876000</v>
      </c>
      <c r="AS34" s="7">
        <f t="shared" si="11"/>
        <v>1904000</v>
      </c>
      <c r="AT34" s="7">
        <f t="shared" si="11"/>
        <v>1932000</v>
      </c>
      <c r="AU34" s="7">
        <f t="shared" si="11"/>
        <v>1960000</v>
      </c>
      <c r="AV34" s="7">
        <f t="shared" si="11"/>
        <v>1988000</v>
      </c>
      <c r="AW34" s="7">
        <f t="shared" si="11"/>
        <v>2016000</v>
      </c>
      <c r="AX34" s="7">
        <f t="shared" si="11"/>
        <v>2044000</v>
      </c>
      <c r="AY34" s="7">
        <f t="shared" si="11"/>
        <v>2072000</v>
      </c>
      <c r="AZ34" s="7">
        <f t="shared" si="11"/>
        <v>2100000</v>
      </c>
      <c r="BA34" s="7">
        <f t="shared" si="11"/>
        <v>2128000</v>
      </c>
      <c r="BB34" s="7">
        <f t="shared" si="11"/>
        <v>2156000</v>
      </c>
      <c r="BC34" s="7">
        <f t="shared" si="11"/>
        <v>2184000</v>
      </c>
      <c r="BD34" s="7">
        <f t="shared" si="11"/>
        <v>2212000</v>
      </c>
      <c r="BE34" s="7">
        <f t="shared" si="11"/>
        <v>2240000</v>
      </c>
      <c r="BF34" s="7">
        <f t="shared" si="8"/>
        <v>2268000</v>
      </c>
      <c r="BG34" s="7">
        <f t="shared" si="8"/>
        <v>2296000</v>
      </c>
      <c r="BH34" s="7">
        <f t="shared" si="8"/>
        <v>2324000</v>
      </c>
      <c r="BI34" s="7">
        <f t="shared" si="8"/>
        <v>2352000</v>
      </c>
      <c r="BJ34" s="7">
        <f t="shared" si="8"/>
        <v>2380000</v>
      </c>
      <c r="BK34" s="7">
        <f t="shared" si="8"/>
        <v>2408000</v>
      </c>
      <c r="BL34" s="7">
        <f t="shared" si="8"/>
        <v>2436000</v>
      </c>
      <c r="BM34" s="7">
        <f t="shared" si="8"/>
        <v>2464000</v>
      </c>
      <c r="BN34" s="7">
        <f t="shared" si="8"/>
        <v>2492000</v>
      </c>
      <c r="BO34" s="7">
        <f t="shared" si="8"/>
        <v>2520000</v>
      </c>
      <c r="BP34" s="7">
        <f t="shared" si="8"/>
        <v>2548000</v>
      </c>
      <c r="BQ34" s="7">
        <f t="shared" si="12"/>
        <v>2576000</v>
      </c>
      <c r="BR34" s="7">
        <f t="shared" si="12"/>
        <v>2604000</v>
      </c>
      <c r="BS34" s="7">
        <f t="shared" si="12"/>
        <v>2632000</v>
      </c>
      <c r="BT34" s="7">
        <f t="shared" si="12"/>
        <v>2660000</v>
      </c>
      <c r="BU34" s="7">
        <f t="shared" si="12"/>
        <v>2688000</v>
      </c>
      <c r="BV34" s="7">
        <f t="shared" si="12"/>
        <v>2716000</v>
      </c>
      <c r="BW34" s="7">
        <f t="shared" si="12"/>
        <v>2744000</v>
      </c>
      <c r="BX34" s="7">
        <f t="shared" si="12"/>
        <v>2772000</v>
      </c>
      <c r="BY34" s="7">
        <f t="shared" si="12"/>
        <v>2800000</v>
      </c>
      <c r="BZ34" s="7"/>
      <c r="CA34" s="7"/>
      <c r="CB34" s="7"/>
      <c r="CC34" s="7"/>
    </row>
    <row r="35" spans="1:81" s="5" customFormat="1" ht="11.25" x14ac:dyDescent="0.2">
      <c r="A35" s="6">
        <f t="shared" si="5"/>
        <v>290000</v>
      </c>
      <c r="B35" s="7">
        <f t="shared" si="13"/>
        <v>580000</v>
      </c>
      <c r="C35" s="7">
        <f t="shared" si="13"/>
        <v>609000</v>
      </c>
      <c r="D35" s="7">
        <f t="shared" si="13"/>
        <v>783000</v>
      </c>
      <c r="E35" s="7">
        <f t="shared" si="13"/>
        <v>812000</v>
      </c>
      <c r="F35" s="7">
        <f t="shared" si="13"/>
        <v>841000</v>
      </c>
      <c r="G35" s="7">
        <f t="shared" si="13"/>
        <v>870000</v>
      </c>
      <c r="H35" s="7">
        <f t="shared" si="13"/>
        <v>899000</v>
      </c>
      <c r="I35" s="7">
        <f t="shared" si="13"/>
        <v>928000</v>
      </c>
      <c r="J35" s="7">
        <f t="shared" si="13"/>
        <v>957000</v>
      </c>
      <c r="K35" s="7">
        <f t="shared" si="13"/>
        <v>986000</v>
      </c>
      <c r="L35" s="7">
        <f t="shared" si="13"/>
        <v>1015000</v>
      </c>
      <c r="M35" s="7">
        <f t="shared" si="13"/>
        <v>1044000</v>
      </c>
      <c r="N35" s="7">
        <f t="shared" si="13"/>
        <v>1073000</v>
      </c>
      <c r="O35" s="7">
        <f t="shared" si="13"/>
        <v>1102000</v>
      </c>
      <c r="P35" s="7">
        <f t="shared" si="13"/>
        <v>1131000</v>
      </c>
      <c r="Q35" s="7">
        <f t="shared" si="13"/>
        <v>1160000</v>
      </c>
      <c r="R35" s="7">
        <f t="shared" ref="R35:AA44" si="14">R$8*$A35/10</f>
        <v>1189000</v>
      </c>
      <c r="S35" s="7">
        <f t="shared" si="14"/>
        <v>1218000</v>
      </c>
      <c r="T35" s="7">
        <f t="shared" si="14"/>
        <v>1247000</v>
      </c>
      <c r="U35" s="7">
        <f t="shared" si="14"/>
        <v>1276000</v>
      </c>
      <c r="V35" s="7">
        <f t="shared" si="14"/>
        <v>1305000</v>
      </c>
      <c r="W35" s="7">
        <f t="shared" si="14"/>
        <v>1334000</v>
      </c>
      <c r="X35" s="7">
        <f t="shared" si="14"/>
        <v>1363000</v>
      </c>
      <c r="Y35" s="7">
        <f t="shared" si="14"/>
        <v>1392000</v>
      </c>
      <c r="Z35" s="7">
        <f t="shared" si="14"/>
        <v>1421000</v>
      </c>
      <c r="AA35" s="7">
        <f t="shared" si="14"/>
        <v>1450000</v>
      </c>
      <c r="AB35" s="7">
        <f t="shared" ref="AB35:AQ44" si="15">AB$8*$A35/10</f>
        <v>1479000</v>
      </c>
      <c r="AC35" s="7">
        <f t="shared" si="15"/>
        <v>1508000</v>
      </c>
      <c r="AD35" s="7">
        <f t="shared" si="15"/>
        <v>1537000</v>
      </c>
      <c r="AE35" s="7">
        <f t="shared" si="15"/>
        <v>1566000</v>
      </c>
      <c r="AF35" s="7">
        <f t="shared" si="15"/>
        <v>1595000</v>
      </c>
      <c r="AG35" s="7">
        <f t="shared" si="15"/>
        <v>1624000</v>
      </c>
      <c r="AH35" s="7">
        <f t="shared" si="15"/>
        <v>1653000</v>
      </c>
      <c r="AI35" s="7">
        <f t="shared" si="15"/>
        <v>1682000</v>
      </c>
      <c r="AJ35" s="7">
        <f t="shared" si="15"/>
        <v>1711000</v>
      </c>
      <c r="AK35" s="7">
        <f t="shared" si="15"/>
        <v>1740000</v>
      </c>
      <c r="AL35" s="7">
        <f t="shared" si="15"/>
        <v>1769000</v>
      </c>
      <c r="AM35" s="7">
        <f t="shared" si="15"/>
        <v>1798000</v>
      </c>
      <c r="AN35" s="7">
        <f t="shared" si="15"/>
        <v>1827000</v>
      </c>
      <c r="AO35" s="7">
        <f t="shared" si="15"/>
        <v>1856000</v>
      </c>
      <c r="AP35" s="7">
        <f t="shared" si="15"/>
        <v>1885000</v>
      </c>
      <c r="AQ35" s="7">
        <f t="shared" si="15"/>
        <v>1914000</v>
      </c>
      <c r="AR35" s="7">
        <f t="shared" si="11"/>
        <v>1943000</v>
      </c>
      <c r="AS35" s="7">
        <f t="shared" si="11"/>
        <v>1972000</v>
      </c>
      <c r="AT35" s="7">
        <f t="shared" si="11"/>
        <v>2001000</v>
      </c>
      <c r="AU35" s="7">
        <f t="shared" si="11"/>
        <v>2030000</v>
      </c>
      <c r="AV35" s="7">
        <f t="shared" si="11"/>
        <v>2059000</v>
      </c>
      <c r="AW35" s="7">
        <f t="shared" si="11"/>
        <v>2088000</v>
      </c>
      <c r="AX35" s="7">
        <f t="shared" si="11"/>
        <v>2117000</v>
      </c>
      <c r="AY35" s="7">
        <f t="shared" si="11"/>
        <v>2146000</v>
      </c>
      <c r="AZ35" s="7">
        <f t="shared" si="11"/>
        <v>2175000</v>
      </c>
      <c r="BA35" s="7">
        <f t="shared" si="11"/>
        <v>2204000</v>
      </c>
      <c r="BB35" s="7">
        <f t="shared" si="11"/>
        <v>2233000</v>
      </c>
      <c r="BC35" s="7">
        <f t="shared" si="11"/>
        <v>2262000</v>
      </c>
      <c r="BD35" s="7">
        <f t="shared" si="11"/>
        <v>2291000</v>
      </c>
      <c r="BE35" s="7">
        <f t="shared" si="11"/>
        <v>2320000</v>
      </c>
      <c r="BF35" s="7">
        <f t="shared" si="8"/>
        <v>2349000</v>
      </c>
      <c r="BG35" s="7">
        <f t="shared" si="8"/>
        <v>2378000</v>
      </c>
      <c r="BH35" s="7">
        <f t="shared" si="8"/>
        <v>2407000</v>
      </c>
      <c r="BI35" s="7">
        <f t="shared" si="8"/>
        <v>2436000</v>
      </c>
      <c r="BJ35" s="7">
        <f t="shared" si="8"/>
        <v>2465000</v>
      </c>
      <c r="BK35" s="7">
        <f t="shared" si="8"/>
        <v>2494000</v>
      </c>
      <c r="BL35" s="7">
        <f t="shared" si="8"/>
        <v>2523000</v>
      </c>
      <c r="BM35" s="7">
        <f t="shared" si="8"/>
        <v>2552000</v>
      </c>
      <c r="BN35" s="7">
        <f t="shared" si="8"/>
        <v>2581000</v>
      </c>
      <c r="BO35" s="7">
        <f t="shared" si="8"/>
        <v>2610000</v>
      </c>
      <c r="BP35" s="7">
        <f t="shared" si="8"/>
        <v>2639000</v>
      </c>
      <c r="BQ35" s="7">
        <f t="shared" si="8"/>
        <v>2668000</v>
      </c>
      <c r="BR35" s="7">
        <f t="shared" si="12"/>
        <v>2697000</v>
      </c>
      <c r="BS35" s="7">
        <f t="shared" si="12"/>
        <v>2726000</v>
      </c>
      <c r="BT35" s="7">
        <f t="shared" si="12"/>
        <v>2755000</v>
      </c>
      <c r="BU35" s="7">
        <f t="shared" si="12"/>
        <v>2784000</v>
      </c>
      <c r="BV35" s="7">
        <f t="shared" si="12"/>
        <v>2813000</v>
      </c>
      <c r="BW35" s="7">
        <f t="shared" si="12"/>
        <v>2842000</v>
      </c>
      <c r="BX35" s="7">
        <f t="shared" si="12"/>
        <v>2871000</v>
      </c>
      <c r="BY35" s="7">
        <f t="shared" si="12"/>
        <v>2900000</v>
      </c>
      <c r="BZ35" s="7"/>
      <c r="CA35" s="7"/>
      <c r="CB35" s="7"/>
      <c r="CC35" s="7"/>
    </row>
    <row r="36" spans="1:81" s="5" customFormat="1" ht="11.25" x14ac:dyDescent="0.2">
      <c r="A36" s="6">
        <f t="shared" si="5"/>
        <v>300000</v>
      </c>
      <c r="B36" s="7">
        <f t="shared" ref="B36:Q45" si="16">B$8*$A36/10</f>
        <v>600000</v>
      </c>
      <c r="C36" s="7">
        <f t="shared" si="16"/>
        <v>630000</v>
      </c>
      <c r="D36" s="7">
        <f t="shared" si="16"/>
        <v>810000</v>
      </c>
      <c r="E36" s="7">
        <f t="shared" si="16"/>
        <v>840000</v>
      </c>
      <c r="F36" s="7">
        <f t="shared" si="16"/>
        <v>870000</v>
      </c>
      <c r="G36" s="7">
        <f t="shared" si="16"/>
        <v>900000</v>
      </c>
      <c r="H36" s="7">
        <f t="shared" si="16"/>
        <v>930000</v>
      </c>
      <c r="I36" s="7">
        <f t="shared" si="16"/>
        <v>960000</v>
      </c>
      <c r="J36" s="7">
        <f t="shared" si="16"/>
        <v>990000</v>
      </c>
      <c r="K36" s="7">
        <f t="shared" si="16"/>
        <v>1020000</v>
      </c>
      <c r="L36" s="7">
        <f t="shared" si="16"/>
        <v>1050000</v>
      </c>
      <c r="M36" s="7">
        <f t="shared" si="16"/>
        <v>1080000</v>
      </c>
      <c r="N36" s="7">
        <f t="shared" si="16"/>
        <v>1110000</v>
      </c>
      <c r="O36" s="7">
        <f t="shared" si="16"/>
        <v>1140000</v>
      </c>
      <c r="P36" s="7">
        <f t="shared" si="16"/>
        <v>1170000</v>
      </c>
      <c r="Q36" s="7">
        <f t="shared" si="16"/>
        <v>1200000</v>
      </c>
      <c r="R36" s="7">
        <f t="shared" si="14"/>
        <v>1230000</v>
      </c>
      <c r="S36" s="7">
        <f t="shared" si="14"/>
        <v>1260000</v>
      </c>
      <c r="T36" s="7">
        <f t="shared" si="14"/>
        <v>1290000</v>
      </c>
      <c r="U36" s="7">
        <f t="shared" si="14"/>
        <v>1320000</v>
      </c>
      <c r="V36" s="7">
        <f t="shared" si="14"/>
        <v>1350000</v>
      </c>
      <c r="W36" s="7">
        <f t="shared" si="14"/>
        <v>1380000</v>
      </c>
      <c r="X36" s="7">
        <f t="shared" si="14"/>
        <v>1410000</v>
      </c>
      <c r="Y36" s="7">
        <f t="shared" si="14"/>
        <v>1440000</v>
      </c>
      <c r="Z36" s="7">
        <f t="shared" si="14"/>
        <v>1470000</v>
      </c>
      <c r="AA36" s="7">
        <f t="shared" si="14"/>
        <v>1500000</v>
      </c>
      <c r="AB36" s="7">
        <f t="shared" si="15"/>
        <v>1530000</v>
      </c>
      <c r="AC36" s="7">
        <f t="shared" si="15"/>
        <v>1560000</v>
      </c>
      <c r="AD36" s="7">
        <f t="shared" si="15"/>
        <v>1590000</v>
      </c>
      <c r="AE36" s="7">
        <f t="shared" si="15"/>
        <v>1620000</v>
      </c>
      <c r="AF36" s="7">
        <f t="shared" si="15"/>
        <v>1650000</v>
      </c>
      <c r="AG36" s="7">
        <f t="shared" si="15"/>
        <v>1680000</v>
      </c>
      <c r="AH36" s="7">
        <f t="shared" si="15"/>
        <v>1710000</v>
      </c>
      <c r="AI36" s="7">
        <f t="shared" si="15"/>
        <v>1740000</v>
      </c>
      <c r="AJ36" s="7">
        <f t="shared" si="15"/>
        <v>1770000</v>
      </c>
      <c r="AK36" s="7">
        <f t="shared" si="15"/>
        <v>1800000</v>
      </c>
      <c r="AL36" s="7">
        <f t="shared" si="15"/>
        <v>1830000</v>
      </c>
      <c r="AM36" s="7">
        <f t="shared" si="15"/>
        <v>1860000</v>
      </c>
      <c r="AN36" s="7">
        <f t="shared" si="15"/>
        <v>1890000</v>
      </c>
      <c r="AO36" s="7">
        <f t="shared" si="15"/>
        <v>1920000</v>
      </c>
      <c r="AP36" s="7">
        <f t="shared" si="15"/>
        <v>1950000</v>
      </c>
      <c r="AQ36" s="7">
        <f t="shared" si="11"/>
        <v>1980000</v>
      </c>
      <c r="AR36" s="7">
        <f t="shared" si="11"/>
        <v>2010000</v>
      </c>
      <c r="AS36" s="7">
        <f t="shared" si="11"/>
        <v>2040000</v>
      </c>
      <c r="AT36" s="7">
        <f t="shared" si="11"/>
        <v>2070000</v>
      </c>
      <c r="AU36" s="7">
        <f t="shared" si="11"/>
        <v>2100000</v>
      </c>
      <c r="AV36" s="7">
        <f t="shared" si="11"/>
        <v>2130000</v>
      </c>
      <c r="AW36" s="7">
        <f t="shared" si="11"/>
        <v>2160000</v>
      </c>
      <c r="AX36" s="7">
        <f t="shared" si="11"/>
        <v>2190000</v>
      </c>
      <c r="AY36" s="7">
        <f t="shared" si="11"/>
        <v>2220000</v>
      </c>
      <c r="AZ36" s="7">
        <f t="shared" si="11"/>
        <v>2250000</v>
      </c>
      <c r="BA36" s="7">
        <f t="shared" si="11"/>
        <v>2280000</v>
      </c>
      <c r="BB36" s="7">
        <f t="shared" si="11"/>
        <v>2310000</v>
      </c>
      <c r="BC36" s="7">
        <f t="shared" si="11"/>
        <v>2340000</v>
      </c>
      <c r="BD36" s="7">
        <f t="shared" si="11"/>
        <v>2370000</v>
      </c>
      <c r="BE36" s="7">
        <f t="shared" si="11"/>
        <v>2400000</v>
      </c>
      <c r="BF36" s="7">
        <f t="shared" si="8"/>
        <v>2430000</v>
      </c>
      <c r="BG36" s="7">
        <f t="shared" si="8"/>
        <v>2460000</v>
      </c>
      <c r="BH36" s="7">
        <f t="shared" si="8"/>
        <v>2490000</v>
      </c>
      <c r="BI36" s="7">
        <f t="shared" si="8"/>
        <v>2520000</v>
      </c>
      <c r="BJ36" s="7">
        <f t="shared" si="8"/>
        <v>2550000</v>
      </c>
      <c r="BK36" s="7">
        <f t="shared" si="8"/>
        <v>2580000</v>
      </c>
      <c r="BL36" s="7">
        <f t="shared" si="8"/>
        <v>2610000</v>
      </c>
      <c r="BM36" s="7">
        <f t="shared" si="8"/>
        <v>2640000</v>
      </c>
      <c r="BN36" s="7">
        <f t="shared" si="8"/>
        <v>2670000</v>
      </c>
      <c r="BO36" s="7">
        <f t="shared" si="8"/>
        <v>2700000</v>
      </c>
      <c r="BP36" s="7">
        <f t="shared" si="8"/>
        <v>2730000</v>
      </c>
      <c r="BQ36" s="7">
        <f t="shared" si="12"/>
        <v>2760000</v>
      </c>
      <c r="BR36" s="7">
        <f t="shared" si="12"/>
        <v>2790000</v>
      </c>
      <c r="BS36" s="7">
        <f t="shared" si="12"/>
        <v>2820000</v>
      </c>
      <c r="BT36" s="7">
        <f t="shared" si="12"/>
        <v>2850000</v>
      </c>
      <c r="BU36" s="7">
        <f t="shared" si="12"/>
        <v>2880000</v>
      </c>
      <c r="BV36" s="7">
        <f t="shared" si="12"/>
        <v>2910000</v>
      </c>
      <c r="BW36" s="7">
        <f t="shared" si="12"/>
        <v>2940000</v>
      </c>
      <c r="BX36" s="7">
        <f t="shared" si="12"/>
        <v>2970000</v>
      </c>
      <c r="BY36" s="7">
        <f t="shared" si="12"/>
        <v>3000000</v>
      </c>
      <c r="BZ36" s="7"/>
      <c r="CA36" s="7"/>
      <c r="CB36" s="7"/>
      <c r="CC36" s="7"/>
    </row>
    <row r="37" spans="1:81" s="5" customFormat="1" ht="11.25" x14ac:dyDescent="0.2">
      <c r="A37" s="6">
        <f t="shared" si="5"/>
        <v>310000</v>
      </c>
      <c r="B37" s="7">
        <f t="shared" si="16"/>
        <v>620000</v>
      </c>
      <c r="C37" s="7">
        <f t="shared" si="16"/>
        <v>651000</v>
      </c>
      <c r="D37" s="7">
        <f t="shared" si="16"/>
        <v>837000</v>
      </c>
      <c r="E37" s="7">
        <f t="shared" si="16"/>
        <v>868000</v>
      </c>
      <c r="F37" s="7">
        <f t="shared" si="16"/>
        <v>899000</v>
      </c>
      <c r="G37" s="7">
        <f t="shared" si="16"/>
        <v>930000</v>
      </c>
      <c r="H37" s="7">
        <f t="shared" si="16"/>
        <v>961000</v>
      </c>
      <c r="I37" s="7">
        <f t="shared" si="16"/>
        <v>992000</v>
      </c>
      <c r="J37" s="7">
        <f t="shared" si="16"/>
        <v>1023000</v>
      </c>
      <c r="K37" s="7">
        <f t="shared" si="16"/>
        <v>1054000</v>
      </c>
      <c r="L37" s="7">
        <f t="shared" si="16"/>
        <v>1085000</v>
      </c>
      <c r="M37" s="7">
        <f t="shared" si="16"/>
        <v>1116000</v>
      </c>
      <c r="N37" s="7">
        <f t="shared" si="16"/>
        <v>1147000</v>
      </c>
      <c r="O37" s="7">
        <f t="shared" si="16"/>
        <v>1178000</v>
      </c>
      <c r="P37" s="7">
        <f t="shared" si="16"/>
        <v>1209000</v>
      </c>
      <c r="Q37" s="7">
        <f t="shared" si="16"/>
        <v>1240000</v>
      </c>
      <c r="R37" s="7">
        <f t="shared" si="14"/>
        <v>1271000</v>
      </c>
      <c r="S37" s="7">
        <f t="shared" si="14"/>
        <v>1302000</v>
      </c>
      <c r="T37" s="7">
        <f t="shared" si="14"/>
        <v>1333000</v>
      </c>
      <c r="U37" s="7">
        <f t="shared" si="14"/>
        <v>1364000</v>
      </c>
      <c r="V37" s="7">
        <f t="shared" si="14"/>
        <v>1395000</v>
      </c>
      <c r="W37" s="7">
        <f t="shared" si="14"/>
        <v>1426000</v>
      </c>
      <c r="X37" s="7">
        <f t="shared" si="14"/>
        <v>1457000</v>
      </c>
      <c r="Y37" s="7">
        <f t="shared" si="14"/>
        <v>1488000</v>
      </c>
      <c r="Z37" s="7">
        <f t="shared" si="14"/>
        <v>1519000</v>
      </c>
      <c r="AA37" s="7">
        <f t="shared" si="14"/>
        <v>1550000</v>
      </c>
      <c r="AB37" s="7">
        <f t="shared" si="15"/>
        <v>1581000</v>
      </c>
      <c r="AC37" s="7">
        <f t="shared" si="15"/>
        <v>1612000</v>
      </c>
      <c r="AD37" s="7">
        <f t="shared" si="15"/>
        <v>1643000</v>
      </c>
      <c r="AE37" s="7">
        <f t="shared" si="15"/>
        <v>1674000</v>
      </c>
      <c r="AF37" s="7">
        <f t="shared" si="15"/>
        <v>1705000</v>
      </c>
      <c r="AG37" s="7">
        <f t="shared" si="15"/>
        <v>1736000</v>
      </c>
      <c r="AH37" s="7">
        <f t="shared" si="15"/>
        <v>1767000</v>
      </c>
      <c r="AI37" s="7">
        <f t="shared" si="15"/>
        <v>1798000</v>
      </c>
      <c r="AJ37" s="7">
        <f t="shared" si="15"/>
        <v>1829000</v>
      </c>
      <c r="AK37" s="7">
        <f t="shared" si="15"/>
        <v>1860000</v>
      </c>
      <c r="AL37" s="7">
        <f t="shared" si="15"/>
        <v>1891000</v>
      </c>
      <c r="AM37" s="7">
        <f t="shared" si="15"/>
        <v>1922000</v>
      </c>
      <c r="AN37" s="7">
        <f t="shared" si="15"/>
        <v>1953000</v>
      </c>
      <c r="AO37" s="7">
        <f t="shared" si="15"/>
        <v>1984000</v>
      </c>
      <c r="AP37" s="7">
        <f t="shared" si="15"/>
        <v>2015000</v>
      </c>
      <c r="AQ37" s="7">
        <f t="shared" si="11"/>
        <v>2046000</v>
      </c>
      <c r="AR37" s="7">
        <f t="shared" si="11"/>
        <v>2077000</v>
      </c>
      <c r="AS37" s="7">
        <f t="shared" si="11"/>
        <v>2108000</v>
      </c>
      <c r="AT37" s="7">
        <f t="shared" si="11"/>
        <v>2139000</v>
      </c>
      <c r="AU37" s="7">
        <f t="shared" si="11"/>
        <v>2170000</v>
      </c>
      <c r="AV37" s="7">
        <f t="shared" si="11"/>
        <v>2201000</v>
      </c>
      <c r="AW37" s="7">
        <f t="shared" si="11"/>
        <v>2232000</v>
      </c>
      <c r="AX37" s="7">
        <f t="shared" si="11"/>
        <v>2263000</v>
      </c>
      <c r="AY37" s="7">
        <f t="shared" si="11"/>
        <v>2294000</v>
      </c>
      <c r="AZ37" s="7">
        <f t="shared" si="11"/>
        <v>2325000</v>
      </c>
      <c r="BA37" s="7">
        <f t="shared" si="11"/>
        <v>2356000</v>
      </c>
      <c r="BB37" s="7">
        <f t="shared" si="11"/>
        <v>2387000</v>
      </c>
      <c r="BC37" s="7">
        <f t="shared" si="11"/>
        <v>2418000</v>
      </c>
      <c r="BD37" s="7">
        <f t="shared" si="11"/>
        <v>2449000</v>
      </c>
      <c r="BE37" s="7">
        <f t="shared" si="11"/>
        <v>2480000</v>
      </c>
      <c r="BF37" s="7">
        <f t="shared" si="8"/>
        <v>2511000</v>
      </c>
      <c r="BG37" s="7">
        <f t="shared" si="8"/>
        <v>2542000</v>
      </c>
      <c r="BH37" s="7">
        <f t="shared" si="8"/>
        <v>2573000</v>
      </c>
      <c r="BI37" s="7">
        <f t="shared" si="8"/>
        <v>2604000</v>
      </c>
      <c r="BJ37" s="7">
        <f t="shared" si="8"/>
        <v>2635000</v>
      </c>
      <c r="BK37" s="7">
        <f t="shared" si="8"/>
        <v>2666000</v>
      </c>
      <c r="BL37" s="7">
        <f t="shared" si="8"/>
        <v>2697000</v>
      </c>
      <c r="BM37" s="7">
        <f t="shared" si="8"/>
        <v>2728000</v>
      </c>
      <c r="BN37" s="7">
        <f t="shared" si="8"/>
        <v>2759000</v>
      </c>
      <c r="BO37" s="7">
        <f t="shared" si="8"/>
        <v>2790000</v>
      </c>
      <c r="BP37" s="7">
        <f t="shared" si="8"/>
        <v>2821000</v>
      </c>
      <c r="BQ37" s="7">
        <f t="shared" si="12"/>
        <v>2852000</v>
      </c>
      <c r="BR37" s="7">
        <f t="shared" si="12"/>
        <v>2883000</v>
      </c>
      <c r="BS37" s="7">
        <f t="shared" si="12"/>
        <v>2914000</v>
      </c>
      <c r="BT37" s="7">
        <f t="shared" si="12"/>
        <v>2945000</v>
      </c>
      <c r="BU37" s="7">
        <f t="shared" si="12"/>
        <v>2976000</v>
      </c>
      <c r="BV37" s="7">
        <f t="shared" si="12"/>
        <v>3007000</v>
      </c>
      <c r="BW37" s="7">
        <f t="shared" si="12"/>
        <v>3038000</v>
      </c>
      <c r="BX37" s="7">
        <f t="shared" si="12"/>
        <v>3069000</v>
      </c>
      <c r="BY37" s="7">
        <f t="shared" si="12"/>
        <v>3100000</v>
      </c>
      <c r="BZ37" s="7"/>
      <c r="CA37" s="7"/>
      <c r="CB37" s="7"/>
      <c r="CC37" s="7"/>
    </row>
    <row r="38" spans="1:81" s="5" customFormat="1" ht="11.25" x14ac:dyDescent="0.2">
      <c r="A38" s="6">
        <f t="shared" si="5"/>
        <v>320000</v>
      </c>
      <c r="B38" s="7">
        <f t="shared" si="16"/>
        <v>640000</v>
      </c>
      <c r="C38" s="7">
        <f t="shared" si="16"/>
        <v>672000</v>
      </c>
      <c r="D38" s="7">
        <f t="shared" si="16"/>
        <v>864000</v>
      </c>
      <c r="E38" s="7">
        <f t="shared" si="16"/>
        <v>896000</v>
      </c>
      <c r="F38" s="7">
        <f t="shared" si="16"/>
        <v>928000</v>
      </c>
      <c r="G38" s="7">
        <f t="shared" si="16"/>
        <v>960000</v>
      </c>
      <c r="H38" s="7">
        <f t="shared" si="16"/>
        <v>992000</v>
      </c>
      <c r="I38" s="7">
        <f t="shared" si="16"/>
        <v>1024000</v>
      </c>
      <c r="J38" s="7">
        <f t="shared" si="16"/>
        <v>1056000</v>
      </c>
      <c r="K38" s="7">
        <f t="shared" si="16"/>
        <v>1088000</v>
      </c>
      <c r="L38" s="7">
        <f t="shared" si="16"/>
        <v>1120000</v>
      </c>
      <c r="M38" s="7">
        <f t="shared" si="16"/>
        <v>1152000</v>
      </c>
      <c r="N38" s="7">
        <f t="shared" si="16"/>
        <v>1184000</v>
      </c>
      <c r="O38" s="7">
        <f t="shared" si="16"/>
        <v>1216000</v>
      </c>
      <c r="P38" s="7">
        <f t="shared" si="16"/>
        <v>1248000</v>
      </c>
      <c r="Q38" s="7">
        <f t="shared" si="16"/>
        <v>1280000</v>
      </c>
      <c r="R38" s="7">
        <f t="shared" si="14"/>
        <v>1312000</v>
      </c>
      <c r="S38" s="7">
        <f t="shared" si="14"/>
        <v>1344000</v>
      </c>
      <c r="T38" s="7">
        <f t="shared" si="14"/>
        <v>1376000</v>
      </c>
      <c r="U38" s="7">
        <f t="shared" si="14"/>
        <v>1408000</v>
      </c>
      <c r="V38" s="7">
        <f t="shared" si="14"/>
        <v>1440000</v>
      </c>
      <c r="W38" s="7">
        <f t="shared" si="14"/>
        <v>1472000</v>
      </c>
      <c r="X38" s="7">
        <f t="shared" si="14"/>
        <v>1504000</v>
      </c>
      <c r="Y38" s="7">
        <f t="shared" si="14"/>
        <v>1536000</v>
      </c>
      <c r="Z38" s="7">
        <f t="shared" si="14"/>
        <v>1568000</v>
      </c>
      <c r="AA38" s="7">
        <f t="shared" si="14"/>
        <v>1600000</v>
      </c>
      <c r="AB38" s="7">
        <f t="shared" si="15"/>
        <v>1632000</v>
      </c>
      <c r="AC38" s="7">
        <f t="shared" si="15"/>
        <v>1664000</v>
      </c>
      <c r="AD38" s="7">
        <f t="shared" si="15"/>
        <v>1696000</v>
      </c>
      <c r="AE38" s="7">
        <f t="shared" si="15"/>
        <v>1728000</v>
      </c>
      <c r="AF38" s="7">
        <f t="shared" si="15"/>
        <v>1760000</v>
      </c>
      <c r="AG38" s="7">
        <f t="shared" si="15"/>
        <v>1792000</v>
      </c>
      <c r="AH38" s="7">
        <f t="shared" si="15"/>
        <v>1824000</v>
      </c>
      <c r="AI38" s="7">
        <f t="shared" si="15"/>
        <v>1856000</v>
      </c>
      <c r="AJ38" s="7">
        <f t="shared" si="15"/>
        <v>1888000</v>
      </c>
      <c r="AK38" s="7">
        <f t="shared" si="15"/>
        <v>1920000</v>
      </c>
      <c r="AL38" s="7">
        <f t="shared" si="15"/>
        <v>1952000</v>
      </c>
      <c r="AM38" s="7">
        <f t="shared" si="15"/>
        <v>1984000</v>
      </c>
      <c r="AN38" s="7">
        <f t="shared" si="15"/>
        <v>2016000</v>
      </c>
      <c r="AO38" s="7">
        <f t="shared" si="15"/>
        <v>2048000</v>
      </c>
      <c r="AP38" s="7">
        <f t="shared" si="15"/>
        <v>2080000</v>
      </c>
      <c r="AQ38" s="7">
        <f t="shared" si="11"/>
        <v>2112000</v>
      </c>
      <c r="AR38" s="7">
        <f t="shared" si="11"/>
        <v>2144000</v>
      </c>
      <c r="AS38" s="7">
        <f t="shared" si="11"/>
        <v>2176000</v>
      </c>
      <c r="AT38" s="7">
        <f t="shared" si="11"/>
        <v>2208000</v>
      </c>
      <c r="AU38" s="7">
        <f t="shared" si="11"/>
        <v>2240000</v>
      </c>
      <c r="AV38" s="7">
        <f t="shared" si="11"/>
        <v>2272000</v>
      </c>
      <c r="AW38" s="7">
        <f t="shared" si="11"/>
        <v>2304000</v>
      </c>
      <c r="AX38" s="7">
        <f t="shared" si="11"/>
        <v>2336000</v>
      </c>
      <c r="AY38" s="7">
        <f t="shared" si="11"/>
        <v>2368000</v>
      </c>
      <c r="AZ38" s="7">
        <f t="shared" si="11"/>
        <v>2400000</v>
      </c>
      <c r="BA38" s="7">
        <f t="shared" si="11"/>
        <v>2432000</v>
      </c>
      <c r="BB38" s="7">
        <f t="shared" si="11"/>
        <v>2464000</v>
      </c>
      <c r="BC38" s="7">
        <f t="shared" si="11"/>
        <v>2496000</v>
      </c>
      <c r="BD38" s="7">
        <f t="shared" si="11"/>
        <v>2528000</v>
      </c>
      <c r="BE38" s="7">
        <f t="shared" si="11"/>
        <v>2560000</v>
      </c>
      <c r="BF38" s="7">
        <f t="shared" si="8"/>
        <v>2592000</v>
      </c>
      <c r="BG38" s="7">
        <f t="shared" si="8"/>
        <v>2624000</v>
      </c>
      <c r="BH38" s="7">
        <f t="shared" si="8"/>
        <v>2656000</v>
      </c>
      <c r="BI38" s="7">
        <f t="shared" si="8"/>
        <v>2688000</v>
      </c>
      <c r="BJ38" s="7">
        <f t="shared" si="8"/>
        <v>2720000</v>
      </c>
      <c r="BK38" s="7">
        <f t="shared" si="8"/>
        <v>2752000</v>
      </c>
      <c r="BL38" s="7">
        <f t="shared" si="8"/>
        <v>2784000</v>
      </c>
      <c r="BM38" s="7">
        <f t="shared" si="8"/>
        <v>2816000</v>
      </c>
      <c r="BN38" s="7">
        <f t="shared" si="8"/>
        <v>2848000</v>
      </c>
      <c r="BO38" s="7">
        <f t="shared" si="8"/>
        <v>2880000</v>
      </c>
      <c r="BP38" s="7">
        <f t="shared" si="8"/>
        <v>2912000</v>
      </c>
      <c r="BQ38" s="7">
        <f t="shared" si="12"/>
        <v>2944000</v>
      </c>
      <c r="BR38" s="7">
        <f t="shared" si="12"/>
        <v>2976000</v>
      </c>
      <c r="BS38" s="7">
        <f t="shared" si="12"/>
        <v>3008000</v>
      </c>
      <c r="BT38" s="7">
        <f t="shared" si="12"/>
        <v>3040000</v>
      </c>
      <c r="BU38" s="7">
        <f t="shared" si="12"/>
        <v>3072000</v>
      </c>
      <c r="BV38" s="7">
        <f t="shared" si="12"/>
        <v>3104000</v>
      </c>
      <c r="BW38" s="7">
        <f t="shared" si="12"/>
        <v>3136000</v>
      </c>
      <c r="BX38" s="7">
        <f t="shared" si="12"/>
        <v>3168000</v>
      </c>
      <c r="BY38" s="7">
        <f t="shared" si="12"/>
        <v>3200000</v>
      </c>
      <c r="BZ38" s="7"/>
      <c r="CA38" s="7"/>
      <c r="CB38" s="7"/>
      <c r="CC38" s="7"/>
    </row>
    <row r="39" spans="1:81" s="5" customFormat="1" ht="11.25" x14ac:dyDescent="0.2">
      <c r="A39" s="6">
        <f t="shared" si="5"/>
        <v>330000</v>
      </c>
      <c r="B39" s="7">
        <f t="shared" si="16"/>
        <v>660000</v>
      </c>
      <c r="C39" s="7">
        <f t="shared" si="16"/>
        <v>693000</v>
      </c>
      <c r="D39" s="7">
        <f t="shared" si="16"/>
        <v>891000</v>
      </c>
      <c r="E39" s="7">
        <f t="shared" si="16"/>
        <v>924000</v>
      </c>
      <c r="F39" s="7">
        <f t="shared" si="16"/>
        <v>957000</v>
      </c>
      <c r="G39" s="7">
        <f t="shared" si="16"/>
        <v>990000</v>
      </c>
      <c r="H39" s="7">
        <f t="shared" si="16"/>
        <v>1023000</v>
      </c>
      <c r="I39" s="7">
        <f t="shared" si="16"/>
        <v>1056000</v>
      </c>
      <c r="J39" s="7">
        <f t="shared" si="16"/>
        <v>1089000</v>
      </c>
      <c r="K39" s="7">
        <f t="shared" si="16"/>
        <v>1122000</v>
      </c>
      <c r="L39" s="7">
        <f t="shared" si="16"/>
        <v>1155000</v>
      </c>
      <c r="M39" s="7">
        <f t="shared" si="16"/>
        <v>1188000</v>
      </c>
      <c r="N39" s="7">
        <f t="shared" si="16"/>
        <v>1221000</v>
      </c>
      <c r="O39" s="7">
        <f t="shared" si="16"/>
        <v>1254000</v>
      </c>
      <c r="P39" s="7">
        <f t="shared" si="16"/>
        <v>1287000</v>
      </c>
      <c r="Q39" s="7">
        <f t="shared" si="16"/>
        <v>1320000</v>
      </c>
      <c r="R39" s="7">
        <f t="shared" si="14"/>
        <v>1353000</v>
      </c>
      <c r="S39" s="7">
        <f t="shared" si="14"/>
        <v>1386000</v>
      </c>
      <c r="T39" s="7">
        <f t="shared" si="14"/>
        <v>1419000</v>
      </c>
      <c r="U39" s="7">
        <f t="shared" si="14"/>
        <v>1452000</v>
      </c>
      <c r="V39" s="7">
        <f t="shared" si="14"/>
        <v>1485000</v>
      </c>
      <c r="W39" s="7">
        <f t="shared" si="14"/>
        <v>1518000</v>
      </c>
      <c r="X39" s="7">
        <f t="shared" si="14"/>
        <v>1551000</v>
      </c>
      <c r="Y39" s="7">
        <f t="shared" si="14"/>
        <v>1584000</v>
      </c>
      <c r="Z39" s="7">
        <f t="shared" si="14"/>
        <v>1617000</v>
      </c>
      <c r="AA39" s="7">
        <f t="shared" si="14"/>
        <v>1650000</v>
      </c>
      <c r="AB39" s="7">
        <f t="shared" si="15"/>
        <v>1683000</v>
      </c>
      <c r="AC39" s="7">
        <f t="shared" si="15"/>
        <v>1716000</v>
      </c>
      <c r="AD39" s="7">
        <f t="shared" si="15"/>
        <v>1749000</v>
      </c>
      <c r="AE39" s="7">
        <f t="shared" si="15"/>
        <v>1782000</v>
      </c>
      <c r="AF39" s="7">
        <f t="shared" si="15"/>
        <v>1815000</v>
      </c>
      <c r="AG39" s="7">
        <f t="shared" si="15"/>
        <v>1848000</v>
      </c>
      <c r="AH39" s="7">
        <f t="shared" si="15"/>
        <v>1881000</v>
      </c>
      <c r="AI39" s="7">
        <f t="shared" si="15"/>
        <v>1914000</v>
      </c>
      <c r="AJ39" s="7">
        <f t="shared" si="15"/>
        <v>1947000</v>
      </c>
      <c r="AK39" s="7">
        <f t="shared" si="15"/>
        <v>1980000</v>
      </c>
      <c r="AL39" s="7">
        <f t="shared" si="15"/>
        <v>2013000</v>
      </c>
      <c r="AM39" s="7">
        <f t="shared" si="15"/>
        <v>2046000</v>
      </c>
      <c r="AN39" s="7">
        <f t="shared" si="15"/>
        <v>2079000</v>
      </c>
      <c r="AO39" s="7">
        <f t="shared" si="15"/>
        <v>2112000</v>
      </c>
      <c r="AP39" s="7">
        <f t="shared" si="15"/>
        <v>2145000</v>
      </c>
      <c r="AQ39" s="7">
        <f t="shared" si="11"/>
        <v>2178000</v>
      </c>
      <c r="AR39" s="7">
        <f t="shared" si="11"/>
        <v>2211000</v>
      </c>
      <c r="AS39" s="7">
        <f t="shared" si="11"/>
        <v>2244000</v>
      </c>
      <c r="AT39" s="7">
        <f t="shared" si="11"/>
        <v>2277000</v>
      </c>
      <c r="AU39" s="7">
        <f t="shared" si="11"/>
        <v>2310000</v>
      </c>
      <c r="AV39" s="7">
        <f t="shared" si="11"/>
        <v>2343000</v>
      </c>
      <c r="AW39" s="7">
        <f t="shared" si="11"/>
        <v>2376000</v>
      </c>
      <c r="AX39" s="7">
        <f t="shared" si="11"/>
        <v>2409000</v>
      </c>
      <c r="AY39" s="7">
        <f t="shared" si="11"/>
        <v>2442000</v>
      </c>
      <c r="AZ39" s="7">
        <f t="shared" si="11"/>
        <v>2475000</v>
      </c>
      <c r="BA39" s="7">
        <f t="shared" si="11"/>
        <v>2508000</v>
      </c>
      <c r="BB39" s="7">
        <f t="shared" si="11"/>
        <v>2541000</v>
      </c>
      <c r="BC39" s="7">
        <f t="shared" si="11"/>
        <v>2574000</v>
      </c>
      <c r="BD39" s="7">
        <f t="shared" si="11"/>
        <v>2607000</v>
      </c>
      <c r="BE39" s="7">
        <f t="shared" si="11"/>
        <v>2640000</v>
      </c>
      <c r="BF39" s="7">
        <f t="shared" si="11"/>
        <v>2673000</v>
      </c>
      <c r="BG39" s="7">
        <f t="shared" ref="BG39:BV54" si="17">BG$8*$A39/10</f>
        <v>2706000</v>
      </c>
      <c r="BH39" s="7">
        <f t="shared" si="17"/>
        <v>2739000</v>
      </c>
      <c r="BI39" s="7">
        <f t="shared" si="17"/>
        <v>2772000</v>
      </c>
      <c r="BJ39" s="7">
        <f t="shared" si="17"/>
        <v>2805000</v>
      </c>
      <c r="BK39" s="7">
        <f t="shared" si="17"/>
        <v>2838000</v>
      </c>
      <c r="BL39" s="7">
        <f t="shared" si="17"/>
        <v>2871000</v>
      </c>
      <c r="BM39" s="7">
        <f t="shared" si="17"/>
        <v>2904000</v>
      </c>
      <c r="BN39" s="7">
        <f t="shared" si="17"/>
        <v>2937000</v>
      </c>
      <c r="BO39" s="7">
        <f t="shared" si="17"/>
        <v>2970000</v>
      </c>
      <c r="BP39" s="7">
        <f t="shared" si="17"/>
        <v>3003000</v>
      </c>
      <c r="BQ39" s="7">
        <f t="shared" si="12"/>
        <v>3036000</v>
      </c>
      <c r="BR39" s="7">
        <f t="shared" si="12"/>
        <v>3069000</v>
      </c>
      <c r="BS39" s="7">
        <f t="shared" si="12"/>
        <v>3102000</v>
      </c>
      <c r="BT39" s="7">
        <f t="shared" si="12"/>
        <v>3135000</v>
      </c>
      <c r="BU39" s="7">
        <f t="shared" si="12"/>
        <v>3168000</v>
      </c>
      <c r="BV39" s="7">
        <f t="shared" si="12"/>
        <v>3201000</v>
      </c>
      <c r="BW39" s="7">
        <f t="shared" si="12"/>
        <v>3234000</v>
      </c>
      <c r="BX39" s="7">
        <f t="shared" si="12"/>
        <v>3267000</v>
      </c>
      <c r="BY39" s="7">
        <f t="shared" si="12"/>
        <v>3300000</v>
      </c>
      <c r="BZ39" s="7"/>
      <c r="CA39" s="7"/>
      <c r="CB39" s="7"/>
      <c r="CC39" s="7"/>
    </row>
    <row r="40" spans="1:81" s="5" customFormat="1" ht="11.25" x14ac:dyDescent="0.2">
      <c r="A40" s="6">
        <f t="shared" si="5"/>
        <v>340000</v>
      </c>
      <c r="B40" s="7">
        <f t="shared" si="16"/>
        <v>680000</v>
      </c>
      <c r="C40" s="7">
        <f t="shared" si="16"/>
        <v>714000</v>
      </c>
      <c r="D40" s="7">
        <f t="shared" si="16"/>
        <v>918000</v>
      </c>
      <c r="E40" s="7">
        <f t="shared" si="16"/>
        <v>952000</v>
      </c>
      <c r="F40" s="7">
        <f t="shared" si="16"/>
        <v>986000</v>
      </c>
      <c r="G40" s="7">
        <f t="shared" si="16"/>
        <v>1020000</v>
      </c>
      <c r="H40" s="7">
        <f t="shared" si="16"/>
        <v>1054000</v>
      </c>
      <c r="I40" s="7">
        <f t="shared" si="16"/>
        <v>1088000</v>
      </c>
      <c r="J40" s="7">
        <f t="shared" si="16"/>
        <v>1122000</v>
      </c>
      <c r="K40" s="7">
        <f t="shared" si="16"/>
        <v>1156000</v>
      </c>
      <c r="L40" s="7">
        <f t="shared" si="16"/>
        <v>1190000</v>
      </c>
      <c r="M40" s="7">
        <f t="shared" si="16"/>
        <v>1224000</v>
      </c>
      <c r="N40" s="7">
        <f t="shared" si="16"/>
        <v>1258000</v>
      </c>
      <c r="O40" s="7">
        <f t="shared" si="16"/>
        <v>1292000</v>
      </c>
      <c r="P40" s="7">
        <f t="shared" si="16"/>
        <v>1326000</v>
      </c>
      <c r="Q40" s="7">
        <f t="shared" si="16"/>
        <v>1360000</v>
      </c>
      <c r="R40" s="7">
        <f t="shared" si="14"/>
        <v>1394000</v>
      </c>
      <c r="S40" s="7">
        <f t="shared" si="14"/>
        <v>1428000</v>
      </c>
      <c r="T40" s="7">
        <f t="shared" si="14"/>
        <v>1462000</v>
      </c>
      <c r="U40" s="7">
        <f t="shared" si="14"/>
        <v>1496000</v>
      </c>
      <c r="V40" s="7">
        <f t="shared" si="14"/>
        <v>1530000</v>
      </c>
      <c r="W40" s="7">
        <f t="shared" si="14"/>
        <v>1564000</v>
      </c>
      <c r="X40" s="7">
        <f t="shared" si="14"/>
        <v>1598000</v>
      </c>
      <c r="Y40" s="7">
        <f t="shared" si="14"/>
        <v>1632000</v>
      </c>
      <c r="Z40" s="7">
        <f t="shared" si="14"/>
        <v>1666000</v>
      </c>
      <c r="AA40" s="7">
        <f t="shared" si="14"/>
        <v>1700000</v>
      </c>
      <c r="AB40" s="7">
        <f t="shared" si="15"/>
        <v>1734000</v>
      </c>
      <c r="AC40" s="7">
        <f t="shared" si="15"/>
        <v>1768000</v>
      </c>
      <c r="AD40" s="7">
        <f t="shared" si="15"/>
        <v>1802000</v>
      </c>
      <c r="AE40" s="7">
        <f t="shared" si="15"/>
        <v>1836000</v>
      </c>
      <c r="AF40" s="7">
        <f t="shared" si="15"/>
        <v>1870000</v>
      </c>
      <c r="AG40" s="7">
        <f t="shared" si="15"/>
        <v>1904000</v>
      </c>
      <c r="AH40" s="7">
        <f t="shared" si="15"/>
        <v>1938000</v>
      </c>
      <c r="AI40" s="7">
        <f t="shared" si="15"/>
        <v>1972000</v>
      </c>
      <c r="AJ40" s="7">
        <f t="shared" si="15"/>
        <v>2006000</v>
      </c>
      <c r="AK40" s="7">
        <f t="shared" si="15"/>
        <v>2040000</v>
      </c>
      <c r="AL40" s="7">
        <f t="shared" si="15"/>
        <v>2074000</v>
      </c>
      <c r="AM40" s="7">
        <f t="shared" si="15"/>
        <v>2108000</v>
      </c>
      <c r="AN40" s="7">
        <f t="shared" si="15"/>
        <v>2142000</v>
      </c>
      <c r="AO40" s="7">
        <f t="shared" si="15"/>
        <v>2176000</v>
      </c>
      <c r="AP40" s="7">
        <f t="shared" si="15"/>
        <v>2210000</v>
      </c>
      <c r="AQ40" s="7">
        <f t="shared" si="11"/>
        <v>2244000</v>
      </c>
      <c r="AR40" s="7">
        <f t="shared" si="11"/>
        <v>2278000</v>
      </c>
      <c r="AS40" s="7">
        <f t="shared" si="11"/>
        <v>2312000</v>
      </c>
      <c r="AT40" s="7">
        <f t="shared" si="11"/>
        <v>2346000</v>
      </c>
      <c r="AU40" s="7">
        <f t="shared" si="11"/>
        <v>2380000</v>
      </c>
      <c r="AV40" s="7">
        <f t="shared" si="11"/>
        <v>2414000</v>
      </c>
      <c r="AW40" s="7">
        <f t="shared" si="11"/>
        <v>2448000</v>
      </c>
      <c r="AX40" s="7">
        <f t="shared" si="11"/>
        <v>2482000</v>
      </c>
      <c r="AY40" s="7">
        <f t="shared" si="11"/>
        <v>2516000</v>
      </c>
      <c r="AZ40" s="7">
        <f t="shared" si="11"/>
        <v>2550000</v>
      </c>
      <c r="BA40" s="7">
        <f t="shared" si="11"/>
        <v>2584000</v>
      </c>
      <c r="BB40" s="7">
        <f t="shared" si="11"/>
        <v>2618000</v>
      </c>
      <c r="BC40" s="7">
        <f t="shared" si="11"/>
        <v>2652000</v>
      </c>
      <c r="BD40" s="7">
        <f t="shared" si="11"/>
        <v>2686000</v>
      </c>
      <c r="BE40" s="7">
        <f t="shared" si="11"/>
        <v>2720000</v>
      </c>
      <c r="BF40" s="7">
        <f t="shared" si="11"/>
        <v>2754000</v>
      </c>
      <c r="BG40" s="7">
        <f t="shared" si="17"/>
        <v>2788000</v>
      </c>
      <c r="BH40" s="7">
        <f t="shared" si="17"/>
        <v>2822000</v>
      </c>
      <c r="BI40" s="7">
        <f t="shared" si="17"/>
        <v>2856000</v>
      </c>
      <c r="BJ40" s="7">
        <f t="shared" si="17"/>
        <v>2890000</v>
      </c>
      <c r="BK40" s="7">
        <f t="shared" si="17"/>
        <v>2924000</v>
      </c>
      <c r="BL40" s="7">
        <f t="shared" si="17"/>
        <v>2958000</v>
      </c>
      <c r="BM40" s="7">
        <f t="shared" si="17"/>
        <v>2992000</v>
      </c>
      <c r="BN40" s="7">
        <f t="shared" si="17"/>
        <v>3026000</v>
      </c>
      <c r="BO40" s="7">
        <f t="shared" si="17"/>
        <v>3060000</v>
      </c>
      <c r="BP40" s="7">
        <f t="shared" si="17"/>
        <v>3094000</v>
      </c>
      <c r="BQ40" s="7">
        <f t="shared" si="12"/>
        <v>3128000</v>
      </c>
      <c r="BR40" s="7">
        <f t="shared" si="12"/>
        <v>3162000</v>
      </c>
      <c r="BS40" s="7">
        <f t="shared" si="12"/>
        <v>3196000</v>
      </c>
      <c r="BT40" s="7">
        <f t="shared" si="12"/>
        <v>3230000</v>
      </c>
      <c r="BU40" s="7">
        <f t="shared" si="12"/>
        <v>3264000</v>
      </c>
      <c r="BV40" s="7">
        <f t="shared" si="12"/>
        <v>3298000</v>
      </c>
      <c r="BW40" s="7">
        <f t="shared" si="12"/>
        <v>3332000</v>
      </c>
      <c r="BX40" s="7">
        <f t="shared" si="12"/>
        <v>3366000</v>
      </c>
      <c r="BY40" s="7">
        <f t="shared" si="12"/>
        <v>3400000</v>
      </c>
      <c r="BZ40" s="7"/>
      <c r="CA40" s="7"/>
      <c r="CB40" s="7"/>
      <c r="CC40" s="7"/>
    </row>
    <row r="41" spans="1:81" s="5" customFormat="1" ht="11.25" x14ac:dyDescent="0.2">
      <c r="A41" s="6">
        <f t="shared" si="5"/>
        <v>350000</v>
      </c>
      <c r="B41" s="7">
        <f t="shared" si="16"/>
        <v>700000</v>
      </c>
      <c r="C41" s="7">
        <f t="shared" si="16"/>
        <v>735000</v>
      </c>
      <c r="D41" s="7">
        <f t="shared" si="16"/>
        <v>945000</v>
      </c>
      <c r="E41" s="7">
        <f t="shared" si="16"/>
        <v>980000</v>
      </c>
      <c r="F41" s="7">
        <f t="shared" si="16"/>
        <v>1015000</v>
      </c>
      <c r="G41" s="7">
        <f t="shared" si="16"/>
        <v>1050000</v>
      </c>
      <c r="H41" s="7">
        <f t="shared" si="16"/>
        <v>1085000</v>
      </c>
      <c r="I41" s="7">
        <f t="shared" si="16"/>
        <v>1120000</v>
      </c>
      <c r="J41" s="7">
        <f t="shared" si="16"/>
        <v>1155000</v>
      </c>
      <c r="K41" s="7">
        <f t="shared" si="16"/>
        <v>1190000</v>
      </c>
      <c r="L41" s="7">
        <f t="shared" si="16"/>
        <v>1225000</v>
      </c>
      <c r="M41" s="7">
        <f t="shared" si="16"/>
        <v>1260000</v>
      </c>
      <c r="N41" s="7">
        <f t="shared" si="16"/>
        <v>1295000</v>
      </c>
      <c r="O41" s="7">
        <f t="shared" si="16"/>
        <v>1330000</v>
      </c>
      <c r="P41" s="7">
        <f t="shared" si="16"/>
        <v>1365000</v>
      </c>
      <c r="Q41" s="7">
        <f t="shared" si="16"/>
        <v>1400000</v>
      </c>
      <c r="R41" s="7">
        <f t="shared" si="14"/>
        <v>1435000</v>
      </c>
      <c r="S41" s="7">
        <f t="shared" si="14"/>
        <v>1470000</v>
      </c>
      <c r="T41" s="7">
        <f t="shared" si="14"/>
        <v>1505000</v>
      </c>
      <c r="U41" s="7">
        <f t="shared" si="14"/>
        <v>1540000</v>
      </c>
      <c r="V41" s="7">
        <f t="shared" si="14"/>
        <v>1575000</v>
      </c>
      <c r="W41" s="7">
        <f t="shared" si="14"/>
        <v>1610000</v>
      </c>
      <c r="X41" s="7">
        <f t="shared" si="14"/>
        <v>1645000</v>
      </c>
      <c r="Y41" s="7">
        <f t="shared" si="14"/>
        <v>1680000</v>
      </c>
      <c r="Z41" s="7">
        <f t="shared" si="14"/>
        <v>1715000</v>
      </c>
      <c r="AA41" s="7">
        <f t="shared" si="14"/>
        <v>1750000</v>
      </c>
      <c r="AB41" s="7">
        <f t="shared" si="15"/>
        <v>1785000</v>
      </c>
      <c r="AC41" s="7">
        <f t="shared" si="15"/>
        <v>1820000</v>
      </c>
      <c r="AD41" s="7">
        <f t="shared" si="15"/>
        <v>1855000</v>
      </c>
      <c r="AE41" s="7">
        <f t="shared" si="15"/>
        <v>1890000</v>
      </c>
      <c r="AF41" s="7">
        <f t="shared" si="15"/>
        <v>1925000</v>
      </c>
      <c r="AG41" s="7">
        <f t="shared" si="15"/>
        <v>1960000</v>
      </c>
      <c r="AH41" s="7">
        <f t="shared" si="15"/>
        <v>1995000</v>
      </c>
      <c r="AI41" s="7">
        <f t="shared" si="15"/>
        <v>2030000</v>
      </c>
      <c r="AJ41" s="7">
        <f t="shared" si="15"/>
        <v>2065000</v>
      </c>
      <c r="AK41" s="7">
        <f t="shared" si="15"/>
        <v>2100000</v>
      </c>
      <c r="AL41" s="7">
        <f t="shared" si="15"/>
        <v>2135000</v>
      </c>
      <c r="AM41" s="7">
        <f t="shared" si="15"/>
        <v>2170000</v>
      </c>
      <c r="AN41" s="7">
        <f t="shared" si="15"/>
        <v>2205000</v>
      </c>
      <c r="AO41" s="7">
        <f t="shared" si="15"/>
        <v>2240000</v>
      </c>
      <c r="AP41" s="7">
        <f t="shared" si="15"/>
        <v>2275000</v>
      </c>
      <c r="AQ41" s="7">
        <f t="shared" ref="AQ41:BG56" si="18">AQ$8*$A41/10</f>
        <v>2310000</v>
      </c>
      <c r="AR41" s="7">
        <f t="shared" si="18"/>
        <v>2345000</v>
      </c>
      <c r="AS41" s="7">
        <f t="shared" si="18"/>
        <v>2380000</v>
      </c>
      <c r="AT41" s="7">
        <f t="shared" si="18"/>
        <v>2415000</v>
      </c>
      <c r="AU41" s="7">
        <f t="shared" si="18"/>
        <v>2450000</v>
      </c>
      <c r="AV41" s="7">
        <f t="shared" si="18"/>
        <v>2485000</v>
      </c>
      <c r="AW41" s="7">
        <f t="shared" si="18"/>
        <v>2520000</v>
      </c>
      <c r="AX41" s="7">
        <f t="shared" si="18"/>
        <v>2555000</v>
      </c>
      <c r="AY41" s="7">
        <f t="shared" si="18"/>
        <v>2590000</v>
      </c>
      <c r="AZ41" s="7">
        <f t="shared" si="18"/>
        <v>2625000</v>
      </c>
      <c r="BA41" s="7">
        <f t="shared" si="18"/>
        <v>2660000</v>
      </c>
      <c r="BB41" s="7">
        <f t="shared" si="18"/>
        <v>2695000</v>
      </c>
      <c r="BC41" s="7">
        <f t="shared" si="18"/>
        <v>2730000</v>
      </c>
      <c r="BD41" s="7">
        <f t="shared" si="18"/>
        <v>2765000</v>
      </c>
      <c r="BE41" s="7">
        <f t="shared" si="18"/>
        <v>2800000</v>
      </c>
      <c r="BF41" s="7">
        <f t="shared" si="18"/>
        <v>2835000</v>
      </c>
      <c r="BG41" s="7">
        <f t="shared" si="18"/>
        <v>2870000</v>
      </c>
      <c r="BH41" s="7">
        <f t="shared" si="17"/>
        <v>2905000</v>
      </c>
      <c r="BI41" s="7">
        <f t="shared" si="17"/>
        <v>2940000</v>
      </c>
      <c r="BJ41" s="7">
        <f t="shared" si="17"/>
        <v>2975000</v>
      </c>
      <c r="BK41" s="7">
        <f t="shared" si="17"/>
        <v>3010000</v>
      </c>
      <c r="BL41" s="7">
        <f t="shared" si="17"/>
        <v>3045000</v>
      </c>
      <c r="BM41" s="7">
        <f t="shared" si="17"/>
        <v>3080000</v>
      </c>
      <c r="BN41" s="7">
        <f t="shared" si="17"/>
        <v>3115000</v>
      </c>
      <c r="BO41" s="7">
        <f t="shared" si="17"/>
        <v>3150000</v>
      </c>
      <c r="BP41" s="7">
        <f t="shared" si="17"/>
        <v>3185000</v>
      </c>
      <c r="BQ41" s="7">
        <f t="shared" si="17"/>
        <v>3220000</v>
      </c>
      <c r="BR41" s="7">
        <f t="shared" si="17"/>
        <v>3255000</v>
      </c>
      <c r="BS41" s="7">
        <f t="shared" si="17"/>
        <v>3290000</v>
      </c>
      <c r="BT41" s="7">
        <f t="shared" si="17"/>
        <v>3325000</v>
      </c>
      <c r="BU41" s="7">
        <f t="shared" si="17"/>
        <v>3360000</v>
      </c>
      <c r="BV41" s="7">
        <f t="shared" si="17"/>
        <v>3395000</v>
      </c>
      <c r="BW41" s="7">
        <f t="shared" ref="BQ41:BY56" si="19">BW$8*$A41/10</f>
        <v>3430000</v>
      </c>
      <c r="BX41" s="7">
        <f t="shared" si="19"/>
        <v>3465000</v>
      </c>
      <c r="BY41" s="7">
        <f t="shared" si="19"/>
        <v>3500000</v>
      </c>
      <c r="BZ41" s="7"/>
      <c r="CA41" s="7"/>
      <c r="CB41" s="7"/>
      <c r="CC41" s="7"/>
    </row>
    <row r="42" spans="1:81" s="5" customFormat="1" ht="11.25" x14ac:dyDescent="0.2">
      <c r="A42" s="6">
        <f t="shared" si="5"/>
        <v>360000</v>
      </c>
      <c r="B42" s="7">
        <f t="shared" si="16"/>
        <v>720000</v>
      </c>
      <c r="C42" s="7">
        <f t="shared" si="16"/>
        <v>756000</v>
      </c>
      <c r="D42" s="7">
        <f t="shared" si="16"/>
        <v>972000</v>
      </c>
      <c r="E42" s="7">
        <f t="shared" si="16"/>
        <v>1008000</v>
      </c>
      <c r="F42" s="7">
        <f t="shared" si="16"/>
        <v>1044000</v>
      </c>
      <c r="G42" s="7">
        <f t="shared" si="16"/>
        <v>1080000</v>
      </c>
      <c r="H42" s="7">
        <f t="shared" si="16"/>
        <v>1116000</v>
      </c>
      <c r="I42" s="7">
        <f t="shared" si="16"/>
        <v>1152000</v>
      </c>
      <c r="J42" s="7">
        <f t="shared" si="16"/>
        <v>1188000</v>
      </c>
      <c r="K42" s="7">
        <f t="shared" si="16"/>
        <v>1224000</v>
      </c>
      <c r="L42" s="7">
        <f t="shared" si="16"/>
        <v>1260000</v>
      </c>
      <c r="M42" s="7">
        <f t="shared" si="16"/>
        <v>1296000</v>
      </c>
      <c r="N42" s="7">
        <f t="shared" si="16"/>
        <v>1332000</v>
      </c>
      <c r="O42" s="7">
        <f t="shared" si="16"/>
        <v>1368000</v>
      </c>
      <c r="P42" s="7">
        <f t="shared" si="16"/>
        <v>1404000</v>
      </c>
      <c r="Q42" s="7">
        <f t="shared" si="16"/>
        <v>1440000</v>
      </c>
      <c r="R42" s="7">
        <f t="shared" si="14"/>
        <v>1476000</v>
      </c>
      <c r="S42" s="7">
        <f t="shared" si="14"/>
        <v>1512000</v>
      </c>
      <c r="T42" s="7">
        <f t="shared" si="14"/>
        <v>1548000</v>
      </c>
      <c r="U42" s="7">
        <f t="shared" si="14"/>
        <v>1584000</v>
      </c>
      <c r="V42" s="7">
        <f t="shared" si="14"/>
        <v>1620000</v>
      </c>
      <c r="W42" s="7">
        <f t="shared" si="14"/>
        <v>1656000</v>
      </c>
      <c r="X42" s="7">
        <f t="shared" si="14"/>
        <v>1692000</v>
      </c>
      <c r="Y42" s="7">
        <f t="shared" si="14"/>
        <v>1728000</v>
      </c>
      <c r="Z42" s="7">
        <f t="shared" si="14"/>
        <v>1764000</v>
      </c>
      <c r="AA42" s="7">
        <f t="shared" si="14"/>
        <v>1800000</v>
      </c>
      <c r="AB42" s="7">
        <f t="shared" si="15"/>
        <v>1836000</v>
      </c>
      <c r="AC42" s="7">
        <f t="shared" si="15"/>
        <v>1872000</v>
      </c>
      <c r="AD42" s="7">
        <f t="shared" si="15"/>
        <v>1908000</v>
      </c>
      <c r="AE42" s="7">
        <f t="shared" si="15"/>
        <v>1944000</v>
      </c>
      <c r="AF42" s="7">
        <f t="shared" si="15"/>
        <v>1980000</v>
      </c>
      <c r="AG42" s="7">
        <f t="shared" si="15"/>
        <v>2016000</v>
      </c>
      <c r="AH42" s="7">
        <f t="shared" si="15"/>
        <v>2052000</v>
      </c>
      <c r="AI42" s="7">
        <f t="shared" si="15"/>
        <v>2088000</v>
      </c>
      <c r="AJ42" s="7">
        <f t="shared" si="15"/>
        <v>2124000</v>
      </c>
      <c r="AK42" s="7">
        <f t="shared" si="15"/>
        <v>2160000</v>
      </c>
      <c r="AL42" s="7">
        <f t="shared" si="15"/>
        <v>2196000</v>
      </c>
      <c r="AM42" s="7">
        <f t="shared" si="15"/>
        <v>2232000</v>
      </c>
      <c r="AN42" s="7">
        <f t="shared" si="15"/>
        <v>2268000</v>
      </c>
      <c r="AO42" s="7">
        <f t="shared" si="15"/>
        <v>2304000</v>
      </c>
      <c r="AP42" s="7">
        <f t="shared" si="15"/>
        <v>2340000</v>
      </c>
      <c r="AQ42" s="7">
        <f t="shared" si="18"/>
        <v>2376000</v>
      </c>
      <c r="AR42" s="7">
        <f t="shared" si="18"/>
        <v>2412000</v>
      </c>
      <c r="AS42" s="7">
        <f t="shared" si="18"/>
        <v>2448000</v>
      </c>
      <c r="AT42" s="7">
        <f t="shared" si="18"/>
        <v>2484000</v>
      </c>
      <c r="AU42" s="7">
        <f t="shared" si="18"/>
        <v>2520000</v>
      </c>
      <c r="AV42" s="7">
        <f t="shared" si="18"/>
        <v>2556000</v>
      </c>
      <c r="AW42" s="7">
        <f t="shared" si="18"/>
        <v>2592000</v>
      </c>
      <c r="AX42" s="7">
        <f t="shared" si="18"/>
        <v>2628000</v>
      </c>
      <c r="AY42" s="7">
        <f t="shared" si="18"/>
        <v>2664000</v>
      </c>
      <c r="AZ42" s="7">
        <f t="shared" si="18"/>
        <v>2700000</v>
      </c>
      <c r="BA42" s="7">
        <f t="shared" si="18"/>
        <v>2736000</v>
      </c>
      <c r="BB42" s="7">
        <f t="shared" si="18"/>
        <v>2772000</v>
      </c>
      <c r="BC42" s="7">
        <f t="shared" si="18"/>
        <v>2808000</v>
      </c>
      <c r="BD42" s="7">
        <f t="shared" si="18"/>
        <v>2844000</v>
      </c>
      <c r="BE42" s="7">
        <f t="shared" si="18"/>
        <v>2880000</v>
      </c>
      <c r="BF42" s="7">
        <f t="shared" si="18"/>
        <v>2916000</v>
      </c>
      <c r="BG42" s="7">
        <f t="shared" si="17"/>
        <v>2952000</v>
      </c>
      <c r="BH42" s="7">
        <f t="shared" si="17"/>
        <v>2988000</v>
      </c>
      <c r="BI42" s="7">
        <f t="shared" si="17"/>
        <v>3024000</v>
      </c>
      <c r="BJ42" s="7">
        <f t="shared" si="17"/>
        <v>3060000</v>
      </c>
      <c r="BK42" s="7">
        <f t="shared" si="17"/>
        <v>3096000</v>
      </c>
      <c r="BL42" s="7">
        <f t="shared" si="17"/>
        <v>3132000</v>
      </c>
      <c r="BM42" s="7">
        <f t="shared" si="17"/>
        <v>3168000</v>
      </c>
      <c r="BN42" s="7">
        <f t="shared" si="17"/>
        <v>3204000</v>
      </c>
      <c r="BO42" s="7">
        <f t="shared" si="17"/>
        <v>3240000</v>
      </c>
      <c r="BP42" s="7">
        <f t="shared" si="17"/>
        <v>3276000</v>
      </c>
      <c r="BQ42" s="7">
        <f t="shared" si="19"/>
        <v>3312000</v>
      </c>
      <c r="BR42" s="7">
        <f t="shared" si="19"/>
        <v>3348000</v>
      </c>
      <c r="BS42" s="7">
        <f t="shared" si="19"/>
        <v>3384000</v>
      </c>
      <c r="BT42" s="7">
        <f t="shared" si="19"/>
        <v>3420000</v>
      </c>
      <c r="BU42" s="7">
        <f t="shared" si="19"/>
        <v>3456000</v>
      </c>
      <c r="BV42" s="7">
        <f t="shared" si="19"/>
        <v>3492000</v>
      </c>
      <c r="BW42" s="7">
        <f t="shared" si="19"/>
        <v>3528000</v>
      </c>
      <c r="BX42" s="7">
        <f t="shared" si="19"/>
        <v>3564000</v>
      </c>
      <c r="BY42" s="7">
        <f t="shared" si="19"/>
        <v>3600000</v>
      </c>
      <c r="BZ42" s="7"/>
      <c r="CA42" s="7"/>
      <c r="CB42" s="7"/>
      <c r="CC42" s="7"/>
    </row>
    <row r="43" spans="1:81" s="5" customFormat="1" ht="11.25" x14ac:dyDescent="0.2">
      <c r="A43" s="6">
        <f t="shared" si="5"/>
        <v>370000</v>
      </c>
      <c r="B43" s="7">
        <f t="shared" si="16"/>
        <v>740000</v>
      </c>
      <c r="C43" s="7">
        <f t="shared" si="16"/>
        <v>777000</v>
      </c>
      <c r="D43" s="7">
        <f t="shared" si="16"/>
        <v>999000</v>
      </c>
      <c r="E43" s="7">
        <f t="shared" si="16"/>
        <v>1036000</v>
      </c>
      <c r="F43" s="7">
        <f t="shared" si="16"/>
        <v>1073000</v>
      </c>
      <c r="G43" s="7">
        <f t="shared" si="16"/>
        <v>1110000</v>
      </c>
      <c r="H43" s="7">
        <f t="shared" si="16"/>
        <v>1147000</v>
      </c>
      <c r="I43" s="7">
        <f t="shared" si="16"/>
        <v>1184000</v>
      </c>
      <c r="J43" s="7">
        <f t="shared" si="16"/>
        <v>1221000</v>
      </c>
      <c r="K43" s="7">
        <f t="shared" si="16"/>
        <v>1258000</v>
      </c>
      <c r="L43" s="7">
        <f t="shared" si="16"/>
        <v>1295000</v>
      </c>
      <c r="M43" s="7">
        <f t="shared" si="16"/>
        <v>1332000</v>
      </c>
      <c r="N43" s="7">
        <f t="shared" si="16"/>
        <v>1369000</v>
      </c>
      <c r="O43" s="7">
        <f t="shared" si="16"/>
        <v>1406000</v>
      </c>
      <c r="P43" s="7">
        <f t="shared" si="16"/>
        <v>1443000</v>
      </c>
      <c r="Q43" s="7">
        <f t="shared" si="16"/>
        <v>1480000</v>
      </c>
      <c r="R43" s="7">
        <f t="shared" si="14"/>
        <v>1517000</v>
      </c>
      <c r="S43" s="7">
        <f t="shared" si="14"/>
        <v>1554000</v>
      </c>
      <c r="T43" s="7">
        <f t="shared" si="14"/>
        <v>1591000</v>
      </c>
      <c r="U43" s="7">
        <f t="shared" si="14"/>
        <v>1628000</v>
      </c>
      <c r="V43" s="7">
        <f t="shared" si="14"/>
        <v>1665000</v>
      </c>
      <c r="W43" s="7">
        <f t="shared" si="14"/>
        <v>1702000</v>
      </c>
      <c r="X43" s="7">
        <f t="shared" si="14"/>
        <v>1739000</v>
      </c>
      <c r="Y43" s="7">
        <f t="shared" si="14"/>
        <v>1776000</v>
      </c>
      <c r="Z43" s="7">
        <f t="shared" si="14"/>
        <v>1813000</v>
      </c>
      <c r="AA43" s="7">
        <f t="shared" si="14"/>
        <v>1850000</v>
      </c>
      <c r="AB43" s="7">
        <f t="shared" si="15"/>
        <v>1887000</v>
      </c>
      <c r="AC43" s="7">
        <f t="shared" si="15"/>
        <v>1924000</v>
      </c>
      <c r="AD43" s="7">
        <f t="shared" si="15"/>
        <v>1961000</v>
      </c>
      <c r="AE43" s="7">
        <f t="shared" si="15"/>
        <v>1998000</v>
      </c>
      <c r="AF43" s="7">
        <f t="shared" si="15"/>
        <v>2035000</v>
      </c>
      <c r="AG43" s="7">
        <f t="shared" si="15"/>
        <v>2072000</v>
      </c>
      <c r="AH43" s="7">
        <f t="shared" si="15"/>
        <v>2109000</v>
      </c>
      <c r="AI43" s="7">
        <f t="shared" si="15"/>
        <v>2146000</v>
      </c>
      <c r="AJ43" s="7">
        <f t="shared" si="15"/>
        <v>2183000</v>
      </c>
      <c r="AK43" s="7">
        <f t="shared" si="15"/>
        <v>2220000</v>
      </c>
      <c r="AL43" s="7">
        <f t="shared" si="15"/>
        <v>2257000</v>
      </c>
      <c r="AM43" s="7">
        <f t="shared" si="15"/>
        <v>2294000</v>
      </c>
      <c r="AN43" s="7">
        <f t="shared" si="15"/>
        <v>2331000</v>
      </c>
      <c r="AO43" s="7">
        <f t="shared" si="15"/>
        <v>2368000</v>
      </c>
      <c r="AP43" s="7">
        <f t="shared" si="15"/>
        <v>2405000</v>
      </c>
      <c r="AQ43" s="7">
        <f t="shared" si="18"/>
        <v>2442000</v>
      </c>
      <c r="AR43" s="7">
        <f t="shared" si="18"/>
        <v>2479000</v>
      </c>
      <c r="AS43" s="7">
        <f t="shared" si="18"/>
        <v>2516000</v>
      </c>
      <c r="AT43" s="7">
        <f t="shared" si="18"/>
        <v>2553000</v>
      </c>
      <c r="AU43" s="7">
        <f t="shared" si="18"/>
        <v>2590000</v>
      </c>
      <c r="AV43" s="7">
        <f t="shared" si="18"/>
        <v>2627000</v>
      </c>
      <c r="AW43" s="7">
        <f t="shared" si="18"/>
        <v>2664000</v>
      </c>
      <c r="AX43" s="7">
        <f t="shared" si="18"/>
        <v>2701000</v>
      </c>
      <c r="AY43" s="7">
        <f t="shared" si="18"/>
        <v>2738000</v>
      </c>
      <c r="AZ43" s="7">
        <f t="shared" si="18"/>
        <v>2775000</v>
      </c>
      <c r="BA43" s="7">
        <f t="shared" si="18"/>
        <v>2812000</v>
      </c>
      <c r="BB43" s="7">
        <f t="shared" si="18"/>
        <v>2849000</v>
      </c>
      <c r="BC43" s="7">
        <f t="shared" si="18"/>
        <v>2886000</v>
      </c>
      <c r="BD43" s="7">
        <f t="shared" si="18"/>
        <v>2923000</v>
      </c>
      <c r="BE43" s="7">
        <f t="shared" si="18"/>
        <v>2960000</v>
      </c>
      <c r="BF43" s="7">
        <f t="shared" si="18"/>
        <v>2997000</v>
      </c>
      <c r="BG43" s="7">
        <f t="shared" si="17"/>
        <v>3034000</v>
      </c>
      <c r="BH43" s="7">
        <f t="shared" si="17"/>
        <v>3071000</v>
      </c>
      <c r="BI43" s="7">
        <f t="shared" si="17"/>
        <v>3108000</v>
      </c>
      <c r="BJ43" s="7">
        <f t="shared" si="17"/>
        <v>3145000</v>
      </c>
      <c r="BK43" s="7">
        <f t="shared" si="17"/>
        <v>3182000</v>
      </c>
      <c r="BL43" s="7">
        <f t="shared" si="17"/>
        <v>3219000</v>
      </c>
      <c r="BM43" s="7">
        <f t="shared" si="17"/>
        <v>3256000</v>
      </c>
      <c r="BN43" s="7">
        <f t="shared" si="17"/>
        <v>3293000</v>
      </c>
      <c r="BO43" s="7">
        <f t="shared" si="17"/>
        <v>3330000</v>
      </c>
      <c r="BP43" s="7">
        <f t="shared" si="17"/>
        <v>3367000</v>
      </c>
      <c r="BQ43" s="7">
        <f t="shared" si="19"/>
        <v>3404000</v>
      </c>
      <c r="BR43" s="7">
        <f t="shared" si="19"/>
        <v>3441000</v>
      </c>
      <c r="BS43" s="7">
        <f t="shared" si="19"/>
        <v>3478000</v>
      </c>
      <c r="BT43" s="7">
        <f t="shared" si="19"/>
        <v>3515000</v>
      </c>
      <c r="BU43" s="7">
        <f t="shared" si="19"/>
        <v>3552000</v>
      </c>
      <c r="BV43" s="7">
        <f t="shared" si="19"/>
        <v>3589000</v>
      </c>
      <c r="BW43" s="7">
        <f t="shared" si="19"/>
        <v>3626000</v>
      </c>
      <c r="BX43" s="7">
        <f t="shared" si="19"/>
        <v>3663000</v>
      </c>
      <c r="BY43" s="7">
        <f t="shared" si="19"/>
        <v>3700000</v>
      </c>
      <c r="BZ43" s="7"/>
      <c r="CA43" s="7"/>
      <c r="CB43" s="7"/>
      <c r="CC43" s="7"/>
    </row>
    <row r="44" spans="1:81" s="5" customFormat="1" ht="11.25" x14ac:dyDescent="0.2">
      <c r="A44" s="6">
        <f t="shared" si="5"/>
        <v>380000</v>
      </c>
      <c r="B44" s="7">
        <f t="shared" si="16"/>
        <v>760000</v>
      </c>
      <c r="C44" s="7">
        <f t="shared" si="16"/>
        <v>798000</v>
      </c>
      <c r="D44" s="7">
        <f t="shared" si="16"/>
        <v>1026000</v>
      </c>
      <c r="E44" s="7">
        <f t="shared" si="16"/>
        <v>1064000</v>
      </c>
      <c r="F44" s="7">
        <f t="shared" si="16"/>
        <v>1102000</v>
      </c>
      <c r="G44" s="7">
        <f t="shared" si="16"/>
        <v>1140000</v>
      </c>
      <c r="H44" s="7">
        <f t="shared" si="16"/>
        <v>1178000</v>
      </c>
      <c r="I44" s="7">
        <f t="shared" si="16"/>
        <v>1216000</v>
      </c>
      <c r="J44" s="7">
        <f t="shared" si="16"/>
        <v>1254000</v>
      </c>
      <c r="K44" s="7">
        <f t="shared" si="16"/>
        <v>1292000</v>
      </c>
      <c r="L44" s="7">
        <f t="shared" si="16"/>
        <v>1330000</v>
      </c>
      <c r="M44" s="7">
        <f t="shared" si="16"/>
        <v>1368000</v>
      </c>
      <c r="N44" s="7">
        <f t="shared" si="16"/>
        <v>1406000</v>
      </c>
      <c r="O44" s="7">
        <f t="shared" si="16"/>
        <v>1444000</v>
      </c>
      <c r="P44" s="7">
        <f t="shared" si="16"/>
        <v>1482000</v>
      </c>
      <c r="Q44" s="7">
        <f t="shared" si="16"/>
        <v>1520000</v>
      </c>
      <c r="R44" s="7">
        <f t="shared" si="14"/>
        <v>1558000</v>
      </c>
      <c r="S44" s="7">
        <f t="shared" si="14"/>
        <v>1596000</v>
      </c>
      <c r="T44" s="7">
        <f t="shared" si="14"/>
        <v>1634000</v>
      </c>
      <c r="U44" s="7">
        <f t="shared" si="14"/>
        <v>1672000</v>
      </c>
      <c r="V44" s="7">
        <f t="shared" si="14"/>
        <v>1710000</v>
      </c>
      <c r="W44" s="7">
        <f t="shared" si="14"/>
        <v>1748000</v>
      </c>
      <c r="X44" s="7">
        <f t="shared" si="14"/>
        <v>1786000</v>
      </c>
      <c r="Y44" s="7">
        <f t="shared" si="14"/>
        <v>1824000</v>
      </c>
      <c r="Z44" s="7">
        <f t="shared" si="14"/>
        <v>1862000</v>
      </c>
      <c r="AA44" s="7">
        <f t="shared" si="14"/>
        <v>1900000</v>
      </c>
      <c r="AB44" s="7">
        <f t="shared" si="15"/>
        <v>1938000</v>
      </c>
      <c r="AC44" s="7">
        <f t="shared" si="15"/>
        <v>1976000</v>
      </c>
      <c r="AD44" s="7">
        <f t="shared" si="15"/>
        <v>2014000</v>
      </c>
      <c r="AE44" s="7">
        <f t="shared" si="15"/>
        <v>2052000</v>
      </c>
      <c r="AF44" s="7">
        <f t="shared" si="15"/>
        <v>2090000</v>
      </c>
      <c r="AG44" s="7">
        <f t="shared" si="15"/>
        <v>2128000</v>
      </c>
      <c r="AH44" s="7">
        <f t="shared" si="15"/>
        <v>2166000</v>
      </c>
      <c r="AI44" s="7">
        <f t="shared" si="15"/>
        <v>2204000</v>
      </c>
      <c r="AJ44" s="7">
        <f t="shared" si="15"/>
        <v>2242000</v>
      </c>
      <c r="AK44" s="7">
        <f t="shared" si="15"/>
        <v>2280000</v>
      </c>
      <c r="AL44" s="7">
        <f t="shared" si="15"/>
        <v>2318000</v>
      </c>
      <c r="AM44" s="7">
        <f t="shared" si="15"/>
        <v>2356000</v>
      </c>
      <c r="AN44" s="7">
        <f t="shared" si="15"/>
        <v>2394000</v>
      </c>
      <c r="AO44" s="7">
        <f t="shared" si="15"/>
        <v>2432000</v>
      </c>
      <c r="AP44" s="7">
        <f t="shared" si="15"/>
        <v>2470000</v>
      </c>
      <c r="AQ44" s="7">
        <f t="shared" si="18"/>
        <v>2508000</v>
      </c>
      <c r="AR44" s="7">
        <f t="shared" si="18"/>
        <v>2546000</v>
      </c>
      <c r="AS44" s="7">
        <f t="shared" si="18"/>
        <v>2584000</v>
      </c>
      <c r="AT44" s="7">
        <f t="shared" si="18"/>
        <v>2622000</v>
      </c>
      <c r="AU44" s="7">
        <f t="shared" si="18"/>
        <v>2660000</v>
      </c>
      <c r="AV44" s="7">
        <f t="shared" si="18"/>
        <v>2698000</v>
      </c>
      <c r="AW44" s="7">
        <f t="shared" si="18"/>
        <v>2736000</v>
      </c>
      <c r="AX44" s="7">
        <f t="shared" si="18"/>
        <v>2774000</v>
      </c>
      <c r="AY44" s="7">
        <f t="shared" si="18"/>
        <v>2812000</v>
      </c>
      <c r="AZ44" s="7">
        <f t="shared" si="18"/>
        <v>2850000</v>
      </c>
      <c r="BA44" s="7">
        <f t="shared" si="18"/>
        <v>2888000</v>
      </c>
      <c r="BB44" s="7">
        <f t="shared" si="18"/>
        <v>2926000</v>
      </c>
      <c r="BC44" s="7">
        <f t="shared" si="18"/>
        <v>2964000</v>
      </c>
      <c r="BD44" s="7">
        <f t="shared" si="18"/>
        <v>3002000</v>
      </c>
      <c r="BE44" s="7">
        <f t="shared" si="18"/>
        <v>3040000</v>
      </c>
      <c r="BF44" s="7">
        <f t="shared" si="18"/>
        <v>3078000</v>
      </c>
      <c r="BG44" s="7">
        <f t="shared" si="17"/>
        <v>3116000</v>
      </c>
      <c r="BH44" s="7">
        <f t="shared" si="17"/>
        <v>3154000</v>
      </c>
      <c r="BI44" s="7">
        <f t="shared" si="17"/>
        <v>3192000</v>
      </c>
      <c r="BJ44" s="7">
        <f t="shared" si="17"/>
        <v>3230000</v>
      </c>
      <c r="BK44" s="7">
        <f t="shared" si="17"/>
        <v>3268000</v>
      </c>
      <c r="BL44" s="7">
        <f t="shared" si="17"/>
        <v>3306000</v>
      </c>
      <c r="BM44" s="7">
        <f t="shared" si="17"/>
        <v>3344000</v>
      </c>
      <c r="BN44" s="7">
        <f t="shared" si="17"/>
        <v>3382000</v>
      </c>
      <c r="BO44" s="7">
        <f t="shared" si="17"/>
        <v>3420000</v>
      </c>
      <c r="BP44" s="7">
        <f t="shared" si="17"/>
        <v>3458000</v>
      </c>
      <c r="BQ44" s="7">
        <f t="shared" si="19"/>
        <v>3496000</v>
      </c>
      <c r="BR44" s="7">
        <f t="shared" si="19"/>
        <v>3534000</v>
      </c>
      <c r="BS44" s="7">
        <f t="shared" si="19"/>
        <v>3572000</v>
      </c>
      <c r="BT44" s="7">
        <f t="shared" si="19"/>
        <v>3610000</v>
      </c>
      <c r="BU44" s="7">
        <f t="shared" si="19"/>
        <v>3648000</v>
      </c>
      <c r="BV44" s="7">
        <f t="shared" si="19"/>
        <v>3686000</v>
      </c>
      <c r="BW44" s="7">
        <f t="shared" si="19"/>
        <v>3724000</v>
      </c>
      <c r="BX44" s="7">
        <f t="shared" si="19"/>
        <v>3762000</v>
      </c>
      <c r="BY44" s="7">
        <f t="shared" si="19"/>
        <v>3800000</v>
      </c>
      <c r="BZ44" s="7"/>
      <c r="CA44" s="7"/>
      <c r="CB44" s="7"/>
      <c r="CC44" s="7"/>
    </row>
    <row r="45" spans="1:81" s="5" customFormat="1" ht="11.25" x14ac:dyDescent="0.2">
      <c r="A45" s="6">
        <f t="shared" si="5"/>
        <v>390000</v>
      </c>
      <c r="B45" s="7">
        <f t="shared" si="16"/>
        <v>780000</v>
      </c>
      <c r="C45" s="7">
        <f t="shared" si="16"/>
        <v>819000</v>
      </c>
      <c r="D45" s="7">
        <f t="shared" si="16"/>
        <v>1053000</v>
      </c>
      <c r="E45" s="7">
        <f t="shared" si="16"/>
        <v>1092000</v>
      </c>
      <c r="F45" s="7">
        <f t="shared" si="16"/>
        <v>1131000</v>
      </c>
      <c r="G45" s="7">
        <f t="shared" si="16"/>
        <v>1170000</v>
      </c>
      <c r="H45" s="7">
        <f t="shared" si="16"/>
        <v>1209000</v>
      </c>
      <c r="I45" s="7">
        <f t="shared" si="16"/>
        <v>1248000</v>
      </c>
      <c r="J45" s="7">
        <f t="shared" si="16"/>
        <v>1287000</v>
      </c>
      <c r="K45" s="7">
        <f t="shared" si="16"/>
        <v>1326000</v>
      </c>
      <c r="L45" s="7">
        <f t="shared" si="16"/>
        <v>1365000</v>
      </c>
      <c r="M45" s="7">
        <f t="shared" si="16"/>
        <v>1404000</v>
      </c>
      <c r="N45" s="7">
        <f t="shared" si="16"/>
        <v>1443000</v>
      </c>
      <c r="O45" s="7">
        <f t="shared" si="16"/>
        <v>1482000</v>
      </c>
      <c r="P45" s="7">
        <f t="shared" si="16"/>
        <v>1521000</v>
      </c>
      <c r="Q45" s="7">
        <f t="shared" si="16"/>
        <v>1560000</v>
      </c>
      <c r="R45" s="7">
        <f t="shared" ref="R45:AA54" si="20">R$8*$A45/10</f>
        <v>1599000</v>
      </c>
      <c r="S45" s="7">
        <f t="shared" si="20"/>
        <v>1638000</v>
      </c>
      <c r="T45" s="7">
        <f t="shared" si="20"/>
        <v>1677000</v>
      </c>
      <c r="U45" s="7">
        <f t="shared" si="20"/>
        <v>1716000</v>
      </c>
      <c r="V45" s="7">
        <f t="shared" si="20"/>
        <v>1755000</v>
      </c>
      <c r="W45" s="7">
        <f t="shared" si="20"/>
        <v>1794000</v>
      </c>
      <c r="X45" s="7">
        <f t="shared" si="20"/>
        <v>1833000</v>
      </c>
      <c r="Y45" s="7">
        <f t="shared" si="20"/>
        <v>1872000</v>
      </c>
      <c r="Z45" s="7">
        <f t="shared" si="20"/>
        <v>1911000</v>
      </c>
      <c r="AA45" s="7">
        <f t="shared" si="20"/>
        <v>1950000</v>
      </c>
      <c r="AB45" s="7">
        <f t="shared" ref="AB45:AQ54" si="21">AB$8*$A45/10</f>
        <v>1989000</v>
      </c>
      <c r="AC45" s="7">
        <f t="shared" si="21"/>
        <v>2028000</v>
      </c>
      <c r="AD45" s="7">
        <f t="shared" si="21"/>
        <v>2067000</v>
      </c>
      <c r="AE45" s="7">
        <f t="shared" si="21"/>
        <v>2106000</v>
      </c>
      <c r="AF45" s="7">
        <f t="shared" si="21"/>
        <v>2145000</v>
      </c>
      <c r="AG45" s="7">
        <f t="shared" si="21"/>
        <v>2184000</v>
      </c>
      <c r="AH45" s="7">
        <f t="shared" si="21"/>
        <v>2223000</v>
      </c>
      <c r="AI45" s="7">
        <f t="shared" si="21"/>
        <v>2262000</v>
      </c>
      <c r="AJ45" s="7">
        <f t="shared" si="21"/>
        <v>2301000</v>
      </c>
      <c r="AK45" s="7">
        <f t="shared" si="21"/>
        <v>2340000</v>
      </c>
      <c r="AL45" s="7">
        <f t="shared" si="21"/>
        <v>2379000</v>
      </c>
      <c r="AM45" s="7">
        <f t="shared" si="21"/>
        <v>2418000</v>
      </c>
      <c r="AN45" s="7">
        <f t="shared" si="21"/>
        <v>2457000</v>
      </c>
      <c r="AO45" s="7">
        <f t="shared" si="21"/>
        <v>2496000</v>
      </c>
      <c r="AP45" s="7">
        <f t="shared" si="21"/>
        <v>2535000</v>
      </c>
      <c r="AQ45" s="7">
        <f t="shared" si="21"/>
        <v>2574000</v>
      </c>
      <c r="AR45" s="7">
        <f t="shared" si="18"/>
        <v>2613000</v>
      </c>
      <c r="AS45" s="7">
        <f t="shared" si="18"/>
        <v>2652000</v>
      </c>
      <c r="AT45" s="7">
        <f t="shared" si="18"/>
        <v>2691000</v>
      </c>
      <c r="AU45" s="7">
        <f t="shared" si="18"/>
        <v>2730000</v>
      </c>
      <c r="AV45" s="7">
        <f t="shared" si="18"/>
        <v>2769000</v>
      </c>
      <c r="AW45" s="7">
        <f t="shared" si="18"/>
        <v>2808000</v>
      </c>
      <c r="AX45" s="7">
        <f t="shared" si="18"/>
        <v>2847000</v>
      </c>
      <c r="AY45" s="7">
        <f t="shared" si="18"/>
        <v>2886000</v>
      </c>
      <c r="AZ45" s="7">
        <f t="shared" si="18"/>
        <v>2925000</v>
      </c>
      <c r="BA45" s="7">
        <f t="shared" si="18"/>
        <v>2964000</v>
      </c>
      <c r="BB45" s="7">
        <f t="shared" si="18"/>
        <v>3003000</v>
      </c>
      <c r="BC45" s="7">
        <f t="shared" si="18"/>
        <v>3042000</v>
      </c>
      <c r="BD45" s="7">
        <f t="shared" si="18"/>
        <v>3081000</v>
      </c>
      <c r="BE45" s="7">
        <f t="shared" si="18"/>
        <v>3120000</v>
      </c>
      <c r="BF45" s="7">
        <f t="shared" si="18"/>
        <v>3159000</v>
      </c>
      <c r="BG45" s="7">
        <f t="shared" si="18"/>
        <v>3198000</v>
      </c>
      <c r="BH45" s="7">
        <f t="shared" si="17"/>
        <v>3237000</v>
      </c>
      <c r="BI45" s="7">
        <f t="shared" si="17"/>
        <v>3276000</v>
      </c>
      <c r="BJ45" s="7">
        <f t="shared" si="17"/>
        <v>3315000</v>
      </c>
      <c r="BK45" s="7">
        <f t="shared" si="17"/>
        <v>3354000</v>
      </c>
      <c r="BL45" s="7">
        <f t="shared" si="17"/>
        <v>3393000</v>
      </c>
      <c r="BM45" s="7">
        <f t="shared" si="17"/>
        <v>3432000</v>
      </c>
      <c r="BN45" s="7">
        <f t="shared" si="17"/>
        <v>3471000</v>
      </c>
      <c r="BO45" s="7">
        <f t="shared" si="17"/>
        <v>3510000</v>
      </c>
      <c r="BP45" s="7">
        <f t="shared" si="17"/>
        <v>3549000</v>
      </c>
      <c r="BQ45" s="7">
        <f t="shared" si="17"/>
        <v>3588000</v>
      </c>
      <c r="BR45" s="7">
        <f t="shared" si="19"/>
        <v>3627000</v>
      </c>
      <c r="BS45" s="7">
        <f t="shared" si="19"/>
        <v>3666000</v>
      </c>
      <c r="BT45" s="7">
        <f t="shared" si="19"/>
        <v>3705000</v>
      </c>
      <c r="BU45" s="7">
        <f t="shared" si="19"/>
        <v>3744000</v>
      </c>
      <c r="BV45" s="7">
        <f t="shared" si="19"/>
        <v>3783000</v>
      </c>
      <c r="BW45" s="7">
        <f t="shared" si="19"/>
        <v>3822000</v>
      </c>
      <c r="BX45" s="7">
        <f t="shared" si="19"/>
        <v>3861000</v>
      </c>
      <c r="BY45" s="7">
        <f t="shared" si="19"/>
        <v>3900000</v>
      </c>
      <c r="BZ45" s="7"/>
      <c r="CA45" s="7"/>
      <c r="CB45" s="7"/>
      <c r="CC45" s="7"/>
    </row>
    <row r="46" spans="1:81" s="5" customFormat="1" ht="11.25" x14ac:dyDescent="0.2">
      <c r="A46" s="6">
        <f t="shared" si="5"/>
        <v>400000</v>
      </c>
      <c r="B46" s="7">
        <f t="shared" ref="B46:Q55" si="22">B$8*$A46/10</f>
        <v>800000</v>
      </c>
      <c r="C46" s="7">
        <f t="shared" si="22"/>
        <v>840000</v>
      </c>
      <c r="D46" s="7">
        <f t="shared" si="22"/>
        <v>1080000</v>
      </c>
      <c r="E46" s="7">
        <f t="shared" si="22"/>
        <v>1120000</v>
      </c>
      <c r="F46" s="7">
        <f t="shared" si="22"/>
        <v>1160000</v>
      </c>
      <c r="G46" s="7">
        <f t="shared" si="22"/>
        <v>1200000</v>
      </c>
      <c r="H46" s="7">
        <f t="shared" si="22"/>
        <v>1240000</v>
      </c>
      <c r="I46" s="7">
        <f t="shared" si="22"/>
        <v>1280000</v>
      </c>
      <c r="J46" s="7">
        <f t="shared" si="22"/>
        <v>1320000</v>
      </c>
      <c r="K46" s="7">
        <f t="shared" si="22"/>
        <v>1360000</v>
      </c>
      <c r="L46" s="7">
        <f t="shared" si="22"/>
        <v>1400000</v>
      </c>
      <c r="M46" s="7">
        <f t="shared" si="22"/>
        <v>1440000</v>
      </c>
      <c r="N46" s="7">
        <f t="shared" si="22"/>
        <v>1480000</v>
      </c>
      <c r="O46" s="7">
        <f t="shared" si="22"/>
        <v>1520000</v>
      </c>
      <c r="P46" s="7">
        <f t="shared" si="22"/>
        <v>1560000</v>
      </c>
      <c r="Q46" s="7">
        <f t="shared" si="22"/>
        <v>1600000</v>
      </c>
      <c r="R46" s="7">
        <f t="shared" si="20"/>
        <v>1640000</v>
      </c>
      <c r="S46" s="7">
        <f t="shared" si="20"/>
        <v>1680000</v>
      </c>
      <c r="T46" s="7">
        <f t="shared" si="20"/>
        <v>1720000</v>
      </c>
      <c r="U46" s="7">
        <f t="shared" si="20"/>
        <v>1760000</v>
      </c>
      <c r="V46" s="7">
        <f t="shared" si="20"/>
        <v>1800000</v>
      </c>
      <c r="W46" s="7">
        <f t="shared" si="20"/>
        <v>1840000</v>
      </c>
      <c r="X46" s="7">
        <f t="shared" si="20"/>
        <v>1880000</v>
      </c>
      <c r="Y46" s="7">
        <f t="shared" si="20"/>
        <v>1920000</v>
      </c>
      <c r="Z46" s="7">
        <f t="shared" si="20"/>
        <v>1960000</v>
      </c>
      <c r="AA46" s="7">
        <f t="shared" si="20"/>
        <v>2000000</v>
      </c>
      <c r="AB46" s="7">
        <f t="shared" si="21"/>
        <v>2040000</v>
      </c>
      <c r="AC46" s="7">
        <f t="shared" si="21"/>
        <v>2080000</v>
      </c>
      <c r="AD46" s="7">
        <f t="shared" si="21"/>
        <v>2120000</v>
      </c>
      <c r="AE46" s="7">
        <f t="shared" si="21"/>
        <v>2160000</v>
      </c>
      <c r="AF46" s="7">
        <f t="shared" si="21"/>
        <v>2200000</v>
      </c>
      <c r="AG46" s="7">
        <f t="shared" si="21"/>
        <v>2240000</v>
      </c>
      <c r="AH46" s="7">
        <f t="shared" si="21"/>
        <v>2280000</v>
      </c>
      <c r="AI46" s="7">
        <f t="shared" si="21"/>
        <v>2320000</v>
      </c>
      <c r="AJ46" s="7">
        <f t="shared" si="21"/>
        <v>2360000</v>
      </c>
      <c r="AK46" s="7">
        <f t="shared" si="21"/>
        <v>2400000</v>
      </c>
      <c r="AL46" s="7">
        <f t="shared" si="21"/>
        <v>2440000</v>
      </c>
      <c r="AM46" s="7">
        <f t="shared" si="21"/>
        <v>2480000</v>
      </c>
      <c r="AN46" s="7">
        <f t="shared" si="21"/>
        <v>2520000</v>
      </c>
      <c r="AO46" s="7">
        <f t="shared" si="21"/>
        <v>2560000</v>
      </c>
      <c r="AP46" s="7">
        <f t="shared" si="21"/>
        <v>2600000</v>
      </c>
      <c r="AQ46" s="7">
        <f t="shared" si="18"/>
        <v>2640000</v>
      </c>
      <c r="AR46" s="7">
        <f t="shared" si="18"/>
        <v>2680000</v>
      </c>
      <c r="AS46" s="7">
        <f t="shared" si="18"/>
        <v>2720000</v>
      </c>
      <c r="AT46" s="7">
        <f t="shared" si="18"/>
        <v>2760000</v>
      </c>
      <c r="AU46" s="7">
        <f t="shared" si="18"/>
        <v>2800000</v>
      </c>
      <c r="AV46" s="7">
        <f t="shared" si="18"/>
        <v>2840000</v>
      </c>
      <c r="AW46" s="7">
        <f t="shared" si="18"/>
        <v>2880000</v>
      </c>
      <c r="AX46" s="7">
        <f t="shared" si="18"/>
        <v>2920000</v>
      </c>
      <c r="AY46" s="7">
        <f t="shared" si="18"/>
        <v>2960000</v>
      </c>
      <c r="AZ46" s="7">
        <f t="shared" si="18"/>
        <v>3000000</v>
      </c>
      <c r="BA46" s="7">
        <f t="shared" si="18"/>
        <v>3040000</v>
      </c>
      <c r="BB46" s="7">
        <f t="shared" si="18"/>
        <v>3080000</v>
      </c>
      <c r="BC46" s="7">
        <f t="shared" si="18"/>
        <v>3120000</v>
      </c>
      <c r="BD46" s="7">
        <f t="shared" si="18"/>
        <v>3160000</v>
      </c>
      <c r="BE46" s="7">
        <f t="shared" si="18"/>
        <v>3200000</v>
      </c>
      <c r="BF46" s="7">
        <f t="shared" si="18"/>
        <v>3240000</v>
      </c>
      <c r="BG46" s="7">
        <f t="shared" si="17"/>
        <v>3280000</v>
      </c>
      <c r="BH46" s="7">
        <f t="shared" si="17"/>
        <v>3320000</v>
      </c>
      <c r="BI46" s="7">
        <f t="shared" si="17"/>
        <v>3360000</v>
      </c>
      <c r="BJ46" s="7">
        <f t="shared" si="17"/>
        <v>3400000</v>
      </c>
      <c r="BK46" s="7">
        <f t="shared" si="17"/>
        <v>3440000</v>
      </c>
      <c r="BL46" s="7">
        <f t="shared" si="17"/>
        <v>3480000</v>
      </c>
      <c r="BM46" s="7">
        <f t="shared" si="17"/>
        <v>3520000</v>
      </c>
      <c r="BN46" s="7">
        <f t="shared" si="17"/>
        <v>3560000</v>
      </c>
      <c r="BO46" s="7">
        <f t="shared" si="17"/>
        <v>3600000</v>
      </c>
      <c r="BP46" s="7">
        <f t="shared" si="17"/>
        <v>3640000</v>
      </c>
      <c r="BQ46" s="7">
        <f t="shared" si="19"/>
        <v>3680000</v>
      </c>
      <c r="BR46" s="7">
        <f t="shared" si="19"/>
        <v>3720000</v>
      </c>
      <c r="BS46" s="7">
        <f t="shared" si="19"/>
        <v>3760000</v>
      </c>
      <c r="BT46" s="7">
        <f t="shared" si="19"/>
        <v>3800000</v>
      </c>
      <c r="BU46" s="7">
        <f t="shared" si="19"/>
        <v>3840000</v>
      </c>
      <c r="BV46" s="7">
        <f t="shared" si="19"/>
        <v>3880000</v>
      </c>
      <c r="BW46" s="7">
        <f t="shared" si="19"/>
        <v>3920000</v>
      </c>
      <c r="BX46" s="7">
        <f t="shared" si="19"/>
        <v>3960000</v>
      </c>
      <c r="BY46" s="7">
        <f t="shared" si="19"/>
        <v>4000000</v>
      </c>
      <c r="BZ46" s="7"/>
      <c r="CA46" s="7"/>
      <c r="CB46" s="7"/>
      <c r="CC46" s="7"/>
    </row>
    <row r="47" spans="1:81" s="5" customFormat="1" ht="11.25" x14ac:dyDescent="0.2">
      <c r="A47" s="6">
        <f t="shared" si="5"/>
        <v>410000</v>
      </c>
      <c r="B47" s="7">
        <f t="shared" si="22"/>
        <v>820000</v>
      </c>
      <c r="C47" s="7">
        <f t="shared" si="22"/>
        <v>861000</v>
      </c>
      <c r="D47" s="7">
        <f t="shared" si="22"/>
        <v>1107000</v>
      </c>
      <c r="E47" s="7">
        <f t="shared" si="22"/>
        <v>1148000</v>
      </c>
      <c r="F47" s="7">
        <f t="shared" si="22"/>
        <v>1189000</v>
      </c>
      <c r="G47" s="7">
        <f t="shared" si="22"/>
        <v>1230000</v>
      </c>
      <c r="H47" s="7">
        <f t="shared" si="22"/>
        <v>1271000</v>
      </c>
      <c r="I47" s="7">
        <f t="shared" si="22"/>
        <v>1312000</v>
      </c>
      <c r="J47" s="7">
        <f t="shared" si="22"/>
        <v>1353000</v>
      </c>
      <c r="K47" s="7">
        <f t="shared" si="22"/>
        <v>1394000</v>
      </c>
      <c r="L47" s="7">
        <f t="shared" si="22"/>
        <v>1435000</v>
      </c>
      <c r="M47" s="7">
        <f t="shared" si="22"/>
        <v>1476000</v>
      </c>
      <c r="N47" s="7">
        <f t="shared" si="22"/>
        <v>1517000</v>
      </c>
      <c r="O47" s="7">
        <f t="shared" si="22"/>
        <v>1558000</v>
      </c>
      <c r="P47" s="7">
        <f t="shared" si="22"/>
        <v>1599000</v>
      </c>
      <c r="Q47" s="7">
        <f t="shared" si="22"/>
        <v>1640000</v>
      </c>
      <c r="R47" s="7">
        <f t="shared" si="20"/>
        <v>1681000</v>
      </c>
      <c r="S47" s="7">
        <f t="shared" si="20"/>
        <v>1722000</v>
      </c>
      <c r="T47" s="7">
        <f t="shared" si="20"/>
        <v>1763000</v>
      </c>
      <c r="U47" s="7">
        <f t="shared" si="20"/>
        <v>1804000</v>
      </c>
      <c r="V47" s="7">
        <f t="shared" si="20"/>
        <v>1845000</v>
      </c>
      <c r="W47" s="7">
        <f t="shared" si="20"/>
        <v>1886000</v>
      </c>
      <c r="X47" s="7">
        <f t="shared" si="20"/>
        <v>1927000</v>
      </c>
      <c r="Y47" s="7">
        <f t="shared" si="20"/>
        <v>1968000</v>
      </c>
      <c r="Z47" s="7">
        <f t="shared" si="20"/>
        <v>2009000</v>
      </c>
      <c r="AA47" s="7">
        <f t="shared" si="20"/>
        <v>2050000</v>
      </c>
      <c r="AB47" s="7">
        <f t="shared" si="21"/>
        <v>2091000</v>
      </c>
      <c r="AC47" s="7">
        <f t="shared" si="21"/>
        <v>2132000</v>
      </c>
      <c r="AD47" s="7">
        <f t="shared" si="21"/>
        <v>2173000</v>
      </c>
      <c r="AE47" s="7">
        <f t="shared" si="21"/>
        <v>2214000</v>
      </c>
      <c r="AF47" s="7">
        <f t="shared" si="21"/>
        <v>2255000</v>
      </c>
      <c r="AG47" s="7">
        <f t="shared" si="21"/>
        <v>2296000</v>
      </c>
      <c r="AH47" s="7">
        <f t="shared" si="21"/>
        <v>2337000</v>
      </c>
      <c r="AI47" s="7">
        <f t="shared" si="21"/>
        <v>2378000</v>
      </c>
      <c r="AJ47" s="7">
        <f t="shared" si="21"/>
        <v>2419000</v>
      </c>
      <c r="AK47" s="7">
        <f t="shared" si="21"/>
        <v>2460000</v>
      </c>
      <c r="AL47" s="7">
        <f t="shared" si="21"/>
        <v>2501000</v>
      </c>
      <c r="AM47" s="7">
        <f t="shared" si="21"/>
        <v>2542000</v>
      </c>
      <c r="AN47" s="7">
        <f t="shared" si="21"/>
        <v>2583000</v>
      </c>
      <c r="AO47" s="7">
        <f t="shared" si="21"/>
        <v>2624000</v>
      </c>
      <c r="AP47" s="7">
        <f t="shared" si="21"/>
        <v>2665000</v>
      </c>
      <c r="AQ47" s="7">
        <f t="shared" si="18"/>
        <v>2706000</v>
      </c>
      <c r="AR47" s="7">
        <f t="shared" si="18"/>
        <v>2747000</v>
      </c>
      <c r="AS47" s="7">
        <f t="shared" si="18"/>
        <v>2788000</v>
      </c>
      <c r="AT47" s="7">
        <f t="shared" si="18"/>
        <v>2829000</v>
      </c>
      <c r="AU47" s="7">
        <f t="shared" si="18"/>
        <v>2870000</v>
      </c>
      <c r="AV47" s="7">
        <f t="shared" si="18"/>
        <v>2911000</v>
      </c>
      <c r="AW47" s="7">
        <f t="shared" si="18"/>
        <v>2952000</v>
      </c>
      <c r="AX47" s="7">
        <f t="shared" si="18"/>
        <v>2993000</v>
      </c>
      <c r="AY47" s="7">
        <f t="shared" si="18"/>
        <v>3034000</v>
      </c>
      <c r="AZ47" s="7">
        <f t="shared" si="18"/>
        <v>3075000</v>
      </c>
      <c r="BA47" s="7">
        <f t="shared" si="18"/>
        <v>3116000</v>
      </c>
      <c r="BB47" s="7">
        <f t="shared" si="18"/>
        <v>3157000</v>
      </c>
      <c r="BC47" s="7">
        <f t="shared" si="18"/>
        <v>3198000</v>
      </c>
      <c r="BD47" s="7">
        <f t="shared" si="18"/>
        <v>3239000</v>
      </c>
      <c r="BE47" s="7">
        <f t="shared" si="18"/>
        <v>3280000</v>
      </c>
      <c r="BF47" s="7">
        <f t="shared" si="18"/>
        <v>3321000</v>
      </c>
      <c r="BG47" s="7">
        <f t="shared" si="17"/>
        <v>3362000</v>
      </c>
      <c r="BH47" s="7">
        <f t="shared" si="17"/>
        <v>3403000</v>
      </c>
      <c r="BI47" s="7">
        <f t="shared" si="17"/>
        <v>3444000</v>
      </c>
      <c r="BJ47" s="7">
        <f t="shared" si="17"/>
        <v>3485000</v>
      </c>
      <c r="BK47" s="7">
        <f t="shared" si="17"/>
        <v>3526000</v>
      </c>
      <c r="BL47" s="7">
        <f t="shared" si="17"/>
        <v>3567000</v>
      </c>
      <c r="BM47" s="7">
        <f t="shared" si="17"/>
        <v>3608000</v>
      </c>
      <c r="BN47" s="7">
        <f t="shared" si="17"/>
        <v>3649000</v>
      </c>
      <c r="BO47" s="7">
        <f t="shared" si="17"/>
        <v>3690000</v>
      </c>
      <c r="BP47" s="7">
        <f t="shared" si="17"/>
        <v>3731000</v>
      </c>
      <c r="BQ47" s="7">
        <f t="shared" si="19"/>
        <v>3772000</v>
      </c>
      <c r="BR47" s="7">
        <f t="shared" si="19"/>
        <v>3813000</v>
      </c>
      <c r="BS47" s="7">
        <f t="shared" si="19"/>
        <v>3854000</v>
      </c>
      <c r="BT47" s="7">
        <f t="shared" si="19"/>
        <v>3895000</v>
      </c>
      <c r="BU47" s="7">
        <f t="shared" si="19"/>
        <v>3936000</v>
      </c>
      <c r="BV47" s="7">
        <f t="shared" si="19"/>
        <v>3977000</v>
      </c>
      <c r="BW47" s="7">
        <f t="shared" si="19"/>
        <v>4018000</v>
      </c>
      <c r="BX47" s="7">
        <f t="shared" si="19"/>
        <v>4059000</v>
      </c>
      <c r="BY47" s="7">
        <f t="shared" si="19"/>
        <v>4100000</v>
      </c>
      <c r="BZ47" s="7"/>
      <c r="CA47" s="7"/>
      <c r="CB47" s="7"/>
      <c r="CC47" s="7"/>
    </row>
    <row r="48" spans="1:81" s="5" customFormat="1" ht="11.25" x14ac:dyDescent="0.2">
      <c r="A48" s="6">
        <f t="shared" si="5"/>
        <v>420000</v>
      </c>
      <c r="B48" s="7">
        <f t="shared" si="22"/>
        <v>840000</v>
      </c>
      <c r="C48" s="7">
        <f t="shared" si="22"/>
        <v>882000</v>
      </c>
      <c r="D48" s="7">
        <f t="shared" si="22"/>
        <v>1134000</v>
      </c>
      <c r="E48" s="7">
        <f t="shared" si="22"/>
        <v>1176000</v>
      </c>
      <c r="F48" s="7">
        <f t="shared" si="22"/>
        <v>1218000</v>
      </c>
      <c r="G48" s="7">
        <f t="shared" si="22"/>
        <v>1260000</v>
      </c>
      <c r="H48" s="7">
        <f t="shared" si="22"/>
        <v>1302000</v>
      </c>
      <c r="I48" s="7">
        <f t="shared" si="22"/>
        <v>1344000</v>
      </c>
      <c r="J48" s="7">
        <f t="shared" si="22"/>
        <v>1386000</v>
      </c>
      <c r="K48" s="7">
        <f t="shared" si="22"/>
        <v>1428000</v>
      </c>
      <c r="L48" s="7">
        <f t="shared" si="22"/>
        <v>1470000</v>
      </c>
      <c r="M48" s="7">
        <f t="shared" si="22"/>
        <v>1512000</v>
      </c>
      <c r="N48" s="7">
        <f t="shared" si="22"/>
        <v>1554000</v>
      </c>
      <c r="O48" s="7">
        <f t="shared" si="22"/>
        <v>1596000</v>
      </c>
      <c r="P48" s="7">
        <f t="shared" si="22"/>
        <v>1638000</v>
      </c>
      <c r="Q48" s="7">
        <f t="shared" si="22"/>
        <v>1680000</v>
      </c>
      <c r="R48" s="7">
        <f t="shared" si="20"/>
        <v>1722000</v>
      </c>
      <c r="S48" s="7">
        <f t="shared" si="20"/>
        <v>1764000</v>
      </c>
      <c r="T48" s="7">
        <f t="shared" si="20"/>
        <v>1806000</v>
      </c>
      <c r="U48" s="7">
        <f t="shared" si="20"/>
        <v>1848000</v>
      </c>
      <c r="V48" s="7">
        <f t="shared" si="20"/>
        <v>1890000</v>
      </c>
      <c r="W48" s="7">
        <f t="shared" si="20"/>
        <v>1932000</v>
      </c>
      <c r="X48" s="7">
        <f t="shared" si="20"/>
        <v>1974000</v>
      </c>
      <c r="Y48" s="7">
        <f t="shared" si="20"/>
        <v>2016000</v>
      </c>
      <c r="Z48" s="7">
        <f t="shared" si="20"/>
        <v>2058000</v>
      </c>
      <c r="AA48" s="7">
        <f t="shared" si="20"/>
        <v>2100000</v>
      </c>
      <c r="AB48" s="7">
        <f t="shared" si="21"/>
        <v>2142000</v>
      </c>
      <c r="AC48" s="7">
        <f t="shared" si="21"/>
        <v>2184000</v>
      </c>
      <c r="AD48" s="7">
        <f t="shared" si="21"/>
        <v>2226000</v>
      </c>
      <c r="AE48" s="7">
        <f t="shared" si="21"/>
        <v>2268000</v>
      </c>
      <c r="AF48" s="7">
        <f t="shared" si="21"/>
        <v>2310000</v>
      </c>
      <c r="AG48" s="7">
        <f t="shared" si="21"/>
        <v>2352000</v>
      </c>
      <c r="AH48" s="7">
        <f t="shared" si="21"/>
        <v>2394000</v>
      </c>
      <c r="AI48" s="7">
        <f t="shared" si="21"/>
        <v>2436000</v>
      </c>
      <c r="AJ48" s="7">
        <f t="shared" si="21"/>
        <v>2478000</v>
      </c>
      <c r="AK48" s="7">
        <f t="shared" si="21"/>
        <v>2520000</v>
      </c>
      <c r="AL48" s="7">
        <f t="shared" si="21"/>
        <v>2562000</v>
      </c>
      <c r="AM48" s="7">
        <f t="shared" si="21"/>
        <v>2604000</v>
      </c>
      <c r="AN48" s="7">
        <f t="shared" si="21"/>
        <v>2646000</v>
      </c>
      <c r="AO48" s="7">
        <f t="shared" si="21"/>
        <v>2688000</v>
      </c>
      <c r="AP48" s="7">
        <f t="shared" si="21"/>
        <v>2730000</v>
      </c>
      <c r="AQ48" s="7">
        <f t="shared" si="18"/>
        <v>2772000</v>
      </c>
      <c r="AR48" s="7">
        <f t="shared" si="18"/>
        <v>2814000</v>
      </c>
      <c r="AS48" s="7">
        <f t="shared" si="18"/>
        <v>2856000</v>
      </c>
      <c r="AT48" s="7">
        <f t="shared" si="18"/>
        <v>2898000</v>
      </c>
      <c r="AU48" s="7">
        <f t="shared" si="18"/>
        <v>2940000</v>
      </c>
      <c r="AV48" s="7">
        <f t="shared" si="18"/>
        <v>2982000</v>
      </c>
      <c r="AW48" s="7">
        <f t="shared" si="18"/>
        <v>3024000</v>
      </c>
      <c r="AX48" s="7">
        <f t="shared" si="18"/>
        <v>3066000</v>
      </c>
      <c r="AY48" s="7">
        <f t="shared" si="18"/>
        <v>3108000</v>
      </c>
      <c r="AZ48" s="7">
        <f t="shared" si="18"/>
        <v>3150000</v>
      </c>
      <c r="BA48" s="7">
        <f t="shared" si="18"/>
        <v>3192000</v>
      </c>
      <c r="BB48" s="7">
        <f t="shared" si="18"/>
        <v>3234000</v>
      </c>
      <c r="BC48" s="7">
        <f t="shared" si="18"/>
        <v>3276000</v>
      </c>
      <c r="BD48" s="7">
        <f t="shared" si="18"/>
        <v>3318000</v>
      </c>
      <c r="BE48" s="7">
        <f t="shared" si="18"/>
        <v>3360000</v>
      </c>
      <c r="BF48" s="7">
        <f t="shared" si="18"/>
        <v>3402000</v>
      </c>
      <c r="BG48" s="7">
        <f t="shared" si="17"/>
        <v>3444000</v>
      </c>
      <c r="BH48" s="7">
        <f t="shared" si="17"/>
        <v>3486000</v>
      </c>
      <c r="BI48" s="7">
        <f t="shared" si="17"/>
        <v>3528000</v>
      </c>
      <c r="BJ48" s="7">
        <f t="shared" si="17"/>
        <v>3570000</v>
      </c>
      <c r="BK48" s="7">
        <f t="shared" si="17"/>
        <v>3612000</v>
      </c>
      <c r="BL48" s="7">
        <f t="shared" si="17"/>
        <v>3654000</v>
      </c>
      <c r="BM48" s="7">
        <f t="shared" si="17"/>
        <v>3696000</v>
      </c>
      <c r="BN48" s="7">
        <f t="shared" si="17"/>
        <v>3738000</v>
      </c>
      <c r="BO48" s="7">
        <f t="shared" si="17"/>
        <v>3780000</v>
      </c>
      <c r="BP48" s="7">
        <f t="shared" si="17"/>
        <v>3822000</v>
      </c>
      <c r="BQ48" s="7">
        <f t="shared" si="19"/>
        <v>3864000</v>
      </c>
      <c r="BR48" s="7">
        <f t="shared" si="19"/>
        <v>3906000</v>
      </c>
      <c r="BS48" s="7">
        <f t="shared" si="19"/>
        <v>3948000</v>
      </c>
      <c r="BT48" s="7">
        <f t="shared" si="19"/>
        <v>3990000</v>
      </c>
      <c r="BU48" s="7">
        <f t="shared" si="19"/>
        <v>4032000</v>
      </c>
      <c r="BV48" s="7">
        <f t="shared" si="19"/>
        <v>4074000</v>
      </c>
      <c r="BW48" s="7">
        <f t="shared" si="19"/>
        <v>4116000</v>
      </c>
      <c r="BX48" s="7">
        <f t="shared" si="19"/>
        <v>4158000</v>
      </c>
      <c r="BY48" s="7">
        <f t="shared" si="19"/>
        <v>4200000</v>
      </c>
      <c r="BZ48" s="7"/>
      <c r="CA48" s="7"/>
      <c r="CB48" s="7"/>
      <c r="CC48" s="7"/>
    </row>
    <row r="49" spans="1:81" s="5" customFormat="1" ht="11.25" x14ac:dyDescent="0.2">
      <c r="A49" s="6">
        <f t="shared" si="5"/>
        <v>430000</v>
      </c>
      <c r="B49" s="7">
        <f t="shared" si="22"/>
        <v>860000</v>
      </c>
      <c r="C49" s="7">
        <f t="shared" si="22"/>
        <v>903000</v>
      </c>
      <c r="D49" s="7">
        <f t="shared" si="22"/>
        <v>1161000</v>
      </c>
      <c r="E49" s="7">
        <f t="shared" si="22"/>
        <v>1204000</v>
      </c>
      <c r="F49" s="7">
        <f t="shared" si="22"/>
        <v>1247000</v>
      </c>
      <c r="G49" s="7">
        <f t="shared" si="22"/>
        <v>1290000</v>
      </c>
      <c r="H49" s="7">
        <f t="shared" si="22"/>
        <v>1333000</v>
      </c>
      <c r="I49" s="7">
        <f t="shared" si="22"/>
        <v>1376000</v>
      </c>
      <c r="J49" s="7">
        <f t="shared" si="22"/>
        <v>1419000</v>
      </c>
      <c r="K49" s="7">
        <f t="shared" si="22"/>
        <v>1462000</v>
      </c>
      <c r="L49" s="7">
        <f t="shared" si="22"/>
        <v>1505000</v>
      </c>
      <c r="M49" s="7">
        <f t="shared" si="22"/>
        <v>1548000</v>
      </c>
      <c r="N49" s="7">
        <f t="shared" si="22"/>
        <v>1591000</v>
      </c>
      <c r="O49" s="7">
        <f t="shared" si="22"/>
        <v>1634000</v>
      </c>
      <c r="P49" s="7">
        <f t="shared" si="22"/>
        <v>1677000</v>
      </c>
      <c r="Q49" s="7">
        <f t="shared" si="22"/>
        <v>1720000</v>
      </c>
      <c r="R49" s="7">
        <f t="shared" si="20"/>
        <v>1763000</v>
      </c>
      <c r="S49" s="7">
        <f t="shared" si="20"/>
        <v>1806000</v>
      </c>
      <c r="T49" s="7">
        <f t="shared" si="20"/>
        <v>1849000</v>
      </c>
      <c r="U49" s="7">
        <f t="shared" si="20"/>
        <v>1892000</v>
      </c>
      <c r="V49" s="7">
        <f t="shared" si="20"/>
        <v>1935000</v>
      </c>
      <c r="W49" s="7">
        <f t="shared" si="20"/>
        <v>1978000</v>
      </c>
      <c r="X49" s="7">
        <f t="shared" si="20"/>
        <v>2021000</v>
      </c>
      <c r="Y49" s="7">
        <f t="shared" si="20"/>
        <v>2064000</v>
      </c>
      <c r="Z49" s="7">
        <f t="shared" si="20"/>
        <v>2107000</v>
      </c>
      <c r="AA49" s="7">
        <f t="shared" si="20"/>
        <v>2150000</v>
      </c>
      <c r="AB49" s="7">
        <f t="shared" si="21"/>
        <v>2193000</v>
      </c>
      <c r="AC49" s="7">
        <f t="shared" si="21"/>
        <v>2236000</v>
      </c>
      <c r="AD49" s="7">
        <f t="shared" si="21"/>
        <v>2279000</v>
      </c>
      <c r="AE49" s="7">
        <f t="shared" si="21"/>
        <v>2322000</v>
      </c>
      <c r="AF49" s="7">
        <f t="shared" si="21"/>
        <v>2365000</v>
      </c>
      <c r="AG49" s="7">
        <f t="shared" si="21"/>
        <v>2408000</v>
      </c>
      <c r="AH49" s="7">
        <f t="shared" si="21"/>
        <v>2451000</v>
      </c>
      <c r="AI49" s="7">
        <f t="shared" si="21"/>
        <v>2494000</v>
      </c>
      <c r="AJ49" s="7">
        <f t="shared" si="21"/>
        <v>2537000</v>
      </c>
      <c r="AK49" s="7">
        <f t="shared" si="21"/>
        <v>2580000</v>
      </c>
      <c r="AL49" s="7">
        <f t="shared" si="21"/>
        <v>2623000</v>
      </c>
      <c r="AM49" s="7">
        <f t="shared" si="21"/>
        <v>2666000</v>
      </c>
      <c r="AN49" s="7">
        <f t="shared" si="21"/>
        <v>2709000</v>
      </c>
      <c r="AO49" s="7">
        <f t="shared" si="21"/>
        <v>2752000</v>
      </c>
      <c r="AP49" s="7">
        <f t="shared" si="21"/>
        <v>2795000</v>
      </c>
      <c r="AQ49" s="7">
        <f t="shared" si="18"/>
        <v>2838000</v>
      </c>
      <c r="AR49" s="7">
        <f t="shared" si="18"/>
        <v>2881000</v>
      </c>
      <c r="AS49" s="7">
        <f t="shared" si="18"/>
        <v>2924000</v>
      </c>
      <c r="AT49" s="7">
        <f t="shared" si="18"/>
        <v>2967000</v>
      </c>
      <c r="AU49" s="7">
        <f t="shared" si="18"/>
        <v>3010000</v>
      </c>
      <c r="AV49" s="7">
        <f t="shared" si="18"/>
        <v>3053000</v>
      </c>
      <c r="AW49" s="7">
        <f t="shared" si="18"/>
        <v>3096000</v>
      </c>
      <c r="AX49" s="7">
        <f t="shared" si="18"/>
        <v>3139000</v>
      </c>
      <c r="AY49" s="7">
        <f t="shared" si="18"/>
        <v>3182000</v>
      </c>
      <c r="AZ49" s="7">
        <f t="shared" si="18"/>
        <v>3225000</v>
      </c>
      <c r="BA49" s="7">
        <f t="shared" si="18"/>
        <v>3268000</v>
      </c>
      <c r="BB49" s="7">
        <f t="shared" si="18"/>
        <v>3311000</v>
      </c>
      <c r="BC49" s="7">
        <f t="shared" si="18"/>
        <v>3354000</v>
      </c>
      <c r="BD49" s="7">
        <f t="shared" si="18"/>
        <v>3397000</v>
      </c>
      <c r="BE49" s="7">
        <f t="shared" si="18"/>
        <v>3440000</v>
      </c>
      <c r="BF49" s="7">
        <f t="shared" si="18"/>
        <v>3483000</v>
      </c>
      <c r="BG49" s="7">
        <f t="shared" si="17"/>
        <v>3526000</v>
      </c>
      <c r="BH49" s="7">
        <f t="shared" si="17"/>
        <v>3569000</v>
      </c>
      <c r="BI49" s="7">
        <f t="shared" si="17"/>
        <v>3612000</v>
      </c>
      <c r="BJ49" s="7">
        <f t="shared" si="17"/>
        <v>3655000</v>
      </c>
      <c r="BK49" s="7">
        <f t="shared" si="17"/>
        <v>3698000</v>
      </c>
      <c r="BL49" s="7">
        <f t="shared" si="17"/>
        <v>3741000</v>
      </c>
      <c r="BM49" s="7">
        <f t="shared" si="17"/>
        <v>3784000</v>
      </c>
      <c r="BN49" s="7">
        <f t="shared" si="17"/>
        <v>3827000</v>
      </c>
      <c r="BO49" s="7">
        <f t="shared" si="17"/>
        <v>3870000</v>
      </c>
      <c r="BP49" s="7">
        <f t="shared" si="17"/>
        <v>3913000</v>
      </c>
      <c r="BQ49" s="7">
        <f t="shared" si="19"/>
        <v>3956000</v>
      </c>
      <c r="BR49" s="7">
        <f t="shared" si="19"/>
        <v>3999000</v>
      </c>
      <c r="BS49" s="7">
        <f t="shared" si="19"/>
        <v>4042000</v>
      </c>
      <c r="BT49" s="7">
        <f t="shared" si="19"/>
        <v>4085000</v>
      </c>
      <c r="BU49" s="7">
        <f t="shared" si="19"/>
        <v>4128000</v>
      </c>
      <c r="BV49" s="7">
        <f t="shared" si="19"/>
        <v>4171000</v>
      </c>
      <c r="BW49" s="7">
        <f t="shared" si="19"/>
        <v>4214000</v>
      </c>
      <c r="BX49" s="7">
        <f t="shared" si="19"/>
        <v>4257000</v>
      </c>
      <c r="BY49" s="7">
        <f t="shared" si="19"/>
        <v>4300000</v>
      </c>
      <c r="BZ49" s="7"/>
      <c r="CA49" s="7"/>
      <c r="CB49" s="7"/>
      <c r="CC49" s="7"/>
    </row>
    <row r="50" spans="1:81" s="5" customFormat="1" ht="11.25" x14ac:dyDescent="0.2">
      <c r="A50" s="6">
        <f t="shared" si="5"/>
        <v>440000</v>
      </c>
      <c r="B50" s="7">
        <f t="shared" si="22"/>
        <v>880000</v>
      </c>
      <c r="C50" s="7">
        <f t="shared" si="22"/>
        <v>924000</v>
      </c>
      <c r="D50" s="7">
        <f t="shared" si="22"/>
        <v>1188000</v>
      </c>
      <c r="E50" s="7">
        <f t="shared" si="22"/>
        <v>1232000</v>
      </c>
      <c r="F50" s="7">
        <f t="shared" si="22"/>
        <v>1276000</v>
      </c>
      <c r="G50" s="7">
        <f t="shared" si="22"/>
        <v>1320000</v>
      </c>
      <c r="H50" s="7">
        <f t="shared" si="22"/>
        <v>1364000</v>
      </c>
      <c r="I50" s="7">
        <f t="shared" si="22"/>
        <v>1408000</v>
      </c>
      <c r="J50" s="7">
        <f t="shared" si="22"/>
        <v>1452000</v>
      </c>
      <c r="K50" s="7">
        <f t="shared" si="22"/>
        <v>1496000</v>
      </c>
      <c r="L50" s="7">
        <f t="shared" si="22"/>
        <v>1540000</v>
      </c>
      <c r="M50" s="7">
        <f t="shared" si="22"/>
        <v>1584000</v>
      </c>
      <c r="N50" s="7">
        <f t="shared" si="22"/>
        <v>1628000</v>
      </c>
      <c r="O50" s="7">
        <f t="shared" si="22"/>
        <v>1672000</v>
      </c>
      <c r="P50" s="7">
        <f t="shared" si="22"/>
        <v>1716000</v>
      </c>
      <c r="Q50" s="7">
        <f t="shared" si="22"/>
        <v>1760000</v>
      </c>
      <c r="R50" s="7">
        <f t="shared" si="20"/>
        <v>1804000</v>
      </c>
      <c r="S50" s="7">
        <f t="shared" si="20"/>
        <v>1848000</v>
      </c>
      <c r="T50" s="7">
        <f t="shared" si="20"/>
        <v>1892000</v>
      </c>
      <c r="U50" s="7">
        <f t="shared" si="20"/>
        <v>1936000</v>
      </c>
      <c r="V50" s="7">
        <f t="shared" si="20"/>
        <v>1980000</v>
      </c>
      <c r="W50" s="7">
        <f t="shared" si="20"/>
        <v>2024000</v>
      </c>
      <c r="X50" s="7">
        <f t="shared" si="20"/>
        <v>2068000</v>
      </c>
      <c r="Y50" s="7">
        <f t="shared" si="20"/>
        <v>2112000</v>
      </c>
      <c r="Z50" s="7">
        <f t="shared" si="20"/>
        <v>2156000</v>
      </c>
      <c r="AA50" s="7">
        <f t="shared" si="20"/>
        <v>2200000</v>
      </c>
      <c r="AB50" s="7">
        <f t="shared" si="21"/>
        <v>2244000</v>
      </c>
      <c r="AC50" s="7">
        <f t="shared" si="21"/>
        <v>2288000</v>
      </c>
      <c r="AD50" s="7">
        <f t="shared" si="21"/>
        <v>2332000</v>
      </c>
      <c r="AE50" s="7">
        <f t="shared" si="21"/>
        <v>2376000</v>
      </c>
      <c r="AF50" s="7">
        <f t="shared" si="21"/>
        <v>2420000</v>
      </c>
      <c r="AG50" s="7">
        <f t="shared" si="21"/>
        <v>2464000</v>
      </c>
      <c r="AH50" s="7">
        <f t="shared" si="21"/>
        <v>2508000</v>
      </c>
      <c r="AI50" s="7">
        <f t="shared" si="21"/>
        <v>2552000</v>
      </c>
      <c r="AJ50" s="7">
        <f t="shared" si="21"/>
        <v>2596000</v>
      </c>
      <c r="AK50" s="7">
        <f t="shared" si="21"/>
        <v>2640000</v>
      </c>
      <c r="AL50" s="7">
        <f t="shared" si="21"/>
        <v>2684000</v>
      </c>
      <c r="AM50" s="7">
        <f t="shared" si="21"/>
        <v>2728000</v>
      </c>
      <c r="AN50" s="7">
        <f t="shared" si="21"/>
        <v>2772000</v>
      </c>
      <c r="AO50" s="7">
        <f t="shared" si="21"/>
        <v>2816000</v>
      </c>
      <c r="AP50" s="7">
        <f t="shared" si="21"/>
        <v>2860000</v>
      </c>
      <c r="AQ50" s="7">
        <f t="shared" si="18"/>
        <v>2904000</v>
      </c>
      <c r="AR50" s="7">
        <f t="shared" si="18"/>
        <v>2948000</v>
      </c>
      <c r="AS50" s="7">
        <f t="shared" si="18"/>
        <v>2992000</v>
      </c>
      <c r="AT50" s="7">
        <f t="shared" si="18"/>
        <v>3036000</v>
      </c>
      <c r="AU50" s="7">
        <f t="shared" si="18"/>
        <v>3080000</v>
      </c>
      <c r="AV50" s="7">
        <f t="shared" si="18"/>
        <v>3124000</v>
      </c>
      <c r="AW50" s="7">
        <f t="shared" si="18"/>
        <v>3168000</v>
      </c>
      <c r="AX50" s="7">
        <f t="shared" si="18"/>
        <v>3212000</v>
      </c>
      <c r="AY50" s="7">
        <f t="shared" si="18"/>
        <v>3256000</v>
      </c>
      <c r="AZ50" s="7">
        <f t="shared" si="18"/>
        <v>3300000</v>
      </c>
      <c r="BA50" s="7">
        <f t="shared" si="18"/>
        <v>3344000</v>
      </c>
      <c r="BB50" s="7">
        <f t="shared" si="18"/>
        <v>3388000</v>
      </c>
      <c r="BC50" s="7">
        <f t="shared" si="18"/>
        <v>3432000</v>
      </c>
      <c r="BD50" s="7">
        <f t="shared" si="18"/>
        <v>3476000</v>
      </c>
      <c r="BE50" s="7">
        <f t="shared" si="18"/>
        <v>3520000</v>
      </c>
      <c r="BF50" s="7">
        <f t="shared" si="18"/>
        <v>3564000</v>
      </c>
      <c r="BG50" s="7">
        <f t="shared" si="17"/>
        <v>3608000</v>
      </c>
      <c r="BH50" s="7">
        <f t="shared" si="17"/>
        <v>3652000</v>
      </c>
      <c r="BI50" s="7">
        <f t="shared" si="17"/>
        <v>3696000</v>
      </c>
      <c r="BJ50" s="7">
        <f t="shared" si="17"/>
        <v>3740000</v>
      </c>
      <c r="BK50" s="7">
        <f t="shared" si="17"/>
        <v>3784000</v>
      </c>
      <c r="BL50" s="7">
        <f t="shared" si="17"/>
        <v>3828000</v>
      </c>
      <c r="BM50" s="7">
        <f t="shared" si="17"/>
        <v>3872000</v>
      </c>
      <c r="BN50" s="7">
        <f t="shared" si="17"/>
        <v>3916000</v>
      </c>
      <c r="BO50" s="7">
        <f t="shared" si="17"/>
        <v>3960000</v>
      </c>
      <c r="BP50" s="7">
        <f t="shared" si="17"/>
        <v>4004000</v>
      </c>
      <c r="BQ50" s="7">
        <f t="shared" si="19"/>
        <v>4048000</v>
      </c>
      <c r="BR50" s="7">
        <f t="shared" si="19"/>
        <v>4092000</v>
      </c>
      <c r="BS50" s="7">
        <f t="shared" si="19"/>
        <v>4136000</v>
      </c>
      <c r="BT50" s="7">
        <f t="shared" si="19"/>
        <v>4180000</v>
      </c>
      <c r="BU50" s="7">
        <f t="shared" si="19"/>
        <v>4224000</v>
      </c>
      <c r="BV50" s="7">
        <f t="shared" si="19"/>
        <v>4268000</v>
      </c>
      <c r="BW50" s="7">
        <f t="shared" si="19"/>
        <v>4312000</v>
      </c>
      <c r="BX50" s="7">
        <f t="shared" si="19"/>
        <v>4356000</v>
      </c>
      <c r="BY50" s="7">
        <f t="shared" si="19"/>
        <v>4400000</v>
      </c>
      <c r="BZ50" s="7"/>
      <c r="CA50" s="7"/>
      <c r="CB50" s="7"/>
      <c r="CC50" s="7"/>
    </row>
    <row r="51" spans="1:81" s="5" customFormat="1" ht="11.25" x14ac:dyDescent="0.2">
      <c r="A51" s="6">
        <f t="shared" si="5"/>
        <v>450000</v>
      </c>
      <c r="B51" s="7">
        <f t="shared" si="22"/>
        <v>900000</v>
      </c>
      <c r="C51" s="7">
        <f t="shared" si="22"/>
        <v>945000</v>
      </c>
      <c r="D51" s="7">
        <f t="shared" si="22"/>
        <v>1215000</v>
      </c>
      <c r="E51" s="7">
        <f t="shared" si="22"/>
        <v>1260000</v>
      </c>
      <c r="F51" s="7">
        <f t="shared" si="22"/>
        <v>1305000</v>
      </c>
      <c r="G51" s="7">
        <f t="shared" si="22"/>
        <v>1350000</v>
      </c>
      <c r="H51" s="7">
        <f t="shared" si="22"/>
        <v>1395000</v>
      </c>
      <c r="I51" s="7">
        <f t="shared" si="22"/>
        <v>1440000</v>
      </c>
      <c r="J51" s="7">
        <f t="shared" si="22"/>
        <v>1485000</v>
      </c>
      <c r="K51" s="7">
        <f t="shared" si="22"/>
        <v>1530000</v>
      </c>
      <c r="L51" s="7">
        <f t="shared" si="22"/>
        <v>1575000</v>
      </c>
      <c r="M51" s="7">
        <f t="shared" si="22"/>
        <v>1620000</v>
      </c>
      <c r="N51" s="7">
        <f t="shared" si="22"/>
        <v>1665000</v>
      </c>
      <c r="O51" s="7">
        <f t="shared" si="22"/>
        <v>1710000</v>
      </c>
      <c r="P51" s="7">
        <f t="shared" si="22"/>
        <v>1755000</v>
      </c>
      <c r="Q51" s="7">
        <f t="shared" si="22"/>
        <v>1800000</v>
      </c>
      <c r="R51" s="7">
        <f t="shared" si="20"/>
        <v>1845000</v>
      </c>
      <c r="S51" s="7">
        <f t="shared" si="20"/>
        <v>1890000</v>
      </c>
      <c r="T51" s="7">
        <f t="shared" si="20"/>
        <v>1935000</v>
      </c>
      <c r="U51" s="7">
        <f t="shared" si="20"/>
        <v>1980000</v>
      </c>
      <c r="V51" s="7">
        <f t="shared" si="20"/>
        <v>2025000</v>
      </c>
      <c r="W51" s="7">
        <f t="shared" si="20"/>
        <v>2070000</v>
      </c>
      <c r="X51" s="7">
        <f t="shared" si="20"/>
        <v>2115000</v>
      </c>
      <c r="Y51" s="7">
        <f t="shared" si="20"/>
        <v>2160000</v>
      </c>
      <c r="Z51" s="7">
        <f t="shared" si="20"/>
        <v>2205000</v>
      </c>
      <c r="AA51" s="7">
        <f t="shared" si="20"/>
        <v>2250000</v>
      </c>
      <c r="AB51" s="7">
        <f t="shared" si="21"/>
        <v>2295000</v>
      </c>
      <c r="AC51" s="7">
        <f t="shared" si="21"/>
        <v>2340000</v>
      </c>
      <c r="AD51" s="7">
        <f t="shared" si="21"/>
        <v>2385000</v>
      </c>
      <c r="AE51" s="7">
        <f t="shared" si="21"/>
        <v>2430000</v>
      </c>
      <c r="AF51" s="7">
        <f t="shared" si="21"/>
        <v>2475000</v>
      </c>
      <c r="AG51" s="7">
        <f t="shared" si="21"/>
        <v>2520000</v>
      </c>
      <c r="AH51" s="7">
        <f t="shared" si="21"/>
        <v>2565000</v>
      </c>
      <c r="AI51" s="7">
        <f t="shared" si="21"/>
        <v>2610000</v>
      </c>
      <c r="AJ51" s="7">
        <f t="shared" si="21"/>
        <v>2655000</v>
      </c>
      <c r="AK51" s="7">
        <f t="shared" si="21"/>
        <v>2700000</v>
      </c>
      <c r="AL51" s="7">
        <f t="shared" si="21"/>
        <v>2745000</v>
      </c>
      <c r="AM51" s="7">
        <f t="shared" si="21"/>
        <v>2790000</v>
      </c>
      <c r="AN51" s="7">
        <f t="shared" si="21"/>
        <v>2835000</v>
      </c>
      <c r="AO51" s="7">
        <f t="shared" si="21"/>
        <v>2880000</v>
      </c>
      <c r="AP51" s="7">
        <f t="shared" si="21"/>
        <v>2925000</v>
      </c>
      <c r="AQ51" s="7">
        <f t="shared" si="18"/>
        <v>2970000</v>
      </c>
      <c r="AR51" s="7">
        <f t="shared" si="18"/>
        <v>3015000</v>
      </c>
      <c r="AS51" s="7">
        <f t="shared" si="18"/>
        <v>3060000</v>
      </c>
      <c r="AT51" s="7">
        <f t="shared" si="18"/>
        <v>3105000</v>
      </c>
      <c r="AU51" s="7">
        <f t="shared" si="18"/>
        <v>3150000</v>
      </c>
      <c r="AV51" s="7">
        <f t="shared" si="18"/>
        <v>3195000</v>
      </c>
      <c r="AW51" s="7">
        <f t="shared" si="18"/>
        <v>3240000</v>
      </c>
      <c r="AX51" s="7">
        <f t="shared" si="18"/>
        <v>3285000</v>
      </c>
      <c r="AY51" s="7">
        <f t="shared" si="18"/>
        <v>3330000</v>
      </c>
      <c r="AZ51" s="7">
        <f t="shared" si="18"/>
        <v>3375000</v>
      </c>
      <c r="BA51" s="7">
        <f t="shared" si="18"/>
        <v>3420000</v>
      </c>
      <c r="BB51" s="7">
        <f t="shared" si="18"/>
        <v>3465000</v>
      </c>
      <c r="BC51" s="7">
        <f t="shared" si="18"/>
        <v>3510000</v>
      </c>
      <c r="BD51" s="7">
        <f t="shared" si="18"/>
        <v>3555000</v>
      </c>
      <c r="BE51" s="7">
        <f t="shared" si="18"/>
        <v>3600000</v>
      </c>
      <c r="BF51" s="7">
        <f t="shared" si="18"/>
        <v>3645000</v>
      </c>
      <c r="BG51" s="7">
        <f t="shared" si="17"/>
        <v>3690000</v>
      </c>
      <c r="BH51" s="7">
        <f t="shared" si="17"/>
        <v>3735000</v>
      </c>
      <c r="BI51" s="7">
        <f t="shared" si="17"/>
        <v>3780000</v>
      </c>
      <c r="BJ51" s="7">
        <f t="shared" si="17"/>
        <v>3825000</v>
      </c>
      <c r="BK51" s="7">
        <f t="shared" si="17"/>
        <v>3870000</v>
      </c>
      <c r="BL51" s="7">
        <f t="shared" si="17"/>
        <v>3915000</v>
      </c>
      <c r="BM51" s="7">
        <f t="shared" si="17"/>
        <v>3960000</v>
      </c>
      <c r="BN51" s="7">
        <f t="shared" si="17"/>
        <v>4005000</v>
      </c>
      <c r="BO51" s="7">
        <f t="shared" si="17"/>
        <v>4050000</v>
      </c>
      <c r="BP51" s="7">
        <f t="shared" si="17"/>
        <v>4095000</v>
      </c>
      <c r="BQ51" s="7">
        <f t="shared" si="19"/>
        <v>4140000</v>
      </c>
      <c r="BR51" s="7">
        <f t="shared" si="19"/>
        <v>4185000</v>
      </c>
      <c r="BS51" s="7">
        <f t="shared" si="19"/>
        <v>4230000</v>
      </c>
      <c r="BT51" s="7">
        <f t="shared" si="19"/>
        <v>4275000</v>
      </c>
      <c r="BU51" s="7">
        <f t="shared" si="19"/>
        <v>4320000</v>
      </c>
      <c r="BV51" s="7">
        <f t="shared" si="19"/>
        <v>4365000</v>
      </c>
      <c r="BW51" s="7">
        <f t="shared" si="19"/>
        <v>4410000</v>
      </c>
      <c r="BX51" s="7">
        <f t="shared" si="19"/>
        <v>4455000</v>
      </c>
      <c r="BY51" s="7">
        <f t="shared" si="19"/>
        <v>4500000</v>
      </c>
      <c r="BZ51" s="7"/>
      <c r="CA51" s="7"/>
      <c r="CB51" s="7"/>
      <c r="CC51" s="7"/>
    </row>
    <row r="52" spans="1:81" s="5" customFormat="1" ht="11.25" x14ac:dyDescent="0.2">
      <c r="A52" s="6">
        <f t="shared" si="5"/>
        <v>460000</v>
      </c>
      <c r="B52" s="7">
        <f t="shared" si="22"/>
        <v>920000</v>
      </c>
      <c r="C52" s="7">
        <f t="shared" si="22"/>
        <v>966000</v>
      </c>
      <c r="D52" s="7">
        <f t="shared" si="22"/>
        <v>1242000</v>
      </c>
      <c r="E52" s="7">
        <f t="shared" si="22"/>
        <v>1288000</v>
      </c>
      <c r="F52" s="7">
        <f t="shared" si="22"/>
        <v>1334000</v>
      </c>
      <c r="G52" s="7">
        <f t="shared" si="22"/>
        <v>1380000</v>
      </c>
      <c r="H52" s="7">
        <f t="shared" si="22"/>
        <v>1426000</v>
      </c>
      <c r="I52" s="7">
        <f t="shared" si="22"/>
        <v>1472000</v>
      </c>
      <c r="J52" s="7">
        <f t="shared" si="22"/>
        <v>1518000</v>
      </c>
      <c r="K52" s="7">
        <f t="shared" si="22"/>
        <v>1564000</v>
      </c>
      <c r="L52" s="7">
        <f t="shared" si="22"/>
        <v>1610000</v>
      </c>
      <c r="M52" s="7">
        <f t="shared" si="22"/>
        <v>1656000</v>
      </c>
      <c r="N52" s="7">
        <f t="shared" si="22"/>
        <v>1702000</v>
      </c>
      <c r="O52" s="7">
        <f t="shared" si="22"/>
        <v>1748000</v>
      </c>
      <c r="P52" s="7">
        <f t="shared" si="22"/>
        <v>1794000</v>
      </c>
      <c r="Q52" s="7">
        <f t="shared" si="22"/>
        <v>1840000</v>
      </c>
      <c r="R52" s="7">
        <f t="shared" si="20"/>
        <v>1886000</v>
      </c>
      <c r="S52" s="7">
        <f t="shared" si="20"/>
        <v>1932000</v>
      </c>
      <c r="T52" s="7">
        <f t="shared" si="20"/>
        <v>1978000</v>
      </c>
      <c r="U52" s="7">
        <f t="shared" si="20"/>
        <v>2024000</v>
      </c>
      <c r="V52" s="7">
        <f t="shared" si="20"/>
        <v>2070000</v>
      </c>
      <c r="W52" s="7">
        <f t="shared" si="20"/>
        <v>2116000</v>
      </c>
      <c r="X52" s="7">
        <f t="shared" si="20"/>
        <v>2162000</v>
      </c>
      <c r="Y52" s="7">
        <f t="shared" si="20"/>
        <v>2208000</v>
      </c>
      <c r="Z52" s="7">
        <f t="shared" si="20"/>
        <v>2254000</v>
      </c>
      <c r="AA52" s="7">
        <f t="shared" si="20"/>
        <v>2300000</v>
      </c>
      <c r="AB52" s="7">
        <f t="shared" si="21"/>
        <v>2346000</v>
      </c>
      <c r="AC52" s="7">
        <f t="shared" si="21"/>
        <v>2392000</v>
      </c>
      <c r="AD52" s="7">
        <f t="shared" si="21"/>
        <v>2438000</v>
      </c>
      <c r="AE52" s="7">
        <f t="shared" si="21"/>
        <v>2484000</v>
      </c>
      <c r="AF52" s="7">
        <f t="shared" si="21"/>
        <v>2530000</v>
      </c>
      <c r="AG52" s="7">
        <f t="shared" si="21"/>
        <v>2576000</v>
      </c>
      <c r="AH52" s="7">
        <f t="shared" si="21"/>
        <v>2622000</v>
      </c>
      <c r="AI52" s="7">
        <f t="shared" si="21"/>
        <v>2668000</v>
      </c>
      <c r="AJ52" s="7">
        <f t="shared" si="21"/>
        <v>2714000</v>
      </c>
      <c r="AK52" s="7">
        <f t="shared" si="21"/>
        <v>2760000</v>
      </c>
      <c r="AL52" s="7">
        <f t="shared" si="21"/>
        <v>2806000</v>
      </c>
      <c r="AM52" s="7">
        <f t="shared" si="21"/>
        <v>2852000</v>
      </c>
      <c r="AN52" s="7">
        <f t="shared" si="21"/>
        <v>2898000</v>
      </c>
      <c r="AO52" s="7">
        <f t="shared" si="21"/>
        <v>2944000</v>
      </c>
      <c r="AP52" s="7">
        <f t="shared" si="21"/>
        <v>2990000</v>
      </c>
      <c r="AQ52" s="7">
        <f t="shared" si="18"/>
        <v>3036000</v>
      </c>
      <c r="AR52" s="7">
        <f t="shared" si="18"/>
        <v>3082000</v>
      </c>
      <c r="AS52" s="7">
        <f t="shared" si="18"/>
        <v>3128000</v>
      </c>
      <c r="AT52" s="7">
        <f t="shared" si="18"/>
        <v>3174000</v>
      </c>
      <c r="AU52" s="7">
        <f t="shared" si="18"/>
        <v>3220000</v>
      </c>
      <c r="AV52" s="7">
        <f t="shared" si="18"/>
        <v>3266000</v>
      </c>
      <c r="AW52" s="7">
        <f t="shared" si="18"/>
        <v>3312000</v>
      </c>
      <c r="AX52" s="7">
        <f t="shared" si="18"/>
        <v>3358000</v>
      </c>
      <c r="AY52" s="7">
        <f t="shared" si="18"/>
        <v>3404000</v>
      </c>
      <c r="AZ52" s="7">
        <f t="shared" si="18"/>
        <v>3450000</v>
      </c>
      <c r="BA52" s="7">
        <f t="shared" si="18"/>
        <v>3496000</v>
      </c>
      <c r="BB52" s="7">
        <f t="shared" si="18"/>
        <v>3542000</v>
      </c>
      <c r="BC52" s="7">
        <f t="shared" si="18"/>
        <v>3588000</v>
      </c>
      <c r="BD52" s="7">
        <f t="shared" si="18"/>
        <v>3634000</v>
      </c>
      <c r="BE52" s="7">
        <f t="shared" si="18"/>
        <v>3680000</v>
      </c>
      <c r="BF52" s="7">
        <f t="shared" si="18"/>
        <v>3726000</v>
      </c>
      <c r="BG52" s="7">
        <f t="shared" si="17"/>
        <v>3772000</v>
      </c>
      <c r="BH52" s="7">
        <f t="shared" si="17"/>
        <v>3818000</v>
      </c>
      <c r="BI52" s="7">
        <f t="shared" si="17"/>
        <v>3864000</v>
      </c>
      <c r="BJ52" s="7">
        <f t="shared" si="17"/>
        <v>3910000</v>
      </c>
      <c r="BK52" s="7">
        <f t="shared" si="17"/>
        <v>3956000</v>
      </c>
      <c r="BL52" s="7">
        <f t="shared" si="17"/>
        <v>4002000</v>
      </c>
      <c r="BM52" s="7">
        <f t="shared" si="17"/>
        <v>4048000</v>
      </c>
      <c r="BN52" s="7">
        <f t="shared" si="17"/>
        <v>4094000</v>
      </c>
      <c r="BO52" s="7">
        <f t="shared" si="17"/>
        <v>4140000</v>
      </c>
      <c r="BP52" s="7">
        <f t="shared" si="17"/>
        <v>4186000</v>
      </c>
      <c r="BQ52" s="7">
        <f t="shared" si="19"/>
        <v>4232000</v>
      </c>
      <c r="BR52" s="7">
        <f t="shared" si="19"/>
        <v>4278000</v>
      </c>
      <c r="BS52" s="7">
        <f t="shared" si="19"/>
        <v>4324000</v>
      </c>
      <c r="BT52" s="7">
        <f t="shared" si="19"/>
        <v>4370000</v>
      </c>
      <c r="BU52" s="7">
        <f t="shared" si="19"/>
        <v>4416000</v>
      </c>
      <c r="BV52" s="7">
        <f t="shared" si="19"/>
        <v>4462000</v>
      </c>
      <c r="BW52" s="7">
        <f t="shared" si="19"/>
        <v>4508000</v>
      </c>
      <c r="BX52" s="7">
        <f t="shared" si="19"/>
        <v>4554000</v>
      </c>
      <c r="BY52" s="7">
        <f t="shared" si="19"/>
        <v>4600000</v>
      </c>
      <c r="BZ52" s="7"/>
      <c r="CA52" s="7"/>
      <c r="CB52" s="7"/>
      <c r="CC52" s="7"/>
    </row>
    <row r="53" spans="1:81" s="5" customFormat="1" ht="11.25" x14ac:dyDescent="0.2">
      <c r="A53" s="6">
        <f t="shared" si="5"/>
        <v>470000</v>
      </c>
      <c r="B53" s="7">
        <f t="shared" si="22"/>
        <v>940000</v>
      </c>
      <c r="C53" s="7">
        <f t="shared" si="22"/>
        <v>987000</v>
      </c>
      <c r="D53" s="7">
        <f t="shared" si="22"/>
        <v>1269000</v>
      </c>
      <c r="E53" s="7">
        <f t="shared" si="22"/>
        <v>1316000</v>
      </c>
      <c r="F53" s="7">
        <f t="shared" si="22"/>
        <v>1363000</v>
      </c>
      <c r="G53" s="7">
        <f t="shared" si="22"/>
        <v>1410000</v>
      </c>
      <c r="H53" s="7">
        <f t="shared" si="22"/>
        <v>1457000</v>
      </c>
      <c r="I53" s="7">
        <f t="shared" si="22"/>
        <v>1504000</v>
      </c>
      <c r="J53" s="7">
        <f t="shared" si="22"/>
        <v>1551000</v>
      </c>
      <c r="K53" s="7">
        <f t="shared" si="22"/>
        <v>1598000</v>
      </c>
      <c r="L53" s="7">
        <f t="shared" si="22"/>
        <v>1645000</v>
      </c>
      <c r="M53" s="7">
        <f t="shared" si="22"/>
        <v>1692000</v>
      </c>
      <c r="N53" s="7">
        <f t="shared" si="22"/>
        <v>1739000</v>
      </c>
      <c r="O53" s="7">
        <f t="shared" si="22"/>
        <v>1786000</v>
      </c>
      <c r="P53" s="7">
        <f t="shared" si="22"/>
        <v>1833000</v>
      </c>
      <c r="Q53" s="7">
        <f t="shared" si="22"/>
        <v>1880000</v>
      </c>
      <c r="R53" s="7">
        <f t="shared" si="20"/>
        <v>1927000</v>
      </c>
      <c r="S53" s="7">
        <f t="shared" si="20"/>
        <v>1974000</v>
      </c>
      <c r="T53" s="7">
        <f t="shared" si="20"/>
        <v>2021000</v>
      </c>
      <c r="U53" s="7">
        <f t="shared" si="20"/>
        <v>2068000</v>
      </c>
      <c r="V53" s="7">
        <f t="shared" si="20"/>
        <v>2115000</v>
      </c>
      <c r="W53" s="7">
        <f t="shared" si="20"/>
        <v>2162000</v>
      </c>
      <c r="X53" s="7">
        <f t="shared" si="20"/>
        <v>2209000</v>
      </c>
      <c r="Y53" s="7">
        <f t="shared" si="20"/>
        <v>2256000</v>
      </c>
      <c r="Z53" s="7">
        <f t="shared" si="20"/>
        <v>2303000</v>
      </c>
      <c r="AA53" s="7">
        <f t="shared" si="20"/>
        <v>2350000</v>
      </c>
      <c r="AB53" s="7">
        <f t="shared" si="21"/>
        <v>2397000</v>
      </c>
      <c r="AC53" s="7">
        <f t="shared" si="21"/>
        <v>2444000</v>
      </c>
      <c r="AD53" s="7">
        <f t="shared" si="21"/>
        <v>2491000</v>
      </c>
      <c r="AE53" s="7">
        <f t="shared" si="21"/>
        <v>2538000</v>
      </c>
      <c r="AF53" s="7">
        <f t="shared" si="21"/>
        <v>2585000</v>
      </c>
      <c r="AG53" s="7">
        <f t="shared" si="21"/>
        <v>2632000</v>
      </c>
      <c r="AH53" s="7">
        <f t="shared" si="21"/>
        <v>2679000</v>
      </c>
      <c r="AI53" s="7">
        <f t="shared" si="21"/>
        <v>2726000</v>
      </c>
      <c r="AJ53" s="7">
        <f t="shared" si="21"/>
        <v>2773000</v>
      </c>
      <c r="AK53" s="7">
        <f t="shared" si="21"/>
        <v>2820000</v>
      </c>
      <c r="AL53" s="7">
        <f t="shared" si="21"/>
        <v>2867000</v>
      </c>
      <c r="AM53" s="7">
        <f t="shared" si="21"/>
        <v>2914000</v>
      </c>
      <c r="AN53" s="7">
        <f t="shared" si="21"/>
        <v>2961000</v>
      </c>
      <c r="AO53" s="7">
        <f t="shared" si="21"/>
        <v>3008000</v>
      </c>
      <c r="AP53" s="7">
        <f t="shared" si="21"/>
        <v>3055000</v>
      </c>
      <c r="AQ53" s="7">
        <f t="shared" si="18"/>
        <v>3102000</v>
      </c>
      <c r="AR53" s="7">
        <f t="shared" si="18"/>
        <v>3149000</v>
      </c>
      <c r="AS53" s="7">
        <f t="shared" si="18"/>
        <v>3196000</v>
      </c>
      <c r="AT53" s="7">
        <f t="shared" si="18"/>
        <v>3243000</v>
      </c>
      <c r="AU53" s="7">
        <f t="shared" si="18"/>
        <v>3290000</v>
      </c>
      <c r="AV53" s="7">
        <f t="shared" si="18"/>
        <v>3337000</v>
      </c>
      <c r="AW53" s="7">
        <f t="shared" si="18"/>
        <v>3384000</v>
      </c>
      <c r="AX53" s="7">
        <f t="shared" si="18"/>
        <v>3431000</v>
      </c>
      <c r="AY53" s="7">
        <f t="shared" si="18"/>
        <v>3478000</v>
      </c>
      <c r="AZ53" s="7">
        <f t="shared" si="18"/>
        <v>3525000</v>
      </c>
      <c r="BA53" s="7">
        <f t="shared" si="18"/>
        <v>3572000</v>
      </c>
      <c r="BB53" s="7">
        <f t="shared" si="18"/>
        <v>3619000</v>
      </c>
      <c r="BC53" s="7">
        <f t="shared" si="18"/>
        <v>3666000</v>
      </c>
      <c r="BD53" s="7">
        <f t="shared" si="18"/>
        <v>3713000</v>
      </c>
      <c r="BE53" s="7">
        <f t="shared" si="18"/>
        <v>3760000</v>
      </c>
      <c r="BF53" s="7">
        <f t="shared" si="18"/>
        <v>3807000</v>
      </c>
      <c r="BG53" s="7">
        <f t="shared" si="17"/>
        <v>3854000</v>
      </c>
      <c r="BH53" s="7">
        <f t="shared" si="17"/>
        <v>3901000</v>
      </c>
      <c r="BI53" s="7">
        <f t="shared" si="17"/>
        <v>3948000</v>
      </c>
      <c r="BJ53" s="7">
        <f t="shared" si="17"/>
        <v>3995000</v>
      </c>
      <c r="BK53" s="7">
        <f t="shared" si="17"/>
        <v>4042000</v>
      </c>
      <c r="BL53" s="7">
        <f t="shared" si="17"/>
        <v>4089000</v>
      </c>
      <c r="BM53" s="7">
        <f t="shared" si="17"/>
        <v>4136000</v>
      </c>
      <c r="BN53" s="7">
        <f t="shared" si="17"/>
        <v>4183000</v>
      </c>
      <c r="BO53" s="7">
        <f t="shared" si="17"/>
        <v>4230000</v>
      </c>
      <c r="BP53" s="7">
        <f t="shared" si="17"/>
        <v>4277000</v>
      </c>
      <c r="BQ53" s="7">
        <f t="shared" si="19"/>
        <v>4324000</v>
      </c>
      <c r="BR53" s="7">
        <f t="shared" si="19"/>
        <v>4371000</v>
      </c>
      <c r="BS53" s="7">
        <f t="shared" si="19"/>
        <v>4418000</v>
      </c>
      <c r="BT53" s="7">
        <f t="shared" si="19"/>
        <v>4465000</v>
      </c>
      <c r="BU53" s="7">
        <f t="shared" si="19"/>
        <v>4512000</v>
      </c>
      <c r="BV53" s="7">
        <f t="shared" si="19"/>
        <v>4559000</v>
      </c>
      <c r="BW53" s="7">
        <f t="shared" si="19"/>
        <v>4606000</v>
      </c>
      <c r="BX53" s="7">
        <f t="shared" si="19"/>
        <v>4653000</v>
      </c>
      <c r="BY53" s="7">
        <f t="shared" si="19"/>
        <v>4700000</v>
      </c>
      <c r="BZ53" s="7"/>
      <c r="CA53" s="7"/>
      <c r="CB53" s="7"/>
      <c r="CC53" s="7"/>
    </row>
    <row r="54" spans="1:81" s="5" customFormat="1" ht="11.25" x14ac:dyDescent="0.2">
      <c r="A54" s="6">
        <f t="shared" si="5"/>
        <v>480000</v>
      </c>
      <c r="B54" s="7">
        <f t="shared" si="22"/>
        <v>960000</v>
      </c>
      <c r="C54" s="7">
        <f t="shared" si="22"/>
        <v>1008000</v>
      </c>
      <c r="D54" s="7">
        <f t="shared" si="22"/>
        <v>1296000</v>
      </c>
      <c r="E54" s="7">
        <f t="shared" si="22"/>
        <v>1344000</v>
      </c>
      <c r="F54" s="7">
        <f t="shared" si="22"/>
        <v>1392000</v>
      </c>
      <c r="G54" s="7">
        <f t="shared" si="22"/>
        <v>1440000</v>
      </c>
      <c r="H54" s="7">
        <f t="shared" si="22"/>
        <v>1488000</v>
      </c>
      <c r="I54" s="7">
        <f t="shared" si="22"/>
        <v>1536000</v>
      </c>
      <c r="J54" s="7">
        <f t="shared" si="22"/>
        <v>1584000</v>
      </c>
      <c r="K54" s="7">
        <f t="shared" si="22"/>
        <v>1632000</v>
      </c>
      <c r="L54" s="7">
        <f t="shared" si="22"/>
        <v>1680000</v>
      </c>
      <c r="M54" s="7">
        <f t="shared" si="22"/>
        <v>1728000</v>
      </c>
      <c r="N54" s="7">
        <f t="shared" si="22"/>
        <v>1776000</v>
      </c>
      <c r="O54" s="7">
        <f t="shared" si="22"/>
        <v>1824000</v>
      </c>
      <c r="P54" s="7">
        <f t="shared" si="22"/>
        <v>1872000</v>
      </c>
      <c r="Q54" s="7">
        <f t="shared" si="22"/>
        <v>1920000</v>
      </c>
      <c r="R54" s="7">
        <f t="shared" si="20"/>
        <v>1968000</v>
      </c>
      <c r="S54" s="7">
        <f t="shared" si="20"/>
        <v>2016000</v>
      </c>
      <c r="T54" s="7">
        <f t="shared" si="20"/>
        <v>2064000</v>
      </c>
      <c r="U54" s="7">
        <f t="shared" si="20"/>
        <v>2112000</v>
      </c>
      <c r="V54" s="7">
        <f t="shared" si="20"/>
        <v>2160000</v>
      </c>
      <c r="W54" s="7">
        <f t="shared" si="20"/>
        <v>2208000</v>
      </c>
      <c r="X54" s="7">
        <f t="shared" si="20"/>
        <v>2256000</v>
      </c>
      <c r="Y54" s="7">
        <f t="shared" si="20"/>
        <v>2304000</v>
      </c>
      <c r="Z54" s="7">
        <f t="shared" si="20"/>
        <v>2352000</v>
      </c>
      <c r="AA54" s="7">
        <f t="shared" si="20"/>
        <v>2400000</v>
      </c>
      <c r="AB54" s="7">
        <f t="shared" si="21"/>
        <v>2448000</v>
      </c>
      <c r="AC54" s="7">
        <f t="shared" si="21"/>
        <v>2496000</v>
      </c>
      <c r="AD54" s="7">
        <f t="shared" si="21"/>
        <v>2544000</v>
      </c>
      <c r="AE54" s="7">
        <f t="shared" si="21"/>
        <v>2592000</v>
      </c>
      <c r="AF54" s="7">
        <f t="shared" si="21"/>
        <v>2640000</v>
      </c>
      <c r="AG54" s="7">
        <f t="shared" si="21"/>
        <v>2688000</v>
      </c>
      <c r="AH54" s="7">
        <f t="shared" si="21"/>
        <v>2736000</v>
      </c>
      <c r="AI54" s="7">
        <f t="shared" si="21"/>
        <v>2784000</v>
      </c>
      <c r="AJ54" s="7">
        <f t="shared" si="21"/>
        <v>2832000</v>
      </c>
      <c r="AK54" s="7">
        <f t="shared" si="21"/>
        <v>2880000</v>
      </c>
      <c r="AL54" s="7">
        <f t="shared" si="21"/>
        <v>2928000</v>
      </c>
      <c r="AM54" s="7">
        <f t="shared" si="21"/>
        <v>2976000</v>
      </c>
      <c r="AN54" s="7">
        <f t="shared" si="21"/>
        <v>3024000</v>
      </c>
      <c r="AO54" s="7">
        <f t="shared" si="21"/>
        <v>3072000</v>
      </c>
      <c r="AP54" s="7">
        <f t="shared" si="21"/>
        <v>3120000</v>
      </c>
      <c r="AQ54" s="7">
        <f t="shared" si="18"/>
        <v>3168000</v>
      </c>
      <c r="AR54" s="7">
        <f t="shared" si="18"/>
        <v>3216000</v>
      </c>
      <c r="AS54" s="7">
        <f t="shared" si="18"/>
        <v>3264000</v>
      </c>
      <c r="AT54" s="7">
        <f t="shared" si="18"/>
        <v>3312000</v>
      </c>
      <c r="AU54" s="7">
        <f t="shared" si="18"/>
        <v>3360000</v>
      </c>
      <c r="AV54" s="7">
        <f t="shared" si="18"/>
        <v>3408000</v>
      </c>
      <c r="AW54" s="7">
        <f t="shared" si="18"/>
        <v>3456000</v>
      </c>
      <c r="AX54" s="7">
        <f t="shared" si="18"/>
        <v>3504000</v>
      </c>
      <c r="AY54" s="7">
        <f t="shared" si="18"/>
        <v>3552000</v>
      </c>
      <c r="AZ54" s="7">
        <f t="shared" si="18"/>
        <v>3600000</v>
      </c>
      <c r="BA54" s="7">
        <f t="shared" si="18"/>
        <v>3648000</v>
      </c>
      <c r="BB54" s="7">
        <f t="shared" si="18"/>
        <v>3696000</v>
      </c>
      <c r="BC54" s="7">
        <f t="shared" si="18"/>
        <v>3744000</v>
      </c>
      <c r="BD54" s="7">
        <f t="shared" si="18"/>
        <v>3792000</v>
      </c>
      <c r="BE54" s="7">
        <f t="shared" si="18"/>
        <v>3840000</v>
      </c>
      <c r="BF54" s="7">
        <f t="shared" si="18"/>
        <v>3888000</v>
      </c>
      <c r="BG54" s="7">
        <f t="shared" si="17"/>
        <v>3936000</v>
      </c>
      <c r="BH54" s="7">
        <f t="shared" si="17"/>
        <v>3984000</v>
      </c>
      <c r="BI54" s="7">
        <f t="shared" si="17"/>
        <v>4032000</v>
      </c>
      <c r="BJ54" s="7">
        <f t="shared" si="17"/>
        <v>4080000</v>
      </c>
      <c r="BK54" s="7">
        <f t="shared" si="17"/>
        <v>4128000</v>
      </c>
      <c r="BL54" s="7">
        <f t="shared" si="17"/>
        <v>4176000</v>
      </c>
      <c r="BM54" s="7">
        <f t="shared" si="17"/>
        <v>4224000</v>
      </c>
      <c r="BN54" s="7">
        <f t="shared" si="17"/>
        <v>4272000</v>
      </c>
      <c r="BO54" s="7">
        <f t="shared" si="17"/>
        <v>4320000</v>
      </c>
      <c r="BP54" s="7">
        <f t="shared" si="17"/>
        <v>4368000</v>
      </c>
      <c r="BQ54" s="7">
        <f t="shared" si="19"/>
        <v>4416000</v>
      </c>
      <c r="BR54" s="7">
        <f t="shared" si="19"/>
        <v>4464000</v>
      </c>
      <c r="BS54" s="7">
        <f t="shared" si="19"/>
        <v>4512000</v>
      </c>
      <c r="BT54" s="7">
        <f t="shared" si="19"/>
        <v>4560000</v>
      </c>
      <c r="BU54" s="7">
        <f t="shared" si="19"/>
        <v>4608000</v>
      </c>
      <c r="BV54" s="7">
        <f t="shared" si="19"/>
        <v>4656000</v>
      </c>
      <c r="BW54" s="7">
        <f t="shared" si="19"/>
        <v>4704000</v>
      </c>
      <c r="BX54" s="7">
        <f t="shared" si="19"/>
        <v>4752000</v>
      </c>
      <c r="BY54" s="7">
        <f t="shared" si="19"/>
        <v>4800000</v>
      </c>
      <c r="BZ54" s="7"/>
      <c r="CA54" s="7"/>
      <c r="CB54" s="7"/>
      <c r="CC54" s="7"/>
    </row>
    <row r="55" spans="1:81" s="5" customFormat="1" ht="11.25" x14ac:dyDescent="0.2">
      <c r="A55" s="6">
        <f t="shared" si="5"/>
        <v>490000</v>
      </c>
      <c r="B55" s="7">
        <f t="shared" si="22"/>
        <v>980000</v>
      </c>
      <c r="C55" s="7">
        <f t="shared" si="22"/>
        <v>1029000</v>
      </c>
      <c r="D55" s="7">
        <f t="shared" si="22"/>
        <v>1323000</v>
      </c>
      <c r="E55" s="7">
        <f t="shared" si="22"/>
        <v>1372000</v>
      </c>
      <c r="F55" s="7">
        <f t="shared" si="22"/>
        <v>1421000</v>
      </c>
      <c r="G55" s="7">
        <f t="shared" si="22"/>
        <v>1470000</v>
      </c>
      <c r="H55" s="7">
        <f t="shared" si="22"/>
        <v>1519000</v>
      </c>
      <c r="I55" s="7">
        <f t="shared" si="22"/>
        <v>1568000</v>
      </c>
      <c r="J55" s="7">
        <f t="shared" si="22"/>
        <v>1617000</v>
      </c>
      <c r="K55" s="7">
        <f t="shared" si="22"/>
        <v>1666000</v>
      </c>
      <c r="L55" s="7">
        <f t="shared" si="22"/>
        <v>1715000</v>
      </c>
      <c r="M55" s="7">
        <f t="shared" si="22"/>
        <v>1764000</v>
      </c>
      <c r="N55" s="7">
        <f t="shared" si="22"/>
        <v>1813000</v>
      </c>
      <c r="O55" s="7">
        <f t="shared" si="22"/>
        <v>1862000</v>
      </c>
      <c r="P55" s="7">
        <f t="shared" si="22"/>
        <v>1911000</v>
      </c>
      <c r="Q55" s="7">
        <f t="shared" si="22"/>
        <v>1960000</v>
      </c>
      <c r="R55" s="7">
        <f t="shared" ref="R55:AA64" si="23">R$8*$A55/10</f>
        <v>2009000</v>
      </c>
      <c r="S55" s="7">
        <f t="shared" si="23"/>
        <v>2058000</v>
      </c>
      <c r="T55" s="7">
        <f t="shared" si="23"/>
        <v>2107000</v>
      </c>
      <c r="U55" s="7">
        <f t="shared" si="23"/>
        <v>2156000</v>
      </c>
      <c r="V55" s="7">
        <f t="shared" si="23"/>
        <v>2205000</v>
      </c>
      <c r="W55" s="7">
        <f t="shared" si="23"/>
        <v>2254000</v>
      </c>
      <c r="X55" s="7">
        <f t="shared" si="23"/>
        <v>2303000</v>
      </c>
      <c r="Y55" s="7">
        <f t="shared" si="23"/>
        <v>2352000</v>
      </c>
      <c r="Z55" s="7">
        <f t="shared" si="23"/>
        <v>2401000</v>
      </c>
      <c r="AA55" s="7">
        <f t="shared" si="23"/>
        <v>2450000</v>
      </c>
      <c r="AB55" s="7">
        <f t="shared" ref="AB55:AQ64" si="24">AB$8*$A55/10</f>
        <v>2499000</v>
      </c>
      <c r="AC55" s="7">
        <f t="shared" si="24"/>
        <v>2548000</v>
      </c>
      <c r="AD55" s="7">
        <f t="shared" si="24"/>
        <v>2597000</v>
      </c>
      <c r="AE55" s="7">
        <f t="shared" si="24"/>
        <v>2646000</v>
      </c>
      <c r="AF55" s="7">
        <f t="shared" si="24"/>
        <v>2695000</v>
      </c>
      <c r="AG55" s="7">
        <f t="shared" si="24"/>
        <v>2744000</v>
      </c>
      <c r="AH55" s="7">
        <f t="shared" si="24"/>
        <v>2793000</v>
      </c>
      <c r="AI55" s="7">
        <f t="shared" si="24"/>
        <v>2842000</v>
      </c>
      <c r="AJ55" s="7">
        <f t="shared" si="24"/>
        <v>2891000</v>
      </c>
      <c r="AK55" s="7">
        <f t="shared" si="24"/>
        <v>2940000</v>
      </c>
      <c r="AL55" s="7">
        <f t="shared" si="24"/>
        <v>2989000</v>
      </c>
      <c r="AM55" s="7">
        <f t="shared" si="24"/>
        <v>3038000</v>
      </c>
      <c r="AN55" s="7">
        <f t="shared" si="24"/>
        <v>3087000</v>
      </c>
      <c r="AO55" s="7">
        <f t="shared" si="24"/>
        <v>3136000</v>
      </c>
      <c r="AP55" s="7">
        <f t="shared" si="24"/>
        <v>3185000</v>
      </c>
      <c r="AQ55" s="7">
        <f t="shared" si="24"/>
        <v>3234000</v>
      </c>
      <c r="AR55" s="7">
        <f t="shared" si="18"/>
        <v>3283000</v>
      </c>
      <c r="AS55" s="7">
        <f t="shared" si="18"/>
        <v>3332000</v>
      </c>
      <c r="AT55" s="7">
        <f t="shared" si="18"/>
        <v>3381000</v>
      </c>
      <c r="AU55" s="7">
        <f t="shared" si="18"/>
        <v>3430000</v>
      </c>
      <c r="AV55" s="7">
        <f t="shared" si="18"/>
        <v>3479000</v>
      </c>
      <c r="AW55" s="7">
        <f t="shared" si="18"/>
        <v>3528000</v>
      </c>
      <c r="AX55" s="7">
        <f t="shared" si="18"/>
        <v>3577000</v>
      </c>
      <c r="AY55" s="7">
        <f t="shared" si="18"/>
        <v>3626000</v>
      </c>
      <c r="AZ55" s="7">
        <f t="shared" si="18"/>
        <v>3675000</v>
      </c>
      <c r="BA55" s="7">
        <f t="shared" si="18"/>
        <v>3724000</v>
      </c>
      <c r="BB55" s="7">
        <f t="shared" si="18"/>
        <v>3773000</v>
      </c>
      <c r="BC55" s="7">
        <f t="shared" si="18"/>
        <v>3822000</v>
      </c>
      <c r="BD55" s="7">
        <f t="shared" si="18"/>
        <v>3871000</v>
      </c>
      <c r="BE55" s="7">
        <f t="shared" si="18"/>
        <v>3920000</v>
      </c>
      <c r="BF55" s="7">
        <f t="shared" si="18"/>
        <v>3969000</v>
      </c>
      <c r="BG55" s="7">
        <f t="shared" ref="BF55:BU70" si="25">BG$8*$A55/10</f>
        <v>4018000</v>
      </c>
      <c r="BH55" s="7">
        <f t="shared" si="25"/>
        <v>4067000</v>
      </c>
      <c r="BI55" s="7">
        <f t="shared" si="25"/>
        <v>4116000</v>
      </c>
      <c r="BJ55" s="7">
        <f t="shared" si="25"/>
        <v>4165000</v>
      </c>
      <c r="BK55" s="7">
        <f t="shared" si="25"/>
        <v>4214000</v>
      </c>
      <c r="BL55" s="7">
        <f t="shared" si="25"/>
        <v>4263000</v>
      </c>
      <c r="BM55" s="7">
        <f t="shared" si="25"/>
        <v>4312000</v>
      </c>
      <c r="BN55" s="7">
        <f t="shared" si="25"/>
        <v>4361000</v>
      </c>
      <c r="BO55" s="7">
        <f t="shared" si="25"/>
        <v>4410000</v>
      </c>
      <c r="BP55" s="7">
        <f t="shared" si="25"/>
        <v>4459000</v>
      </c>
      <c r="BQ55" s="7">
        <f t="shared" si="25"/>
        <v>4508000</v>
      </c>
      <c r="BR55" s="7">
        <f t="shared" si="19"/>
        <v>4557000</v>
      </c>
      <c r="BS55" s="7">
        <f t="shared" si="19"/>
        <v>4606000</v>
      </c>
      <c r="BT55" s="7">
        <f t="shared" si="19"/>
        <v>4655000</v>
      </c>
      <c r="BU55" s="7">
        <f t="shared" si="19"/>
        <v>4704000</v>
      </c>
      <c r="BV55" s="7">
        <f t="shared" si="19"/>
        <v>4753000</v>
      </c>
      <c r="BW55" s="7">
        <f t="shared" si="19"/>
        <v>4802000</v>
      </c>
      <c r="BX55" s="7">
        <f t="shared" si="19"/>
        <v>4851000</v>
      </c>
      <c r="BY55" s="7">
        <f t="shared" si="19"/>
        <v>4900000</v>
      </c>
      <c r="BZ55" s="7"/>
      <c r="CA55" s="7"/>
      <c r="CB55" s="7"/>
      <c r="CC55" s="7"/>
    </row>
    <row r="56" spans="1:81" s="5" customFormat="1" ht="11.25" x14ac:dyDescent="0.2">
      <c r="A56" s="6">
        <f t="shared" si="5"/>
        <v>500000</v>
      </c>
      <c r="B56" s="7">
        <f t="shared" ref="B56:Q65" si="26">B$8*$A56/10</f>
        <v>1000000</v>
      </c>
      <c r="C56" s="7">
        <f t="shared" si="26"/>
        <v>1050000</v>
      </c>
      <c r="D56" s="7">
        <f t="shared" si="26"/>
        <v>1350000</v>
      </c>
      <c r="E56" s="7">
        <f t="shared" si="26"/>
        <v>1400000</v>
      </c>
      <c r="F56" s="7">
        <f t="shared" si="26"/>
        <v>1450000</v>
      </c>
      <c r="G56" s="7">
        <f t="shared" si="26"/>
        <v>1500000</v>
      </c>
      <c r="H56" s="7">
        <f t="shared" si="26"/>
        <v>1550000</v>
      </c>
      <c r="I56" s="7">
        <f t="shared" si="26"/>
        <v>1600000</v>
      </c>
      <c r="J56" s="7">
        <f t="shared" si="26"/>
        <v>1650000</v>
      </c>
      <c r="K56" s="7">
        <f t="shared" si="26"/>
        <v>1700000</v>
      </c>
      <c r="L56" s="7">
        <f t="shared" si="26"/>
        <v>1750000</v>
      </c>
      <c r="M56" s="7">
        <f t="shared" si="26"/>
        <v>1800000</v>
      </c>
      <c r="N56" s="7">
        <f t="shared" si="26"/>
        <v>1850000</v>
      </c>
      <c r="O56" s="7">
        <f t="shared" si="26"/>
        <v>1900000</v>
      </c>
      <c r="P56" s="7">
        <f t="shared" si="26"/>
        <v>1950000</v>
      </c>
      <c r="Q56" s="7">
        <f t="shared" si="26"/>
        <v>2000000</v>
      </c>
      <c r="R56" s="7">
        <f t="shared" si="23"/>
        <v>2050000</v>
      </c>
      <c r="S56" s="7">
        <f t="shared" si="23"/>
        <v>2100000</v>
      </c>
      <c r="T56" s="7">
        <f t="shared" si="23"/>
        <v>2150000</v>
      </c>
      <c r="U56" s="7">
        <f t="shared" si="23"/>
        <v>2200000</v>
      </c>
      <c r="V56" s="7">
        <f t="shared" si="23"/>
        <v>2250000</v>
      </c>
      <c r="W56" s="7">
        <f t="shared" si="23"/>
        <v>2300000</v>
      </c>
      <c r="X56" s="7">
        <f t="shared" si="23"/>
        <v>2350000</v>
      </c>
      <c r="Y56" s="7">
        <f t="shared" si="23"/>
        <v>2400000</v>
      </c>
      <c r="Z56" s="7">
        <f t="shared" si="23"/>
        <v>2450000</v>
      </c>
      <c r="AA56" s="7">
        <f t="shared" si="23"/>
        <v>2500000</v>
      </c>
      <c r="AB56" s="7">
        <f t="shared" si="24"/>
        <v>2550000</v>
      </c>
      <c r="AC56" s="7">
        <f t="shared" si="24"/>
        <v>2600000</v>
      </c>
      <c r="AD56" s="7">
        <f t="shared" si="24"/>
        <v>2650000</v>
      </c>
      <c r="AE56" s="7">
        <f t="shared" si="24"/>
        <v>2700000</v>
      </c>
      <c r="AF56" s="7">
        <f t="shared" si="24"/>
        <v>2750000</v>
      </c>
      <c r="AG56" s="7">
        <f t="shared" si="24"/>
        <v>2800000</v>
      </c>
      <c r="AH56" s="7">
        <f t="shared" si="24"/>
        <v>2850000</v>
      </c>
      <c r="AI56" s="7">
        <f t="shared" si="24"/>
        <v>2900000</v>
      </c>
      <c r="AJ56" s="7">
        <f t="shared" si="24"/>
        <v>2950000</v>
      </c>
      <c r="AK56" s="7">
        <f t="shared" si="24"/>
        <v>3000000</v>
      </c>
      <c r="AL56" s="7">
        <f t="shared" si="24"/>
        <v>3050000</v>
      </c>
      <c r="AM56" s="7">
        <f t="shared" si="24"/>
        <v>3100000</v>
      </c>
      <c r="AN56" s="7">
        <f t="shared" si="24"/>
        <v>3150000</v>
      </c>
      <c r="AO56" s="7">
        <f t="shared" si="24"/>
        <v>3200000</v>
      </c>
      <c r="AP56" s="7">
        <f t="shared" si="24"/>
        <v>3250000</v>
      </c>
      <c r="AQ56" s="7">
        <f t="shared" si="18"/>
        <v>3300000</v>
      </c>
      <c r="AR56" s="7">
        <f t="shared" si="18"/>
        <v>3350000</v>
      </c>
      <c r="AS56" s="7">
        <f t="shared" si="18"/>
        <v>3400000</v>
      </c>
      <c r="AT56" s="7">
        <f t="shared" si="18"/>
        <v>3450000</v>
      </c>
      <c r="AU56" s="7">
        <f t="shared" si="18"/>
        <v>3500000</v>
      </c>
      <c r="AV56" s="7">
        <f t="shared" si="18"/>
        <v>3550000</v>
      </c>
      <c r="AW56" s="7">
        <f t="shared" si="18"/>
        <v>3600000</v>
      </c>
      <c r="AX56" s="7">
        <f t="shared" si="18"/>
        <v>3650000</v>
      </c>
      <c r="AY56" s="7">
        <f t="shared" si="18"/>
        <v>3700000</v>
      </c>
      <c r="AZ56" s="7">
        <f t="shared" si="18"/>
        <v>3750000</v>
      </c>
      <c r="BA56" s="7">
        <f t="shared" si="18"/>
        <v>3800000</v>
      </c>
      <c r="BB56" s="7">
        <f t="shared" si="18"/>
        <v>3850000</v>
      </c>
      <c r="BC56" s="7">
        <f t="shared" si="18"/>
        <v>3900000</v>
      </c>
      <c r="BD56" s="7">
        <f t="shared" si="18"/>
        <v>3950000</v>
      </c>
      <c r="BE56" s="7">
        <f t="shared" si="18"/>
        <v>4000000</v>
      </c>
      <c r="BF56" s="7">
        <f t="shared" si="25"/>
        <v>4050000</v>
      </c>
      <c r="BG56" s="7">
        <f t="shared" si="25"/>
        <v>4100000</v>
      </c>
      <c r="BH56" s="7">
        <f t="shared" si="25"/>
        <v>4150000</v>
      </c>
      <c r="BI56" s="7">
        <f t="shared" si="25"/>
        <v>4200000</v>
      </c>
      <c r="BJ56" s="7">
        <f t="shared" si="25"/>
        <v>4250000</v>
      </c>
      <c r="BK56" s="7">
        <f t="shared" si="25"/>
        <v>4300000</v>
      </c>
      <c r="BL56" s="7">
        <f t="shared" si="25"/>
        <v>4350000</v>
      </c>
      <c r="BM56" s="7">
        <f t="shared" si="25"/>
        <v>4400000</v>
      </c>
      <c r="BN56" s="7">
        <f t="shared" si="25"/>
        <v>4450000</v>
      </c>
      <c r="BO56" s="7">
        <f t="shared" si="25"/>
        <v>4500000</v>
      </c>
      <c r="BP56" s="7">
        <f t="shared" si="25"/>
        <v>4550000</v>
      </c>
      <c r="BQ56" s="7">
        <f t="shared" si="19"/>
        <v>4600000</v>
      </c>
      <c r="BR56" s="7">
        <f t="shared" si="19"/>
        <v>4650000</v>
      </c>
      <c r="BS56" s="7">
        <f t="shared" si="19"/>
        <v>4700000</v>
      </c>
      <c r="BT56" s="7">
        <f t="shared" si="19"/>
        <v>4750000</v>
      </c>
      <c r="BU56" s="7">
        <f t="shared" si="19"/>
        <v>4800000</v>
      </c>
      <c r="BV56" s="7">
        <f t="shared" si="19"/>
        <v>4850000</v>
      </c>
      <c r="BW56" s="7">
        <f t="shared" si="19"/>
        <v>4900000</v>
      </c>
      <c r="BX56" s="7">
        <f t="shared" si="19"/>
        <v>4950000</v>
      </c>
      <c r="BY56" s="7">
        <f t="shared" si="19"/>
        <v>5000000</v>
      </c>
      <c r="BZ56" s="7"/>
      <c r="CA56" s="7"/>
      <c r="CB56" s="7"/>
      <c r="CC56" s="7"/>
    </row>
    <row r="57" spans="1:81" s="5" customFormat="1" ht="11.25" x14ac:dyDescent="0.2">
      <c r="A57" s="6">
        <f t="shared" si="5"/>
        <v>510000</v>
      </c>
      <c r="B57" s="7">
        <f t="shared" si="26"/>
        <v>1020000</v>
      </c>
      <c r="C57" s="7">
        <f t="shared" si="26"/>
        <v>1071000</v>
      </c>
      <c r="D57" s="7">
        <f t="shared" si="26"/>
        <v>1377000</v>
      </c>
      <c r="E57" s="7">
        <f t="shared" si="26"/>
        <v>1428000</v>
      </c>
      <c r="F57" s="7">
        <f t="shared" si="26"/>
        <v>1479000</v>
      </c>
      <c r="G57" s="7">
        <f t="shared" si="26"/>
        <v>1530000</v>
      </c>
      <c r="H57" s="7">
        <f t="shared" si="26"/>
        <v>1581000</v>
      </c>
      <c r="I57" s="7">
        <f t="shared" si="26"/>
        <v>1632000</v>
      </c>
      <c r="J57" s="7">
        <f t="shared" si="26"/>
        <v>1683000</v>
      </c>
      <c r="K57" s="7">
        <f t="shared" si="26"/>
        <v>1734000</v>
      </c>
      <c r="L57" s="7">
        <f t="shared" si="26"/>
        <v>1785000</v>
      </c>
      <c r="M57" s="7">
        <f t="shared" si="26"/>
        <v>1836000</v>
      </c>
      <c r="N57" s="7">
        <f t="shared" si="26"/>
        <v>1887000</v>
      </c>
      <c r="O57" s="7">
        <f t="shared" si="26"/>
        <v>1938000</v>
      </c>
      <c r="P57" s="7">
        <f t="shared" si="26"/>
        <v>1989000</v>
      </c>
      <c r="Q57" s="7">
        <f t="shared" si="26"/>
        <v>2040000</v>
      </c>
      <c r="R57" s="7">
        <f t="shared" si="23"/>
        <v>2091000</v>
      </c>
      <c r="S57" s="7">
        <f t="shared" si="23"/>
        <v>2142000</v>
      </c>
      <c r="T57" s="7">
        <f t="shared" si="23"/>
        <v>2193000</v>
      </c>
      <c r="U57" s="7">
        <f t="shared" si="23"/>
        <v>2244000</v>
      </c>
      <c r="V57" s="7">
        <f t="shared" si="23"/>
        <v>2295000</v>
      </c>
      <c r="W57" s="7">
        <f t="shared" si="23"/>
        <v>2346000</v>
      </c>
      <c r="X57" s="7">
        <f t="shared" si="23"/>
        <v>2397000</v>
      </c>
      <c r="Y57" s="7">
        <f t="shared" si="23"/>
        <v>2448000</v>
      </c>
      <c r="Z57" s="7">
        <f t="shared" si="23"/>
        <v>2499000</v>
      </c>
      <c r="AA57" s="7">
        <f t="shared" si="23"/>
        <v>2550000</v>
      </c>
      <c r="AB57" s="7">
        <f t="shared" si="24"/>
        <v>2601000</v>
      </c>
      <c r="AC57" s="7">
        <f t="shared" si="24"/>
        <v>2652000</v>
      </c>
      <c r="AD57" s="7">
        <f t="shared" si="24"/>
        <v>2703000</v>
      </c>
      <c r="AE57" s="7">
        <f t="shared" si="24"/>
        <v>2754000</v>
      </c>
      <c r="AF57" s="7">
        <f t="shared" si="24"/>
        <v>2805000</v>
      </c>
      <c r="AG57" s="7">
        <f t="shared" si="24"/>
        <v>2856000</v>
      </c>
      <c r="AH57" s="7">
        <f t="shared" si="24"/>
        <v>2907000</v>
      </c>
      <c r="AI57" s="7">
        <f t="shared" si="24"/>
        <v>2958000</v>
      </c>
      <c r="AJ57" s="7">
        <f t="shared" si="24"/>
        <v>3009000</v>
      </c>
      <c r="AK57" s="7">
        <f t="shared" si="24"/>
        <v>3060000</v>
      </c>
      <c r="AL57" s="7">
        <f t="shared" si="24"/>
        <v>3111000</v>
      </c>
      <c r="AM57" s="7">
        <f t="shared" si="24"/>
        <v>3162000</v>
      </c>
      <c r="AN57" s="7">
        <f t="shared" si="24"/>
        <v>3213000</v>
      </c>
      <c r="AO57" s="7">
        <f t="shared" si="24"/>
        <v>3264000</v>
      </c>
      <c r="AP57" s="7">
        <f t="shared" si="24"/>
        <v>3315000</v>
      </c>
      <c r="AQ57" s="7">
        <f t="shared" ref="AQ57:BG72" si="27">AQ$8*$A57/10</f>
        <v>3366000</v>
      </c>
      <c r="AR57" s="7">
        <f t="shared" si="27"/>
        <v>3417000</v>
      </c>
      <c r="AS57" s="7">
        <f t="shared" si="27"/>
        <v>3468000</v>
      </c>
      <c r="AT57" s="7">
        <f t="shared" si="27"/>
        <v>3519000</v>
      </c>
      <c r="AU57" s="7">
        <f t="shared" si="27"/>
        <v>3570000</v>
      </c>
      <c r="AV57" s="7">
        <f t="shared" si="27"/>
        <v>3621000</v>
      </c>
      <c r="AW57" s="7">
        <f t="shared" si="27"/>
        <v>3672000</v>
      </c>
      <c r="AX57" s="7">
        <f t="shared" si="27"/>
        <v>3723000</v>
      </c>
      <c r="AY57" s="7">
        <f t="shared" si="27"/>
        <v>3774000</v>
      </c>
      <c r="AZ57" s="7">
        <f t="shared" si="27"/>
        <v>3825000</v>
      </c>
      <c r="BA57" s="7">
        <f t="shared" si="27"/>
        <v>3876000</v>
      </c>
      <c r="BB57" s="7">
        <f t="shared" si="27"/>
        <v>3927000</v>
      </c>
      <c r="BC57" s="7">
        <f t="shared" si="27"/>
        <v>3978000</v>
      </c>
      <c r="BD57" s="7">
        <f t="shared" si="27"/>
        <v>4029000</v>
      </c>
      <c r="BE57" s="7">
        <f t="shared" si="27"/>
        <v>4080000</v>
      </c>
      <c r="BF57" s="7">
        <f t="shared" si="25"/>
        <v>4131000</v>
      </c>
      <c r="BG57" s="7">
        <f t="shared" si="27"/>
        <v>4182000</v>
      </c>
      <c r="BH57" s="7">
        <f t="shared" si="25"/>
        <v>4233000</v>
      </c>
      <c r="BI57" s="7">
        <f t="shared" si="25"/>
        <v>4284000</v>
      </c>
      <c r="BJ57" s="7">
        <f t="shared" si="25"/>
        <v>4335000</v>
      </c>
      <c r="BK57" s="7">
        <f t="shared" si="25"/>
        <v>4386000</v>
      </c>
      <c r="BL57" s="7">
        <f t="shared" si="25"/>
        <v>4437000</v>
      </c>
      <c r="BM57" s="7">
        <f t="shared" si="25"/>
        <v>4488000</v>
      </c>
      <c r="BN57" s="7">
        <f t="shared" si="25"/>
        <v>4539000</v>
      </c>
      <c r="BO57" s="7">
        <f t="shared" si="25"/>
        <v>4590000</v>
      </c>
      <c r="BP57" s="7">
        <f t="shared" si="25"/>
        <v>4641000</v>
      </c>
      <c r="BQ57" s="7">
        <f t="shared" si="25"/>
        <v>4692000</v>
      </c>
      <c r="BR57" s="7">
        <f t="shared" si="25"/>
        <v>4743000</v>
      </c>
      <c r="BS57" s="7">
        <f t="shared" si="25"/>
        <v>4794000</v>
      </c>
      <c r="BT57" s="7">
        <f t="shared" si="25"/>
        <v>4845000</v>
      </c>
      <c r="BU57" s="7">
        <f t="shared" si="25"/>
        <v>4896000</v>
      </c>
      <c r="BV57" s="7">
        <f t="shared" ref="BP57:BY72" si="28">BV$8*$A57/10</f>
        <v>4947000</v>
      </c>
      <c r="BW57" s="7">
        <f t="shared" si="28"/>
        <v>4998000</v>
      </c>
      <c r="BX57" s="7">
        <f t="shared" si="28"/>
        <v>5049000</v>
      </c>
      <c r="BY57" s="7">
        <f t="shared" si="28"/>
        <v>5100000</v>
      </c>
      <c r="BZ57" s="7"/>
      <c r="CA57" s="7"/>
      <c r="CB57" s="7"/>
      <c r="CC57" s="7"/>
    </row>
    <row r="58" spans="1:81" s="5" customFormat="1" ht="11.25" x14ac:dyDescent="0.2">
      <c r="A58" s="6">
        <f t="shared" si="5"/>
        <v>520000</v>
      </c>
      <c r="B58" s="7">
        <f t="shared" si="26"/>
        <v>1040000</v>
      </c>
      <c r="C58" s="7">
        <f t="shared" si="26"/>
        <v>1092000</v>
      </c>
      <c r="D58" s="7">
        <f t="shared" si="26"/>
        <v>1404000</v>
      </c>
      <c r="E58" s="7">
        <f t="shared" si="26"/>
        <v>1456000</v>
      </c>
      <c r="F58" s="7">
        <f t="shared" si="26"/>
        <v>1508000</v>
      </c>
      <c r="G58" s="7">
        <f t="shared" si="26"/>
        <v>1560000</v>
      </c>
      <c r="H58" s="7">
        <f t="shared" si="26"/>
        <v>1612000</v>
      </c>
      <c r="I58" s="7">
        <f t="shared" si="26"/>
        <v>1664000</v>
      </c>
      <c r="J58" s="7">
        <f t="shared" si="26"/>
        <v>1716000</v>
      </c>
      <c r="K58" s="7">
        <f t="shared" si="26"/>
        <v>1768000</v>
      </c>
      <c r="L58" s="7">
        <f t="shared" si="26"/>
        <v>1820000</v>
      </c>
      <c r="M58" s="7">
        <f t="shared" si="26"/>
        <v>1872000</v>
      </c>
      <c r="N58" s="7">
        <f t="shared" si="26"/>
        <v>1924000</v>
      </c>
      <c r="O58" s="7">
        <f t="shared" si="26"/>
        <v>1976000</v>
      </c>
      <c r="P58" s="7">
        <f t="shared" si="26"/>
        <v>2028000</v>
      </c>
      <c r="Q58" s="7">
        <f t="shared" si="26"/>
        <v>2080000</v>
      </c>
      <c r="R58" s="7">
        <f t="shared" si="23"/>
        <v>2132000</v>
      </c>
      <c r="S58" s="7">
        <f t="shared" si="23"/>
        <v>2184000</v>
      </c>
      <c r="T58" s="7">
        <f t="shared" si="23"/>
        <v>2236000</v>
      </c>
      <c r="U58" s="7">
        <f t="shared" si="23"/>
        <v>2288000</v>
      </c>
      <c r="V58" s="7">
        <f t="shared" si="23"/>
        <v>2340000</v>
      </c>
      <c r="W58" s="7">
        <f t="shared" si="23"/>
        <v>2392000</v>
      </c>
      <c r="X58" s="7">
        <f t="shared" si="23"/>
        <v>2444000</v>
      </c>
      <c r="Y58" s="7">
        <f t="shared" si="23"/>
        <v>2496000</v>
      </c>
      <c r="Z58" s="7">
        <f t="shared" si="23"/>
        <v>2548000</v>
      </c>
      <c r="AA58" s="7">
        <f t="shared" si="23"/>
        <v>2600000</v>
      </c>
      <c r="AB58" s="7">
        <f t="shared" si="24"/>
        <v>2652000</v>
      </c>
      <c r="AC58" s="7">
        <f t="shared" si="24"/>
        <v>2704000</v>
      </c>
      <c r="AD58" s="7">
        <f t="shared" si="24"/>
        <v>2756000</v>
      </c>
      <c r="AE58" s="7">
        <f t="shared" si="24"/>
        <v>2808000</v>
      </c>
      <c r="AF58" s="7">
        <f t="shared" si="24"/>
        <v>2860000</v>
      </c>
      <c r="AG58" s="7">
        <f t="shared" si="24"/>
        <v>2912000</v>
      </c>
      <c r="AH58" s="7">
        <f t="shared" si="24"/>
        <v>2964000</v>
      </c>
      <c r="AI58" s="7">
        <f t="shared" si="24"/>
        <v>3016000</v>
      </c>
      <c r="AJ58" s="7">
        <f t="shared" si="24"/>
        <v>3068000</v>
      </c>
      <c r="AK58" s="7">
        <f t="shared" si="24"/>
        <v>3120000</v>
      </c>
      <c r="AL58" s="7">
        <f t="shared" si="24"/>
        <v>3172000</v>
      </c>
      <c r="AM58" s="7">
        <f t="shared" si="24"/>
        <v>3224000</v>
      </c>
      <c r="AN58" s="7">
        <f t="shared" si="24"/>
        <v>3276000</v>
      </c>
      <c r="AO58" s="7">
        <f t="shared" si="24"/>
        <v>3328000</v>
      </c>
      <c r="AP58" s="7">
        <f t="shared" si="24"/>
        <v>3380000</v>
      </c>
      <c r="AQ58" s="7">
        <f t="shared" si="27"/>
        <v>3432000</v>
      </c>
      <c r="AR58" s="7">
        <f t="shared" si="27"/>
        <v>3484000</v>
      </c>
      <c r="AS58" s="7">
        <f t="shared" si="27"/>
        <v>3536000</v>
      </c>
      <c r="AT58" s="7">
        <f t="shared" si="27"/>
        <v>3588000</v>
      </c>
      <c r="AU58" s="7">
        <f t="shared" si="27"/>
        <v>3640000</v>
      </c>
      <c r="AV58" s="7">
        <f t="shared" si="27"/>
        <v>3692000</v>
      </c>
      <c r="AW58" s="7">
        <f t="shared" si="27"/>
        <v>3744000</v>
      </c>
      <c r="AX58" s="7">
        <f t="shared" si="27"/>
        <v>3796000</v>
      </c>
      <c r="AY58" s="7">
        <f t="shared" si="27"/>
        <v>3848000</v>
      </c>
      <c r="AZ58" s="7">
        <f t="shared" si="27"/>
        <v>3900000</v>
      </c>
      <c r="BA58" s="7">
        <f t="shared" si="27"/>
        <v>3952000</v>
      </c>
      <c r="BB58" s="7">
        <f t="shared" si="27"/>
        <v>4004000</v>
      </c>
      <c r="BC58" s="7">
        <f t="shared" si="27"/>
        <v>4056000</v>
      </c>
      <c r="BD58" s="7">
        <f t="shared" si="27"/>
        <v>4108000</v>
      </c>
      <c r="BE58" s="7">
        <f t="shared" si="27"/>
        <v>4160000</v>
      </c>
      <c r="BF58" s="7">
        <f t="shared" si="25"/>
        <v>4212000</v>
      </c>
      <c r="BG58" s="7">
        <f t="shared" si="25"/>
        <v>4264000</v>
      </c>
      <c r="BH58" s="7">
        <f t="shared" si="25"/>
        <v>4316000</v>
      </c>
      <c r="BI58" s="7">
        <f t="shared" si="25"/>
        <v>4368000</v>
      </c>
      <c r="BJ58" s="7">
        <f t="shared" si="25"/>
        <v>4420000</v>
      </c>
      <c r="BK58" s="7">
        <f t="shared" si="25"/>
        <v>4472000</v>
      </c>
      <c r="BL58" s="7">
        <f t="shared" si="25"/>
        <v>4524000</v>
      </c>
      <c r="BM58" s="7">
        <f t="shared" si="25"/>
        <v>4576000</v>
      </c>
      <c r="BN58" s="7">
        <f t="shared" si="25"/>
        <v>4628000</v>
      </c>
      <c r="BO58" s="7">
        <f t="shared" si="25"/>
        <v>4680000</v>
      </c>
      <c r="BP58" s="7">
        <f t="shared" si="25"/>
        <v>4732000</v>
      </c>
      <c r="BQ58" s="7">
        <f t="shared" si="28"/>
        <v>4784000</v>
      </c>
      <c r="BR58" s="7">
        <f t="shared" si="28"/>
        <v>4836000</v>
      </c>
      <c r="BS58" s="7">
        <f t="shared" si="28"/>
        <v>4888000</v>
      </c>
      <c r="BT58" s="7">
        <f t="shared" si="28"/>
        <v>4940000</v>
      </c>
      <c r="BU58" s="7">
        <f t="shared" si="28"/>
        <v>4992000</v>
      </c>
      <c r="BV58" s="7">
        <f t="shared" si="28"/>
        <v>5044000</v>
      </c>
      <c r="BW58" s="7">
        <f t="shared" si="28"/>
        <v>5096000</v>
      </c>
      <c r="BX58" s="7">
        <f t="shared" si="28"/>
        <v>5148000</v>
      </c>
      <c r="BY58" s="7">
        <f t="shared" si="28"/>
        <v>5200000</v>
      </c>
      <c r="BZ58" s="7"/>
      <c r="CA58" s="7"/>
      <c r="CB58" s="7"/>
      <c r="CC58" s="7"/>
    </row>
    <row r="59" spans="1:81" s="5" customFormat="1" ht="11.25" x14ac:dyDescent="0.2">
      <c r="A59" s="6">
        <f t="shared" si="5"/>
        <v>530000</v>
      </c>
      <c r="B59" s="7">
        <f t="shared" si="26"/>
        <v>1060000</v>
      </c>
      <c r="C59" s="7">
        <f t="shared" si="26"/>
        <v>1113000</v>
      </c>
      <c r="D59" s="7">
        <f t="shared" si="26"/>
        <v>1431000</v>
      </c>
      <c r="E59" s="7">
        <f t="shared" si="26"/>
        <v>1484000</v>
      </c>
      <c r="F59" s="7">
        <f t="shared" si="26"/>
        <v>1537000</v>
      </c>
      <c r="G59" s="7">
        <f t="shared" si="26"/>
        <v>1590000</v>
      </c>
      <c r="H59" s="7">
        <f t="shared" si="26"/>
        <v>1643000</v>
      </c>
      <c r="I59" s="7">
        <f t="shared" si="26"/>
        <v>1696000</v>
      </c>
      <c r="J59" s="7">
        <f t="shared" si="26"/>
        <v>1749000</v>
      </c>
      <c r="K59" s="7">
        <f t="shared" si="26"/>
        <v>1802000</v>
      </c>
      <c r="L59" s="7">
        <f t="shared" si="26"/>
        <v>1855000</v>
      </c>
      <c r="M59" s="7">
        <f t="shared" si="26"/>
        <v>1908000</v>
      </c>
      <c r="N59" s="7">
        <f t="shared" si="26"/>
        <v>1961000</v>
      </c>
      <c r="O59" s="7">
        <f t="shared" si="26"/>
        <v>2014000</v>
      </c>
      <c r="P59" s="7">
        <f t="shared" si="26"/>
        <v>2067000</v>
      </c>
      <c r="Q59" s="7">
        <f t="shared" si="26"/>
        <v>2120000</v>
      </c>
      <c r="R59" s="7">
        <f t="shared" si="23"/>
        <v>2173000</v>
      </c>
      <c r="S59" s="7">
        <f t="shared" si="23"/>
        <v>2226000</v>
      </c>
      <c r="T59" s="7">
        <f t="shared" si="23"/>
        <v>2279000</v>
      </c>
      <c r="U59" s="7">
        <f t="shared" si="23"/>
        <v>2332000</v>
      </c>
      <c r="V59" s="7">
        <f t="shared" si="23"/>
        <v>2385000</v>
      </c>
      <c r="W59" s="7">
        <f t="shared" si="23"/>
        <v>2438000</v>
      </c>
      <c r="X59" s="7">
        <f t="shared" si="23"/>
        <v>2491000</v>
      </c>
      <c r="Y59" s="7">
        <f t="shared" si="23"/>
        <v>2544000</v>
      </c>
      <c r="Z59" s="7">
        <f t="shared" si="23"/>
        <v>2597000</v>
      </c>
      <c r="AA59" s="7">
        <f t="shared" si="23"/>
        <v>2650000</v>
      </c>
      <c r="AB59" s="7">
        <f t="shared" si="24"/>
        <v>2703000</v>
      </c>
      <c r="AC59" s="7">
        <f t="shared" si="24"/>
        <v>2756000</v>
      </c>
      <c r="AD59" s="7">
        <f t="shared" si="24"/>
        <v>2809000</v>
      </c>
      <c r="AE59" s="7">
        <f t="shared" si="24"/>
        <v>2862000</v>
      </c>
      <c r="AF59" s="7">
        <f t="shared" si="24"/>
        <v>2915000</v>
      </c>
      <c r="AG59" s="7">
        <f t="shared" si="24"/>
        <v>2968000</v>
      </c>
      <c r="AH59" s="7">
        <f t="shared" si="24"/>
        <v>3021000</v>
      </c>
      <c r="AI59" s="7">
        <f t="shared" si="24"/>
        <v>3074000</v>
      </c>
      <c r="AJ59" s="7">
        <f t="shared" si="24"/>
        <v>3127000</v>
      </c>
      <c r="AK59" s="7">
        <f t="shared" si="24"/>
        <v>3180000</v>
      </c>
      <c r="AL59" s="7">
        <f t="shared" si="24"/>
        <v>3233000</v>
      </c>
      <c r="AM59" s="7">
        <f t="shared" si="24"/>
        <v>3286000</v>
      </c>
      <c r="AN59" s="7">
        <f t="shared" si="24"/>
        <v>3339000</v>
      </c>
      <c r="AO59" s="7">
        <f t="shared" si="24"/>
        <v>3392000</v>
      </c>
      <c r="AP59" s="7">
        <f t="shared" si="24"/>
        <v>3445000</v>
      </c>
      <c r="AQ59" s="7">
        <f t="shared" si="27"/>
        <v>3498000</v>
      </c>
      <c r="AR59" s="7">
        <f t="shared" si="27"/>
        <v>3551000</v>
      </c>
      <c r="AS59" s="7">
        <f t="shared" si="27"/>
        <v>3604000</v>
      </c>
      <c r="AT59" s="7">
        <f t="shared" si="27"/>
        <v>3657000</v>
      </c>
      <c r="AU59" s="7">
        <f t="shared" si="27"/>
        <v>3710000</v>
      </c>
      <c r="AV59" s="7">
        <f t="shared" si="27"/>
        <v>3763000</v>
      </c>
      <c r="AW59" s="7">
        <f t="shared" si="27"/>
        <v>3816000</v>
      </c>
      <c r="AX59" s="7">
        <f t="shared" si="27"/>
        <v>3869000</v>
      </c>
      <c r="AY59" s="7">
        <f t="shared" si="27"/>
        <v>3922000</v>
      </c>
      <c r="AZ59" s="7">
        <f t="shared" si="27"/>
        <v>3975000</v>
      </c>
      <c r="BA59" s="7">
        <f t="shared" si="27"/>
        <v>4028000</v>
      </c>
      <c r="BB59" s="7">
        <f t="shared" si="27"/>
        <v>4081000</v>
      </c>
      <c r="BC59" s="7">
        <f t="shared" si="27"/>
        <v>4134000</v>
      </c>
      <c r="BD59" s="7">
        <f t="shared" si="27"/>
        <v>4187000</v>
      </c>
      <c r="BE59" s="7">
        <f t="shared" si="27"/>
        <v>4240000</v>
      </c>
      <c r="BF59" s="7">
        <f t="shared" si="25"/>
        <v>4293000</v>
      </c>
      <c r="BG59" s="7">
        <f t="shared" si="25"/>
        <v>4346000</v>
      </c>
      <c r="BH59" s="7">
        <f t="shared" si="25"/>
        <v>4399000</v>
      </c>
      <c r="BI59" s="7">
        <f t="shared" si="25"/>
        <v>4452000</v>
      </c>
      <c r="BJ59" s="7">
        <f t="shared" si="25"/>
        <v>4505000</v>
      </c>
      <c r="BK59" s="7">
        <f t="shared" si="25"/>
        <v>4558000</v>
      </c>
      <c r="BL59" s="7">
        <f t="shared" si="25"/>
        <v>4611000</v>
      </c>
      <c r="BM59" s="7">
        <f t="shared" si="25"/>
        <v>4664000</v>
      </c>
      <c r="BN59" s="7">
        <f t="shared" si="25"/>
        <v>4717000</v>
      </c>
      <c r="BO59" s="7">
        <f t="shared" si="25"/>
        <v>4770000</v>
      </c>
      <c r="BP59" s="7">
        <f t="shared" si="25"/>
        <v>4823000</v>
      </c>
      <c r="BQ59" s="7">
        <f t="shared" si="28"/>
        <v>4876000</v>
      </c>
      <c r="BR59" s="7">
        <f t="shared" si="28"/>
        <v>4929000</v>
      </c>
      <c r="BS59" s="7">
        <f t="shared" si="28"/>
        <v>4982000</v>
      </c>
      <c r="BT59" s="7">
        <f t="shared" si="28"/>
        <v>5035000</v>
      </c>
      <c r="BU59" s="7">
        <f t="shared" si="28"/>
        <v>5088000</v>
      </c>
      <c r="BV59" s="7">
        <f t="shared" si="28"/>
        <v>5141000</v>
      </c>
      <c r="BW59" s="7">
        <f t="shared" si="28"/>
        <v>5194000</v>
      </c>
      <c r="BX59" s="7">
        <f t="shared" si="28"/>
        <v>5247000</v>
      </c>
      <c r="BY59" s="7">
        <f t="shared" si="28"/>
        <v>5300000</v>
      </c>
      <c r="BZ59" s="7"/>
      <c r="CA59" s="7"/>
      <c r="CB59" s="7"/>
      <c r="CC59" s="7"/>
    </row>
    <row r="60" spans="1:81" s="5" customFormat="1" ht="11.25" x14ac:dyDescent="0.2">
      <c r="A60" s="6">
        <f t="shared" si="5"/>
        <v>540000</v>
      </c>
      <c r="B60" s="7">
        <f t="shared" si="26"/>
        <v>1080000</v>
      </c>
      <c r="C60" s="7">
        <f t="shared" si="26"/>
        <v>1134000</v>
      </c>
      <c r="D60" s="7">
        <f t="shared" si="26"/>
        <v>1458000</v>
      </c>
      <c r="E60" s="7">
        <f t="shared" si="26"/>
        <v>1512000</v>
      </c>
      <c r="F60" s="7">
        <f t="shared" si="26"/>
        <v>1566000</v>
      </c>
      <c r="G60" s="7">
        <f t="shared" si="26"/>
        <v>1620000</v>
      </c>
      <c r="H60" s="7">
        <f t="shared" si="26"/>
        <v>1674000</v>
      </c>
      <c r="I60" s="7">
        <f t="shared" si="26"/>
        <v>1728000</v>
      </c>
      <c r="J60" s="7">
        <f t="shared" si="26"/>
        <v>1782000</v>
      </c>
      <c r="K60" s="7">
        <f t="shared" si="26"/>
        <v>1836000</v>
      </c>
      <c r="L60" s="7">
        <f t="shared" si="26"/>
        <v>1890000</v>
      </c>
      <c r="M60" s="7">
        <f t="shared" si="26"/>
        <v>1944000</v>
      </c>
      <c r="N60" s="7">
        <f t="shared" si="26"/>
        <v>1998000</v>
      </c>
      <c r="O60" s="7">
        <f t="shared" si="26"/>
        <v>2052000</v>
      </c>
      <c r="P60" s="7">
        <f t="shared" si="26"/>
        <v>2106000</v>
      </c>
      <c r="Q60" s="7">
        <f t="shared" si="26"/>
        <v>2160000</v>
      </c>
      <c r="R60" s="7">
        <f t="shared" si="23"/>
        <v>2214000</v>
      </c>
      <c r="S60" s="7">
        <f t="shared" si="23"/>
        <v>2268000</v>
      </c>
      <c r="T60" s="7">
        <f t="shared" si="23"/>
        <v>2322000</v>
      </c>
      <c r="U60" s="7">
        <f t="shared" si="23"/>
        <v>2376000</v>
      </c>
      <c r="V60" s="7">
        <f t="shared" si="23"/>
        <v>2430000</v>
      </c>
      <c r="W60" s="7">
        <f t="shared" si="23"/>
        <v>2484000</v>
      </c>
      <c r="X60" s="7">
        <f t="shared" si="23"/>
        <v>2538000</v>
      </c>
      <c r="Y60" s="7">
        <f t="shared" si="23"/>
        <v>2592000</v>
      </c>
      <c r="Z60" s="7">
        <f t="shared" si="23"/>
        <v>2646000</v>
      </c>
      <c r="AA60" s="7">
        <f t="shared" si="23"/>
        <v>2700000</v>
      </c>
      <c r="AB60" s="7">
        <f t="shared" si="24"/>
        <v>2754000</v>
      </c>
      <c r="AC60" s="7">
        <f t="shared" si="24"/>
        <v>2808000</v>
      </c>
      <c r="AD60" s="7">
        <f t="shared" si="24"/>
        <v>2862000</v>
      </c>
      <c r="AE60" s="7">
        <f t="shared" si="24"/>
        <v>2916000</v>
      </c>
      <c r="AF60" s="7">
        <f t="shared" si="24"/>
        <v>2970000</v>
      </c>
      <c r="AG60" s="7">
        <f t="shared" si="24"/>
        <v>3024000</v>
      </c>
      <c r="AH60" s="7">
        <f t="shared" si="24"/>
        <v>3078000</v>
      </c>
      <c r="AI60" s="7">
        <f t="shared" si="24"/>
        <v>3132000</v>
      </c>
      <c r="AJ60" s="7">
        <f t="shared" si="24"/>
        <v>3186000</v>
      </c>
      <c r="AK60" s="7">
        <f t="shared" si="24"/>
        <v>3240000</v>
      </c>
      <c r="AL60" s="7">
        <f t="shared" si="24"/>
        <v>3294000</v>
      </c>
      <c r="AM60" s="7">
        <f t="shared" si="24"/>
        <v>3348000</v>
      </c>
      <c r="AN60" s="7">
        <f t="shared" si="24"/>
        <v>3402000</v>
      </c>
      <c r="AO60" s="7">
        <f t="shared" si="24"/>
        <v>3456000</v>
      </c>
      <c r="AP60" s="7">
        <f t="shared" si="24"/>
        <v>3510000</v>
      </c>
      <c r="AQ60" s="7">
        <f t="shared" si="27"/>
        <v>3564000</v>
      </c>
      <c r="AR60" s="7">
        <f t="shared" si="27"/>
        <v>3618000</v>
      </c>
      <c r="AS60" s="7">
        <f t="shared" si="27"/>
        <v>3672000</v>
      </c>
      <c r="AT60" s="7">
        <f t="shared" si="27"/>
        <v>3726000</v>
      </c>
      <c r="AU60" s="7">
        <f t="shared" si="27"/>
        <v>3780000</v>
      </c>
      <c r="AV60" s="7">
        <f t="shared" si="27"/>
        <v>3834000</v>
      </c>
      <c r="AW60" s="7">
        <f t="shared" si="27"/>
        <v>3888000</v>
      </c>
      <c r="AX60" s="7">
        <f t="shared" si="27"/>
        <v>3942000</v>
      </c>
      <c r="AY60" s="7">
        <f t="shared" si="27"/>
        <v>3996000</v>
      </c>
      <c r="AZ60" s="7">
        <f t="shared" si="27"/>
        <v>4050000</v>
      </c>
      <c r="BA60" s="7">
        <f t="shared" si="27"/>
        <v>4104000</v>
      </c>
      <c r="BB60" s="7">
        <f t="shared" si="27"/>
        <v>4158000</v>
      </c>
      <c r="BC60" s="7">
        <f t="shared" si="27"/>
        <v>4212000</v>
      </c>
      <c r="BD60" s="7">
        <f t="shared" si="27"/>
        <v>4266000</v>
      </c>
      <c r="BE60" s="7">
        <f t="shared" si="27"/>
        <v>4320000</v>
      </c>
      <c r="BF60" s="7">
        <f t="shared" si="25"/>
        <v>4374000</v>
      </c>
      <c r="BG60" s="7">
        <f t="shared" si="25"/>
        <v>4428000</v>
      </c>
      <c r="BH60" s="7">
        <f t="shared" si="25"/>
        <v>4482000</v>
      </c>
      <c r="BI60" s="7">
        <f t="shared" si="25"/>
        <v>4536000</v>
      </c>
      <c r="BJ60" s="7">
        <f t="shared" si="25"/>
        <v>4590000</v>
      </c>
      <c r="BK60" s="7">
        <f t="shared" si="25"/>
        <v>4644000</v>
      </c>
      <c r="BL60" s="7">
        <f t="shared" si="25"/>
        <v>4698000</v>
      </c>
      <c r="BM60" s="7">
        <f t="shared" si="25"/>
        <v>4752000</v>
      </c>
      <c r="BN60" s="7">
        <f t="shared" si="25"/>
        <v>4806000</v>
      </c>
      <c r="BO60" s="7">
        <f t="shared" si="25"/>
        <v>4860000</v>
      </c>
      <c r="BP60" s="7">
        <f t="shared" si="25"/>
        <v>4914000</v>
      </c>
      <c r="BQ60" s="7">
        <f t="shared" si="28"/>
        <v>4968000</v>
      </c>
      <c r="BR60" s="7">
        <f t="shared" si="28"/>
        <v>5022000</v>
      </c>
      <c r="BS60" s="7">
        <f t="shared" si="28"/>
        <v>5076000</v>
      </c>
      <c r="BT60" s="7">
        <f t="shared" si="28"/>
        <v>5130000</v>
      </c>
      <c r="BU60" s="7">
        <f t="shared" si="28"/>
        <v>5184000</v>
      </c>
      <c r="BV60" s="7">
        <f t="shared" si="28"/>
        <v>5238000</v>
      </c>
      <c r="BW60" s="7">
        <f t="shared" si="28"/>
        <v>5292000</v>
      </c>
      <c r="BX60" s="7">
        <f t="shared" si="28"/>
        <v>5346000</v>
      </c>
      <c r="BY60" s="7">
        <f t="shared" si="28"/>
        <v>5400000</v>
      </c>
      <c r="BZ60" s="7"/>
      <c r="CA60" s="7"/>
      <c r="CB60" s="7"/>
      <c r="CC60" s="7"/>
    </row>
    <row r="61" spans="1:81" s="5" customFormat="1" ht="11.25" x14ac:dyDescent="0.2">
      <c r="A61" s="6">
        <f t="shared" si="5"/>
        <v>550000</v>
      </c>
      <c r="B61" s="7">
        <f t="shared" si="26"/>
        <v>1100000</v>
      </c>
      <c r="C61" s="7">
        <f t="shared" si="26"/>
        <v>1155000</v>
      </c>
      <c r="D61" s="7">
        <f t="shared" si="26"/>
        <v>1485000</v>
      </c>
      <c r="E61" s="7">
        <f t="shared" si="26"/>
        <v>1540000</v>
      </c>
      <c r="F61" s="7">
        <f t="shared" si="26"/>
        <v>1595000</v>
      </c>
      <c r="G61" s="7">
        <f t="shared" si="26"/>
        <v>1650000</v>
      </c>
      <c r="H61" s="7">
        <f t="shared" si="26"/>
        <v>1705000</v>
      </c>
      <c r="I61" s="7">
        <f t="shared" si="26"/>
        <v>1760000</v>
      </c>
      <c r="J61" s="7">
        <f t="shared" si="26"/>
        <v>1815000</v>
      </c>
      <c r="K61" s="7">
        <f t="shared" si="26"/>
        <v>1870000</v>
      </c>
      <c r="L61" s="7">
        <f t="shared" si="26"/>
        <v>1925000</v>
      </c>
      <c r="M61" s="7">
        <f t="shared" si="26"/>
        <v>1980000</v>
      </c>
      <c r="N61" s="7">
        <f t="shared" si="26"/>
        <v>2035000</v>
      </c>
      <c r="O61" s="7">
        <f t="shared" si="26"/>
        <v>2090000</v>
      </c>
      <c r="P61" s="7">
        <f t="shared" si="26"/>
        <v>2145000</v>
      </c>
      <c r="Q61" s="7">
        <f t="shared" si="26"/>
        <v>2200000</v>
      </c>
      <c r="R61" s="7">
        <f t="shared" si="23"/>
        <v>2255000</v>
      </c>
      <c r="S61" s="7">
        <f t="shared" si="23"/>
        <v>2310000</v>
      </c>
      <c r="T61" s="7">
        <f t="shared" si="23"/>
        <v>2365000</v>
      </c>
      <c r="U61" s="7">
        <f t="shared" si="23"/>
        <v>2420000</v>
      </c>
      <c r="V61" s="7">
        <f t="shared" si="23"/>
        <v>2475000</v>
      </c>
      <c r="W61" s="7">
        <f t="shared" si="23"/>
        <v>2530000</v>
      </c>
      <c r="X61" s="7">
        <f t="shared" si="23"/>
        <v>2585000</v>
      </c>
      <c r="Y61" s="7">
        <f t="shared" si="23"/>
        <v>2640000</v>
      </c>
      <c r="Z61" s="7">
        <f t="shared" si="23"/>
        <v>2695000</v>
      </c>
      <c r="AA61" s="7">
        <f t="shared" si="23"/>
        <v>2750000</v>
      </c>
      <c r="AB61" s="7">
        <f t="shared" si="24"/>
        <v>2805000</v>
      </c>
      <c r="AC61" s="7">
        <f t="shared" si="24"/>
        <v>2860000</v>
      </c>
      <c r="AD61" s="7">
        <f t="shared" si="24"/>
        <v>2915000</v>
      </c>
      <c r="AE61" s="7">
        <f t="shared" si="24"/>
        <v>2970000</v>
      </c>
      <c r="AF61" s="7">
        <f t="shared" si="24"/>
        <v>3025000</v>
      </c>
      <c r="AG61" s="7">
        <f t="shared" si="24"/>
        <v>3080000</v>
      </c>
      <c r="AH61" s="7">
        <f t="shared" si="24"/>
        <v>3135000</v>
      </c>
      <c r="AI61" s="7">
        <f t="shared" si="24"/>
        <v>3190000</v>
      </c>
      <c r="AJ61" s="7">
        <f t="shared" si="24"/>
        <v>3245000</v>
      </c>
      <c r="AK61" s="7">
        <f t="shared" si="24"/>
        <v>3300000</v>
      </c>
      <c r="AL61" s="7">
        <f t="shared" si="24"/>
        <v>3355000</v>
      </c>
      <c r="AM61" s="7">
        <f t="shared" si="24"/>
        <v>3410000</v>
      </c>
      <c r="AN61" s="7">
        <f t="shared" si="24"/>
        <v>3465000</v>
      </c>
      <c r="AO61" s="7">
        <f t="shared" si="24"/>
        <v>3520000</v>
      </c>
      <c r="AP61" s="7">
        <f t="shared" si="24"/>
        <v>3575000</v>
      </c>
      <c r="AQ61" s="7">
        <f t="shared" si="27"/>
        <v>3630000</v>
      </c>
      <c r="AR61" s="7">
        <f t="shared" si="27"/>
        <v>3685000</v>
      </c>
      <c r="AS61" s="7">
        <f t="shared" si="27"/>
        <v>3740000</v>
      </c>
      <c r="AT61" s="7">
        <f t="shared" si="27"/>
        <v>3795000</v>
      </c>
      <c r="AU61" s="7">
        <f t="shared" si="27"/>
        <v>3850000</v>
      </c>
      <c r="AV61" s="7">
        <f t="shared" si="27"/>
        <v>3905000</v>
      </c>
      <c r="AW61" s="7">
        <f t="shared" si="27"/>
        <v>3960000</v>
      </c>
      <c r="AX61" s="7">
        <f t="shared" si="27"/>
        <v>4015000</v>
      </c>
      <c r="AY61" s="7">
        <f t="shared" si="27"/>
        <v>4070000</v>
      </c>
      <c r="AZ61" s="7">
        <f t="shared" si="27"/>
        <v>4125000</v>
      </c>
      <c r="BA61" s="7">
        <f t="shared" si="27"/>
        <v>4180000</v>
      </c>
      <c r="BB61" s="7">
        <f t="shared" si="27"/>
        <v>4235000</v>
      </c>
      <c r="BC61" s="7">
        <f t="shared" si="27"/>
        <v>4290000</v>
      </c>
      <c r="BD61" s="7">
        <f t="shared" si="27"/>
        <v>4345000</v>
      </c>
      <c r="BE61" s="7">
        <f t="shared" si="27"/>
        <v>4400000</v>
      </c>
      <c r="BF61" s="7">
        <f t="shared" si="25"/>
        <v>4455000</v>
      </c>
      <c r="BG61" s="7">
        <f t="shared" si="25"/>
        <v>4510000</v>
      </c>
      <c r="BH61" s="7">
        <f t="shared" si="25"/>
        <v>4565000</v>
      </c>
      <c r="BI61" s="7">
        <f t="shared" si="25"/>
        <v>4620000</v>
      </c>
      <c r="BJ61" s="7">
        <f t="shared" si="25"/>
        <v>4675000</v>
      </c>
      <c r="BK61" s="7">
        <f t="shared" si="25"/>
        <v>4730000</v>
      </c>
      <c r="BL61" s="7">
        <f t="shared" si="25"/>
        <v>4785000</v>
      </c>
      <c r="BM61" s="7">
        <f t="shared" si="25"/>
        <v>4840000</v>
      </c>
      <c r="BN61" s="7">
        <f t="shared" si="25"/>
        <v>4895000</v>
      </c>
      <c r="BO61" s="7">
        <f t="shared" si="25"/>
        <v>4950000</v>
      </c>
      <c r="BP61" s="7">
        <f t="shared" si="25"/>
        <v>5005000</v>
      </c>
      <c r="BQ61" s="7">
        <f t="shared" si="28"/>
        <v>5060000</v>
      </c>
      <c r="BR61" s="7">
        <f t="shared" si="28"/>
        <v>5115000</v>
      </c>
      <c r="BS61" s="7">
        <f t="shared" si="28"/>
        <v>5170000</v>
      </c>
      <c r="BT61" s="7">
        <f t="shared" si="28"/>
        <v>5225000</v>
      </c>
      <c r="BU61" s="7">
        <f t="shared" si="28"/>
        <v>5280000</v>
      </c>
      <c r="BV61" s="7">
        <f t="shared" si="28"/>
        <v>5335000</v>
      </c>
      <c r="BW61" s="7">
        <f t="shared" si="28"/>
        <v>5390000</v>
      </c>
      <c r="BX61" s="7">
        <f t="shared" si="28"/>
        <v>5445000</v>
      </c>
      <c r="BY61" s="7">
        <f t="shared" si="28"/>
        <v>5500000</v>
      </c>
      <c r="BZ61" s="7"/>
      <c r="CA61" s="7"/>
      <c r="CB61" s="7"/>
      <c r="CC61" s="7"/>
    </row>
    <row r="62" spans="1:81" s="5" customFormat="1" ht="11.25" x14ac:dyDescent="0.2">
      <c r="A62" s="6">
        <f t="shared" si="5"/>
        <v>560000</v>
      </c>
      <c r="B62" s="7">
        <f t="shared" si="26"/>
        <v>1120000</v>
      </c>
      <c r="C62" s="7">
        <f t="shared" si="26"/>
        <v>1176000</v>
      </c>
      <c r="D62" s="7">
        <f t="shared" si="26"/>
        <v>1512000</v>
      </c>
      <c r="E62" s="7">
        <f t="shared" si="26"/>
        <v>1568000</v>
      </c>
      <c r="F62" s="7">
        <f t="shared" si="26"/>
        <v>1624000</v>
      </c>
      <c r="G62" s="7">
        <f t="shared" si="26"/>
        <v>1680000</v>
      </c>
      <c r="H62" s="7">
        <f t="shared" si="26"/>
        <v>1736000</v>
      </c>
      <c r="I62" s="7">
        <f t="shared" si="26"/>
        <v>1792000</v>
      </c>
      <c r="J62" s="7">
        <f t="shared" si="26"/>
        <v>1848000</v>
      </c>
      <c r="K62" s="7">
        <f t="shared" si="26"/>
        <v>1904000</v>
      </c>
      <c r="L62" s="7">
        <f t="shared" si="26"/>
        <v>1960000</v>
      </c>
      <c r="M62" s="7">
        <f t="shared" si="26"/>
        <v>2016000</v>
      </c>
      <c r="N62" s="7">
        <f t="shared" si="26"/>
        <v>2072000</v>
      </c>
      <c r="O62" s="7">
        <f t="shared" si="26"/>
        <v>2128000</v>
      </c>
      <c r="P62" s="7">
        <f t="shared" si="26"/>
        <v>2184000</v>
      </c>
      <c r="Q62" s="7">
        <f t="shared" si="26"/>
        <v>2240000</v>
      </c>
      <c r="R62" s="7">
        <f t="shared" si="23"/>
        <v>2296000</v>
      </c>
      <c r="S62" s="7">
        <f t="shared" si="23"/>
        <v>2352000</v>
      </c>
      <c r="T62" s="7">
        <f t="shared" si="23"/>
        <v>2408000</v>
      </c>
      <c r="U62" s="7">
        <f t="shared" si="23"/>
        <v>2464000</v>
      </c>
      <c r="V62" s="7">
        <f t="shared" si="23"/>
        <v>2520000</v>
      </c>
      <c r="W62" s="7">
        <f t="shared" si="23"/>
        <v>2576000</v>
      </c>
      <c r="X62" s="7">
        <f t="shared" si="23"/>
        <v>2632000</v>
      </c>
      <c r="Y62" s="7">
        <f t="shared" si="23"/>
        <v>2688000</v>
      </c>
      <c r="Z62" s="7">
        <f t="shared" si="23"/>
        <v>2744000</v>
      </c>
      <c r="AA62" s="7">
        <f t="shared" si="23"/>
        <v>2800000</v>
      </c>
      <c r="AB62" s="7">
        <f t="shared" si="24"/>
        <v>2856000</v>
      </c>
      <c r="AC62" s="7">
        <f t="shared" si="24"/>
        <v>2912000</v>
      </c>
      <c r="AD62" s="7">
        <f t="shared" si="24"/>
        <v>2968000</v>
      </c>
      <c r="AE62" s="7">
        <f t="shared" si="24"/>
        <v>3024000</v>
      </c>
      <c r="AF62" s="7">
        <f t="shared" si="24"/>
        <v>3080000</v>
      </c>
      <c r="AG62" s="7">
        <f t="shared" si="24"/>
        <v>3136000</v>
      </c>
      <c r="AH62" s="7">
        <f t="shared" si="24"/>
        <v>3192000</v>
      </c>
      <c r="AI62" s="7">
        <f t="shared" si="24"/>
        <v>3248000</v>
      </c>
      <c r="AJ62" s="7">
        <f t="shared" si="24"/>
        <v>3304000</v>
      </c>
      <c r="AK62" s="7">
        <f t="shared" si="24"/>
        <v>3360000</v>
      </c>
      <c r="AL62" s="7">
        <f t="shared" si="24"/>
        <v>3416000</v>
      </c>
      <c r="AM62" s="7">
        <f t="shared" si="24"/>
        <v>3472000</v>
      </c>
      <c r="AN62" s="7">
        <f t="shared" si="24"/>
        <v>3528000</v>
      </c>
      <c r="AO62" s="7">
        <f t="shared" si="24"/>
        <v>3584000</v>
      </c>
      <c r="AP62" s="7">
        <f t="shared" si="24"/>
        <v>3640000</v>
      </c>
      <c r="AQ62" s="7">
        <f t="shared" si="27"/>
        <v>3696000</v>
      </c>
      <c r="AR62" s="7">
        <f t="shared" si="27"/>
        <v>3752000</v>
      </c>
      <c r="AS62" s="7">
        <f t="shared" si="27"/>
        <v>3808000</v>
      </c>
      <c r="AT62" s="7">
        <f t="shared" si="27"/>
        <v>3864000</v>
      </c>
      <c r="AU62" s="7">
        <f t="shared" si="27"/>
        <v>3920000</v>
      </c>
      <c r="AV62" s="7">
        <f t="shared" si="27"/>
        <v>3976000</v>
      </c>
      <c r="AW62" s="7">
        <f t="shared" si="27"/>
        <v>4032000</v>
      </c>
      <c r="AX62" s="7">
        <f t="shared" si="27"/>
        <v>4088000</v>
      </c>
      <c r="AY62" s="7">
        <f t="shared" si="27"/>
        <v>4144000</v>
      </c>
      <c r="AZ62" s="7">
        <f t="shared" si="27"/>
        <v>4200000</v>
      </c>
      <c r="BA62" s="7">
        <f t="shared" si="27"/>
        <v>4256000</v>
      </c>
      <c r="BB62" s="7">
        <f t="shared" si="27"/>
        <v>4312000</v>
      </c>
      <c r="BC62" s="7">
        <f t="shared" si="27"/>
        <v>4368000</v>
      </c>
      <c r="BD62" s="7">
        <f t="shared" si="27"/>
        <v>4424000</v>
      </c>
      <c r="BE62" s="7">
        <f t="shared" si="27"/>
        <v>4480000</v>
      </c>
      <c r="BF62" s="7">
        <f t="shared" si="25"/>
        <v>4536000</v>
      </c>
      <c r="BG62" s="7">
        <f t="shared" si="25"/>
        <v>4592000</v>
      </c>
      <c r="BH62" s="7">
        <f t="shared" si="25"/>
        <v>4648000</v>
      </c>
      <c r="BI62" s="7">
        <f t="shared" si="25"/>
        <v>4704000</v>
      </c>
      <c r="BJ62" s="7">
        <f t="shared" si="25"/>
        <v>4760000</v>
      </c>
      <c r="BK62" s="7">
        <f t="shared" si="25"/>
        <v>4816000</v>
      </c>
      <c r="BL62" s="7">
        <f t="shared" si="25"/>
        <v>4872000</v>
      </c>
      <c r="BM62" s="7">
        <f t="shared" si="25"/>
        <v>4928000</v>
      </c>
      <c r="BN62" s="7">
        <f t="shared" si="25"/>
        <v>4984000</v>
      </c>
      <c r="BO62" s="7">
        <f t="shared" si="25"/>
        <v>5040000</v>
      </c>
      <c r="BP62" s="7">
        <f t="shared" si="25"/>
        <v>5096000</v>
      </c>
      <c r="BQ62" s="7">
        <f t="shared" si="28"/>
        <v>5152000</v>
      </c>
      <c r="BR62" s="7">
        <f t="shared" si="28"/>
        <v>5208000</v>
      </c>
      <c r="BS62" s="7">
        <f t="shared" si="28"/>
        <v>5264000</v>
      </c>
      <c r="BT62" s="7">
        <f t="shared" si="28"/>
        <v>5320000</v>
      </c>
      <c r="BU62" s="7">
        <f t="shared" si="28"/>
        <v>5376000</v>
      </c>
      <c r="BV62" s="7">
        <f t="shared" si="28"/>
        <v>5432000</v>
      </c>
      <c r="BW62" s="7">
        <f t="shared" si="28"/>
        <v>5488000</v>
      </c>
      <c r="BX62" s="7">
        <f t="shared" si="28"/>
        <v>5544000</v>
      </c>
      <c r="BY62" s="7">
        <f t="shared" si="28"/>
        <v>5600000</v>
      </c>
      <c r="BZ62" s="7"/>
      <c r="CA62" s="7"/>
      <c r="CB62" s="7"/>
      <c r="CC62" s="7"/>
    </row>
    <row r="63" spans="1:81" s="5" customFormat="1" ht="11.25" x14ac:dyDescent="0.2">
      <c r="A63" s="6">
        <f t="shared" si="5"/>
        <v>570000</v>
      </c>
      <c r="B63" s="7">
        <f t="shared" si="26"/>
        <v>1140000</v>
      </c>
      <c r="C63" s="7">
        <f t="shared" si="26"/>
        <v>1197000</v>
      </c>
      <c r="D63" s="7">
        <f t="shared" si="26"/>
        <v>1539000</v>
      </c>
      <c r="E63" s="7">
        <f t="shared" si="26"/>
        <v>1596000</v>
      </c>
      <c r="F63" s="7">
        <f t="shared" si="26"/>
        <v>1653000</v>
      </c>
      <c r="G63" s="7">
        <f t="shared" si="26"/>
        <v>1710000</v>
      </c>
      <c r="H63" s="7">
        <f t="shared" si="26"/>
        <v>1767000</v>
      </c>
      <c r="I63" s="7">
        <f t="shared" si="26"/>
        <v>1824000</v>
      </c>
      <c r="J63" s="7">
        <f t="shared" si="26"/>
        <v>1881000</v>
      </c>
      <c r="K63" s="7">
        <f t="shared" si="26"/>
        <v>1938000</v>
      </c>
      <c r="L63" s="7">
        <f t="shared" si="26"/>
        <v>1995000</v>
      </c>
      <c r="M63" s="7">
        <f t="shared" si="26"/>
        <v>2052000</v>
      </c>
      <c r="N63" s="7">
        <f t="shared" si="26"/>
        <v>2109000</v>
      </c>
      <c r="O63" s="7">
        <f t="shared" si="26"/>
        <v>2166000</v>
      </c>
      <c r="P63" s="7">
        <f t="shared" si="26"/>
        <v>2223000</v>
      </c>
      <c r="Q63" s="7">
        <f t="shared" si="26"/>
        <v>2280000</v>
      </c>
      <c r="R63" s="7">
        <f t="shared" si="23"/>
        <v>2337000</v>
      </c>
      <c r="S63" s="7">
        <f t="shared" si="23"/>
        <v>2394000</v>
      </c>
      <c r="T63" s="7">
        <f t="shared" si="23"/>
        <v>2451000</v>
      </c>
      <c r="U63" s="7">
        <f t="shared" si="23"/>
        <v>2508000</v>
      </c>
      <c r="V63" s="7">
        <f t="shared" si="23"/>
        <v>2565000</v>
      </c>
      <c r="W63" s="7">
        <f t="shared" si="23"/>
        <v>2622000</v>
      </c>
      <c r="X63" s="7">
        <f t="shared" si="23"/>
        <v>2679000</v>
      </c>
      <c r="Y63" s="7">
        <f t="shared" si="23"/>
        <v>2736000</v>
      </c>
      <c r="Z63" s="7">
        <f t="shared" si="23"/>
        <v>2793000</v>
      </c>
      <c r="AA63" s="7">
        <f t="shared" si="23"/>
        <v>2850000</v>
      </c>
      <c r="AB63" s="7">
        <f t="shared" si="24"/>
        <v>2907000</v>
      </c>
      <c r="AC63" s="7">
        <f t="shared" si="24"/>
        <v>2964000</v>
      </c>
      <c r="AD63" s="7">
        <f t="shared" si="24"/>
        <v>3021000</v>
      </c>
      <c r="AE63" s="7">
        <f t="shared" si="24"/>
        <v>3078000</v>
      </c>
      <c r="AF63" s="7">
        <f t="shared" si="24"/>
        <v>3135000</v>
      </c>
      <c r="AG63" s="7">
        <f t="shared" si="24"/>
        <v>3192000</v>
      </c>
      <c r="AH63" s="7">
        <f t="shared" si="24"/>
        <v>3249000</v>
      </c>
      <c r="AI63" s="7">
        <f t="shared" si="24"/>
        <v>3306000</v>
      </c>
      <c r="AJ63" s="7">
        <f t="shared" si="24"/>
        <v>3363000</v>
      </c>
      <c r="AK63" s="7">
        <f t="shared" si="24"/>
        <v>3420000</v>
      </c>
      <c r="AL63" s="7">
        <f t="shared" si="24"/>
        <v>3477000</v>
      </c>
      <c r="AM63" s="7">
        <f t="shared" si="24"/>
        <v>3534000</v>
      </c>
      <c r="AN63" s="7">
        <f t="shared" si="24"/>
        <v>3591000</v>
      </c>
      <c r="AO63" s="7">
        <f t="shared" si="24"/>
        <v>3648000</v>
      </c>
      <c r="AP63" s="7">
        <f t="shared" si="24"/>
        <v>3705000</v>
      </c>
      <c r="AQ63" s="7">
        <f t="shared" si="27"/>
        <v>3762000</v>
      </c>
      <c r="AR63" s="7">
        <f t="shared" si="27"/>
        <v>3819000</v>
      </c>
      <c r="AS63" s="7">
        <f t="shared" si="27"/>
        <v>3876000</v>
      </c>
      <c r="AT63" s="7">
        <f t="shared" si="27"/>
        <v>3933000</v>
      </c>
      <c r="AU63" s="7">
        <f t="shared" si="27"/>
        <v>3990000</v>
      </c>
      <c r="AV63" s="7">
        <f t="shared" si="27"/>
        <v>4047000</v>
      </c>
      <c r="AW63" s="7">
        <f t="shared" si="27"/>
        <v>4104000</v>
      </c>
      <c r="AX63" s="7">
        <f t="shared" si="27"/>
        <v>4161000</v>
      </c>
      <c r="AY63" s="7">
        <f t="shared" si="27"/>
        <v>4218000</v>
      </c>
      <c r="AZ63" s="7">
        <f t="shared" si="27"/>
        <v>4275000</v>
      </c>
      <c r="BA63" s="7">
        <f t="shared" si="27"/>
        <v>4332000</v>
      </c>
      <c r="BB63" s="7">
        <f t="shared" si="27"/>
        <v>4389000</v>
      </c>
      <c r="BC63" s="7">
        <f t="shared" si="27"/>
        <v>4446000</v>
      </c>
      <c r="BD63" s="7">
        <f t="shared" si="27"/>
        <v>4503000</v>
      </c>
      <c r="BE63" s="7">
        <f t="shared" si="27"/>
        <v>4560000</v>
      </c>
      <c r="BF63" s="7">
        <f t="shared" si="25"/>
        <v>4617000</v>
      </c>
      <c r="BG63" s="7">
        <f t="shared" si="25"/>
        <v>4674000</v>
      </c>
      <c r="BH63" s="7">
        <f t="shared" si="25"/>
        <v>4731000</v>
      </c>
      <c r="BI63" s="7">
        <f t="shared" si="25"/>
        <v>4788000</v>
      </c>
      <c r="BJ63" s="7">
        <f t="shared" si="25"/>
        <v>4845000</v>
      </c>
      <c r="BK63" s="7">
        <f t="shared" si="25"/>
        <v>4902000</v>
      </c>
      <c r="BL63" s="7">
        <f t="shared" si="25"/>
        <v>4959000</v>
      </c>
      <c r="BM63" s="7">
        <f t="shared" si="25"/>
        <v>5016000</v>
      </c>
      <c r="BN63" s="7">
        <f t="shared" si="25"/>
        <v>5073000</v>
      </c>
      <c r="BO63" s="7">
        <f t="shared" si="25"/>
        <v>5130000</v>
      </c>
      <c r="BP63" s="7">
        <f t="shared" si="25"/>
        <v>5187000</v>
      </c>
      <c r="BQ63" s="7">
        <f t="shared" si="28"/>
        <v>5244000</v>
      </c>
      <c r="BR63" s="7">
        <f t="shared" si="28"/>
        <v>5301000</v>
      </c>
      <c r="BS63" s="7">
        <f t="shared" si="28"/>
        <v>5358000</v>
      </c>
      <c r="BT63" s="7">
        <f t="shared" si="28"/>
        <v>5415000</v>
      </c>
      <c r="BU63" s="7">
        <f t="shared" si="28"/>
        <v>5472000</v>
      </c>
      <c r="BV63" s="7">
        <f t="shared" si="28"/>
        <v>5529000</v>
      </c>
      <c r="BW63" s="7">
        <f t="shared" si="28"/>
        <v>5586000</v>
      </c>
      <c r="BX63" s="7">
        <f t="shared" si="28"/>
        <v>5643000</v>
      </c>
      <c r="BY63" s="7">
        <f t="shared" si="28"/>
        <v>5700000</v>
      </c>
      <c r="BZ63" s="7"/>
      <c r="CA63" s="7"/>
      <c r="CB63" s="7"/>
      <c r="CC63" s="7"/>
    </row>
    <row r="64" spans="1:81" s="5" customFormat="1" ht="11.25" x14ac:dyDescent="0.2">
      <c r="A64" s="6">
        <f t="shared" si="5"/>
        <v>580000</v>
      </c>
      <c r="B64" s="7">
        <f t="shared" si="26"/>
        <v>1160000</v>
      </c>
      <c r="C64" s="7">
        <f t="shared" si="26"/>
        <v>1218000</v>
      </c>
      <c r="D64" s="7">
        <f t="shared" si="26"/>
        <v>1566000</v>
      </c>
      <c r="E64" s="7">
        <f t="shared" si="26"/>
        <v>1624000</v>
      </c>
      <c r="F64" s="7">
        <f t="shared" si="26"/>
        <v>1682000</v>
      </c>
      <c r="G64" s="7">
        <f t="shared" si="26"/>
        <v>1740000</v>
      </c>
      <c r="H64" s="7">
        <f t="shared" si="26"/>
        <v>1798000</v>
      </c>
      <c r="I64" s="7">
        <f t="shared" si="26"/>
        <v>1856000</v>
      </c>
      <c r="J64" s="7">
        <f t="shared" si="26"/>
        <v>1914000</v>
      </c>
      <c r="K64" s="7">
        <f t="shared" si="26"/>
        <v>1972000</v>
      </c>
      <c r="L64" s="7">
        <f t="shared" si="26"/>
        <v>2030000</v>
      </c>
      <c r="M64" s="7">
        <f t="shared" si="26"/>
        <v>2088000</v>
      </c>
      <c r="N64" s="7">
        <f t="shared" si="26"/>
        <v>2146000</v>
      </c>
      <c r="O64" s="7">
        <f t="shared" si="26"/>
        <v>2204000</v>
      </c>
      <c r="P64" s="7">
        <f t="shared" si="26"/>
        <v>2262000</v>
      </c>
      <c r="Q64" s="7">
        <f t="shared" si="26"/>
        <v>2320000</v>
      </c>
      <c r="R64" s="7">
        <f t="shared" si="23"/>
        <v>2378000</v>
      </c>
      <c r="S64" s="7">
        <f t="shared" si="23"/>
        <v>2436000</v>
      </c>
      <c r="T64" s="7">
        <f t="shared" si="23"/>
        <v>2494000</v>
      </c>
      <c r="U64" s="7">
        <f t="shared" si="23"/>
        <v>2552000</v>
      </c>
      <c r="V64" s="7">
        <f t="shared" si="23"/>
        <v>2610000</v>
      </c>
      <c r="W64" s="7">
        <f t="shared" si="23"/>
        <v>2668000</v>
      </c>
      <c r="X64" s="7">
        <f t="shared" si="23"/>
        <v>2726000</v>
      </c>
      <c r="Y64" s="7">
        <f t="shared" si="23"/>
        <v>2784000</v>
      </c>
      <c r="Z64" s="7">
        <f t="shared" si="23"/>
        <v>2842000</v>
      </c>
      <c r="AA64" s="7">
        <f t="shared" si="23"/>
        <v>2900000</v>
      </c>
      <c r="AB64" s="7">
        <f t="shared" si="24"/>
        <v>2958000</v>
      </c>
      <c r="AC64" s="7">
        <f t="shared" si="24"/>
        <v>3016000</v>
      </c>
      <c r="AD64" s="7">
        <f t="shared" si="24"/>
        <v>3074000</v>
      </c>
      <c r="AE64" s="7">
        <f t="shared" si="24"/>
        <v>3132000</v>
      </c>
      <c r="AF64" s="7">
        <f t="shared" si="24"/>
        <v>3190000</v>
      </c>
      <c r="AG64" s="7">
        <f t="shared" si="24"/>
        <v>3248000</v>
      </c>
      <c r="AH64" s="7">
        <f t="shared" si="24"/>
        <v>3306000</v>
      </c>
      <c r="AI64" s="7">
        <f t="shared" si="24"/>
        <v>3364000</v>
      </c>
      <c r="AJ64" s="7">
        <f t="shared" si="24"/>
        <v>3422000</v>
      </c>
      <c r="AK64" s="7">
        <f t="shared" si="24"/>
        <v>3480000</v>
      </c>
      <c r="AL64" s="7">
        <f t="shared" si="24"/>
        <v>3538000</v>
      </c>
      <c r="AM64" s="7">
        <f t="shared" si="24"/>
        <v>3596000</v>
      </c>
      <c r="AN64" s="7">
        <f t="shared" si="24"/>
        <v>3654000</v>
      </c>
      <c r="AO64" s="7">
        <f t="shared" si="24"/>
        <v>3712000</v>
      </c>
      <c r="AP64" s="7">
        <f t="shared" si="24"/>
        <v>3770000</v>
      </c>
      <c r="AQ64" s="7">
        <f t="shared" si="27"/>
        <v>3828000</v>
      </c>
      <c r="AR64" s="7">
        <f t="shared" si="27"/>
        <v>3886000</v>
      </c>
      <c r="AS64" s="7">
        <f t="shared" si="27"/>
        <v>3944000</v>
      </c>
      <c r="AT64" s="7">
        <f t="shared" si="27"/>
        <v>4002000</v>
      </c>
      <c r="AU64" s="7">
        <f t="shared" si="27"/>
        <v>4060000</v>
      </c>
      <c r="AV64" s="7">
        <f t="shared" si="27"/>
        <v>4118000</v>
      </c>
      <c r="AW64" s="7">
        <f t="shared" si="27"/>
        <v>4176000</v>
      </c>
      <c r="AX64" s="7">
        <f t="shared" si="27"/>
        <v>4234000</v>
      </c>
      <c r="AY64" s="7">
        <f t="shared" si="27"/>
        <v>4292000</v>
      </c>
      <c r="AZ64" s="7">
        <f t="shared" si="27"/>
        <v>4350000</v>
      </c>
      <c r="BA64" s="7">
        <f t="shared" si="27"/>
        <v>4408000</v>
      </c>
      <c r="BB64" s="7">
        <f t="shared" si="27"/>
        <v>4466000</v>
      </c>
      <c r="BC64" s="7">
        <f t="shared" si="27"/>
        <v>4524000</v>
      </c>
      <c r="BD64" s="7">
        <f t="shared" si="27"/>
        <v>4582000</v>
      </c>
      <c r="BE64" s="7">
        <f t="shared" si="27"/>
        <v>4640000</v>
      </c>
      <c r="BF64" s="7">
        <f t="shared" si="25"/>
        <v>4698000</v>
      </c>
      <c r="BG64" s="7">
        <f t="shared" si="25"/>
        <v>4756000</v>
      </c>
      <c r="BH64" s="7">
        <f t="shared" si="25"/>
        <v>4814000</v>
      </c>
      <c r="BI64" s="7">
        <f t="shared" si="25"/>
        <v>4872000</v>
      </c>
      <c r="BJ64" s="7">
        <f t="shared" si="25"/>
        <v>4930000</v>
      </c>
      <c r="BK64" s="7">
        <f t="shared" si="25"/>
        <v>4988000</v>
      </c>
      <c r="BL64" s="7">
        <f t="shared" si="25"/>
        <v>5046000</v>
      </c>
      <c r="BM64" s="7">
        <f t="shared" si="25"/>
        <v>5104000</v>
      </c>
      <c r="BN64" s="7">
        <f t="shared" si="25"/>
        <v>5162000</v>
      </c>
      <c r="BO64" s="7">
        <f t="shared" si="25"/>
        <v>5220000</v>
      </c>
      <c r="BP64" s="7">
        <f t="shared" si="25"/>
        <v>5278000</v>
      </c>
      <c r="BQ64" s="7">
        <f t="shared" si="28"/>
        <v>5336000</v>
      </c>
      <c r="BR64" s="7">
        <f t="shared" si="28"/>
        <v>5394000</v>
      </c>
      <c r="BS64" s="7">
        <f t="shared" si="28"/>
        <v>5452000</v>
      </c>
      <c r="BT64" s="7">
        <f t="shared" si="28"/>
        <v>5510000</v>
      </c>
      <c r="BU64" s="7">
        <f t="shared" si="28"/>
        <v>5568000</v>
      </c>
      <c r="BV64" s="7">
        <f t="shared" si="28"/>
        <v>5626000</v>
      </c>
      <c r="BW64" s="7">
        <f t="shared" si="28"/>
        <v>5684000</v>
      </c>
      <c r="BX64" s="7">
        <f t="shared" si="28"/>
        <v>5742000</v>
      </c>
      <c r="BY64" s="7">
        <f t="shared" si="28"/>
        <v>5800000</v>
      </c>
      <c r="BZ64" s="7"/>
      <c r="CA64" s="7"/>
      <c r="CB64" s="7"/>
      <c r="CC64" s="7"/>
    </row>
    <row r="65" spans="1:81" s="5" customFormat="1" ht="11.25" x14ac:dyDescent="0.2">
      <c r="A65" s="6">
        <f t="shared" si="5"/>
        <v>590000</v>
      </c>
      <c r="B65" s="7">
        <f t="shared" si="26"/>
        <v>1180000</v>
      </c>
      <c r="C65" s="7">
        <f t="shared" si="26"/>
        <v>1239000</v>
      </c>
      <c r="D65" s="7">
        <f t="shared" si="26"/>
        <v>1593000</v>
      </c>
      <c r="E65" s="7">
        <f t="shared" si="26"/>
        <v>1652000</v>
      </c>
      <c r="F65" s="7">
        <f t="shared" si="26"/>
        <v>1711000</v>
      </c>
      <c r="G65" s="7">
        <f t="shared" si="26"/>
        <v>1770000</v>
      </c>
      <c r="H65" s="7">
        <f t="shared" si="26"/>
        <v>1829000</v>
      </c>
      <c r="I65" s="7">
        <f t="shared" si="26"/>
        <v>1888000</v>
      </c>
      <c r="J65" s="7">
        <f t="shared" si="26"/>
        <v>1947000</v>
      </c>
      <c r="K65" s="7">
        <f t="shared" si="26"/>
        <v>2006000</v>
      </c>
      <c r="L65" s="7">
        <f t="shared" si="26"/>
        <v>2065000</v>
      </c>
      <c r="M65" s="7">
        <f t="shared" si="26"/>
        <v>2124000</v>
      </c>
      <c r="N65" s="7">
        <f t="shared" si="26"/>
        <v>2183000</v>
      </c>
      <c r="O65" s="7">
        <f t="shared" si="26"/>
        <v>2242000</v>
      </c>
      <c r="P65" s="7">
        <f t="shared" si="26"/>
        <v>2301000</v>
      </c>
      <c r="Q65" s="7">
        <f t="shared" si="26"/>
        <v>2360000</v>
      </c>
      <c r="R65" s="7">
        <f t="shared" ref="R65:AA74" si="29">R$8*$A65/10</f>
        <v>2419000</v>
      </c>
      <c r="S65" s="7">
        <f t="shared" si="29"/>
        <v>2478000</v>
      </c>
      <c r="T65" s="7">
        <f t="shared" si="29"/>
        <v>2537000</v>
      </c>
      <c r="U65" s="7">
        <f t="shared" si="29"/>
        <v>2596000</v>
      </c>
      <c r="V65" s="7">
        <f t="shared" si="29"/>
        <v>2655000</v>
      </c>
      <c r="W65" s="7">
        <f t="shared" si="29"/>
        <v>2714000</v>
      </c>
      <c r="X65" s="7">
        <f t="shared" si="29"/>
        <v>2773000</v>
      </c>
      <c r="Y65" s="7">
        <f t="shared" si="29"/>
        <v>2832000</v>
      </c>
      <c r="Z65" s="7">
        <f t="shared" si="29"/>
        <v>2891000</v>
      </c>
      <c r="AA65" s="7">
        <f t="shared" si="29"/>
        <v>2950000</v>
      </c>
      <c r="AB65" s="7">
        <f t="shared" ref="AB65:AQ74" si="30">AB$8*$A65/10</f>
        <v>3009000</v>
      </c>
      <c r="AC65" s="7">
        <f t="shared" si="30"/>
        <v>3068000</v>
      </c>
      <c r="AD65" s="7">
        <f t="shared" si="30"/>
        <v>3127000</v>
      </c>
      <c r="AE65" s="7">
        <f t="shared" si="30"/>
        <v>3186000</v>
      </c>
      <c r="AF65" s="7">
        <f t="shared" si="30"/>
        <v>3245000</v>
      </c>
      <c r="AG65" s="7">
        <f t="shared" si="30"/>
        <v>3304000</v>
      </c>
      <c r="AH65" s="7">
        <f t="shared" si="30"/>
        <v>3363000</v>
      </c>
      <c r="AI65" s="7">
        <f t="shared" si="30"/>
        <v>3422000</v>
      </c>
      <c r="AJ65" s="7">
        <f t="shared" si="30"/>
        <v>3481000</v>
      </c>
      <c r="AK65" s="7">
        <f t="shared" si="30"/>
        <v>3540000</v>
      </c>
      <c r="AL65" s="7">
        <f t="shared" si="30"/>
        <v>3599000</v>
      </c>
      <c r="AM65" s="7">
        <f t="shared" si="30"/>
        <v>3658000</v>
      </c>
      <c r="AN65" s="7">
        <f t="shared" si="30"/>
        <v>3717000</v>
      </c>
      <c r="AO65" s="7">
        <f t="shared" si="30"/>
        <v>3776000</v>
      </c>
      <c r="AP65" s="7">
        <f t="shared" si="30"/>
        <v>3835000</v>
      </c>
      <c r="AQ65" s="7">
        <f t="shared" si="30"/>
        <v>3894000</v>
      </c>
      <c r="AR65" s="7">
        <f t="shared" si="27"/>
        <v>3953000</v>
      </c>
      <c r="AS65" s="7">
        <f t="shared" si="27"/>
        <v>4012000</v>
      </c>
      <c r="AT65" s="7">
        <f t="shared" si="27"/>
        <v>4071000</v>
      </c>
      <c r="AU65" s="7">
        <f t="shared" si="27"/>
        <v>4130000</v>
      </c>
      <c r="AV65" s="7">
        <f t="shared" si="27"/>
        <v>4189000</v>
      </c>
      <c r="AW65" s="7">
        <f t="shared" si="27"/>
        <v>4248000</v>
      </c>
      <c r="AX65" s="7">
        <f t="shared" si="27"/>
        <v>4307000</v>
      </c>
      <c r="AY65" s="7">
        <f t="shared" si="27"/>
        <v>4366000</v>
      </c>
      <c r="AZ65" s="7">
        <f t="shared" si="27"/>
        <v>4425000</v>
      </c>
      <c r="BA65" s="7">
        <f t="shared" si="27"/>
        <v>4484000</v>
      </c>
      <c r="BB65" s="7">
        <f t="shared" si="27"/>
        <v>4543000</v>
      </c>
      <c r="BC65" s="7">
        <f t="shared" si="27"/>
        <v>4602000</v>
      </c>
      <c r="BD65" s="7">
        <f t="shared" si="27"/>
        <v>4661000</v>
      </c>
      <c r="BE65" s="7">
        <f t="shared" si="27"/>
        <v>4720000</v>
      </c>
      <c r="BF65" s="7">
        <f t="shared" si="25"/>
        <v>4779000</v>
      </c>
      <c r="BG65" s="7">
        <f t="shared" si="25"/>
        <v>4838000</v>
      </c>
      <c r="BH65" s="7">
        <f t="shared" si="25"/>
        <v>4897000</v>
      </c>
      <c r="BI65" s="7">
        <f t="shared" si="25"/>
        <v>4956000</v>
      </c>
      <c r="BJ65" s="7">
        <f t="shared" si="25"/>
        <v>5015000</v>
      </c>
      <c r="BK65" s="7">
        <f t="shared" si="25"/>
        <v>5074000</v>
      </c>
      <c r="BL65" s="7">
        <f t="shared" si="25"/>
        <v>5133000</v>
      </c>
      <c r="BM65" s="7">
        <f t="shared" si="25"/>
        <v>5192000</v>
      </c>
      <c r="BN65" s="7">
        <f t="shared" si="25"/>
        <v>5251000</v>
      </c>
      <c r="BO65" s="7">
        <f t="shared" si="25"/>
        <v>5310000</v>
      </c>
      <c r="BP65" s="7">
        <f t="shared" si="25"/>
        <v>5369000</v>
      </c>
      <c r="BQ65" s="7">
        <f t="shared" si="28"/>
        <v>5428000</v>
      </c>
      <c r="BR65" s="7">
        <f t="shared" si="28"/>
        <v>5487000</v>
      </c>
      <c r="BS65" s="7">
        <f t="shared" si="28"/>
        <v>5546000</v>
      </c>
      <c r="BT65" s="7">
        <f t="shared" si="28"/>
        <v>5605000</v>
      </c>
      <c r="BU65" s="7">
        <f t="shared" si="28"/>
        <v>5664000</v>
      </c>
      <c r="BV65" s="7">
        <f t="shared" si="28"/>
        <v>5723000</v>
      </c>
      <c r="BW65" s="7">
        <f t="shared" si="28"/>
        <v>5782000</v>
      </c>
      <c r="BX65" s="7">
        <f t="shared" si="28"/>
        <v>5841000</v>
      </c>
      <c r="BY65" s="7">
        <f t="shared" si="28"/>
        <v>5900000</v>
      </c>
      <c r="BZ65" s="7"/>
      <c r="CA65" s="7"/>
      <c r="CB65" s="7"/>
      <c r="CC65" s="7"/>
    </row>
    <row r="66" spans="1:81" s="5" customFormat="1" ht="11.25" x14ac:dyDescent="0.2">
      <c r="A66" s="6">
        <f t="shared" si="5"/>
        <v>600000</v>
      </c>
      <c r="B66" s="7">
        <f t="shared" ref="B66:Q75" si="31">B$8*$A66/10</f>
        <v>1200000</v>
      </c>
      <c r="C66" s="7">
        <f t="shared" si="31"/>
        <v>1260000</v>
      </c>
      <c r="D66" s="7">
        <f t="shared" si="31"/>
        <v>1620000</v>
      </c>
      <c r="E66" s="7">
        <f t="shared" si="31"/>
        <v>1680000</v>
      </c>
      <c r="F66" s="7">
        <f t="shared" si="31"/>
        <v>1740000</v>
      </c>
      <c r="G66" s="7">
        <f t="shared" si="31"/>
        <v>1800000</v>
      </c>
      <c r="H66" s="7">
        <f t="shared" si="31"/>
        <v>1860000</v>
      </c>
      <c r="I66" s="7">
        <f t="shared" si="31"/>
        <v>1920000</v>
      </c>
      <c r="J66" s="7">
        <f t="shared" si="31"/>
        <v>1980000</v>
      </c>
      <c r="K66" s="7">
        <f t="shared" si="31"/>
        <v>2040000</v>
      </c>
      <c r="L66" s="7">
        <f t="shared" si="31"/>
        <v>2100000</v>
      </c>
      <c r="M66" s="7">
        <f t="shared" si="31"/>
        <v>2160000</v>
      </c>
      <c r="N66" s="7">
        <f t="shared" si="31"/>
        <v>2220000</v>
      </c>
      <c r="O66" s="7">
        <f t="shared" si="31"/>
        <v>2280000</v>
      </c>
      <c r="P66" s="7">
        <f t="shared" si="31"/>
        <v>2340000</v>
      </c>
      <c r="Q66" s="7">
        <f t="shared" si="31"/>
        <v>2400000</v>
      </c>
      <c r="R66" s="7">
        <f t="shared" si="29"/>
        <v>2460000</v>
      </c>
      <c r="S66" s="7">
        <f t="shared" si="29"/>
        <v>2520000</v>
      </c>
      <c r="T66" s="7">
        <f t="shared" si="29"/>
        <v>2580000</v>
      </c>
      <c r="U66" s="7">
        <f t="shared" si="29"/>
        <v>2640000</v>
      </c>
      <c r="V66" s="7">
        <f t="shared" si="29"/>
        <v>2700000</v>
      </c>
      <c r="W66" s="7">
        <f t="shared" si="29"/>
        <v>2760000</v>
      </c>
      <c r="X66" s="7">
        <f t="shared" si="29"/>
        <v>2820000</v>
      </c>
      <c r="Y66" s="7">
        <f t="shared" si="29"/>
        <v>2880000</v>
      </c>
      <c r="Z66" s="7">
        <f t="shared" si="29"/>
        <v>2940000</v>
      </c>
      <c r="AA66" s="7">
        <f t="shared" si="29"/>
        <v>3000000</v>
      </c>
      <c r="AB66" s="7">
        <f t="shared" si="30"/>
        <v>3060000</v>
      </c>
      <c r="AC66" s="7">
        <f t="shared" si="30"/>
        <v>3120000</v>
      </c>
      <c r="AD66" s="7">
        <f t="shared" si="30"/>
        <v>3180000</v>
      </c>
      <c r="AE66" s="7">
        <f t="shared" si="30"/>
        <v>3240000</v>
      </c>
      <c r="AF66" s="7">
        <f t="shared" si="30"/>
        <v>3300000</v>
      </c>
      <c r="AG66" s="7">
        <f t="shared" si="30"/>
        <v>3360000</v>
      </c>
      <c r="AH66" s="7">
        <f t="shared" si="30"/>
        <v>3420000</v>
      </c>
      <c r="AI66" s="7">
        <f t="shared" si="30"/>
        <v>3480000</v>
      </c>
      <c r="AJ66" s="7">
        <f t="shared" si="30"/>
        <v>3540000</v>
      </c>
      <c r="AK66" s="7">
        <f t="shared" si="30"/>
        <v>3600000</v>
      </c>
      <c r="AL66" s="7">
        <f t="shared" si="30"/>
        <v>3660000</v>
      </c>
      <c r="AM66" s="7">
        <f t="shared" si="30"/>
        <v>3720000</v>
      </c>
      <c r="AN66" s="7">
        <f t="shared" si="30"/>
        <v>3780000</v>
      </c>
      <c r="AO66" s="7">
        <f t="shared" si="30"/>
        <v>3840000</v>
      </c>
      <c r="AP66" s="7">
        <f t="shared" si="30"/>
        <v>3900000</v>
      </c>
      <c r="AQ66" s="7">
        <f t="shared" si="27"/>
        <v>3960000</v>
      </c>
      <c r="AR66" s="7">
        <f t="shared" si="27"/>
        <v>4020000</v>
      </c>
      <c r="AS66" s="7">
        <f t="shared" si="27"/>
        <v>4080000</v>
      </c>
      <c r="AT66" s="7">
        <f t="shared" si="27"/>
        <v>4140000</v>
      </c>
      <c r="AU66" s="7">
        <f t="shared" si="27"/>
        <v>4200000</v>
      </c>
      <c r="AV66" s="7">
        <f t="shared" si="27"/>
        <v>4260000</v>
      </c>
      <c r="AW66" s="7">
        <f t="shared" si="27"/>
        <v>4320000</v>
      </c>
      <c r="AX66" s="7">
        <f t="shared" si="27"/>
        <v>4380000</v>
      </c>
      <c r="AY66" s="7">
        <f t="shared" si="27"/>
        <v>4440000</v>
      </c>
      <c r="AZ66" s="7">
        <f t="shared" si="27"/>
        <v>4500000</v>
      </c>
      <c r="BA66" s="7">
        <f t="shared" si="27"/>
        <v>4560000</v>
      </c>
      <c r="BB66" s="7">
        <f t="shared" si="27"/>
        <v>4620000</v>
      </c>
      <c r="BC66" s="7">
        <f t="shared" si="27"/>
        <v>4680000</v>
      </c>
      <c r="BD66" s="7">
        <f t="shared" si="27"/>
        <v>4740000</v>
      </c>
      <c r="BE66" s="7">
        <f t="shared" si="27"/>
        <v>4800000</v>
      </c>
      <c r="BF66" s="7">
        <f t="shared" si="25"/>
        <v>4860000</v>
      </c>
      <c r="BG66" s="7">
        <f t="shared" si="25"/>
        <v>4920000</v>
      </c>
      <c r="BH66" s="7">
        <f t="shared" si="25"/>
        <v>4980000</v>
      </c>
      <c r="BI66" s="7">
        <f t="shared" si="25"/>
        <v>5040000</v>
      </c>
      <c r="BJ66" s="7">
        <f t="shared" si="25"/>
        <v>5100000</v>
      </c>
      <c r="BK66" s="7">
        <f t="shared" si="25"/>
        <v>5160000</v>
      </c>
      <c r="BL66" s="7">
        <f t="shared" si="25"/>
        <v>5220000</v>
      </c>
      <c r="BM66" s="7">
        <f t="shared" si="25"/>
        <v>5280000</v>
      </c>
      <c r="BN66" s="7">
        <f t="shared" si="25"/>
        <v>5340000</v>
      </c>
      <c r="BO66" s="7">
        <f t="shared" si="25"/>
        <v>5400000</v>
      </c>
      <c r="BP66" s="7">
        <f t="shared" si="28"/>
        <v>5460000</v>
      </c>
      <c r="BQ66" s="7">
        <f t="shared" si="28"/>
        <v>5520000</v>
      </c>
      <c r="BR66" s="7">
        <f t="shared" si="28"/>
        <v>5580000</v>
      </c>
      <c r="BS66" s="7">
        <f t="shared" si="28"/>
        <v>5640000</v>
      </c>
      <c r="BT66" s="7">
        <f t="shared" si="28"/>
        <v>5700000</v>
      </c>
      <c r="BU66" s="7">
        <f t="shared" si="28"/>
        <v>5760000</v>
      </c>
      <c r="BV66" s="7">
        <f t="shared" si="28"/>
        <v>5820000</v>
      </c>
      <c r="BW66" s="7">
        <f t="shared" si="28"/>
        <v>5880000</v>
      </c>
      <c r="BX66" s="7">
        <f t="shared" si="28"/>
        <v>5940000</v>
      </c>
      <c r="BY66" s="7">
        <f t="shared" si="28"/>
        <v>6000000</v>
      </c>
      <c r="BZ66" s="7"/>
      <c r="CA66" s="7"/>
      <c r="CB66" s="7"/>
      <c r="CC66" s="7"/>
    </row>
    <row r="67" spans="1:81" s="5" customFormat="1" ht="11.25" x14ac:dyDescent="0.2">
      <c r="A67" s="6">
        <f t="shared" si="5"/>
        <v>610000</v>
      </c>
      <c r="B67" s="7">
        <f t="shared" si="31"/>
        <v>1220000</v>
      </c>
      <c r="C67" s="7">
        <f t="shared" si="31"/>
        <v>1281000</v>
      </c>
      <c r="D67" s="7">
        <f t="shared" si="31"/>
        <v>1647000</v>
      </c>
      <c r="E67" s="7">
        <f t="shared" si="31"/>
        <v>1708000</v>
      </c>
      <c r="F67" s="7">
        <f t="shared" si="31"/>
        <v>1769000</v>
      </c>
      <c r="G67" s="7">
        <f t="shared" si="31"/>
        <v>1830000</v>
      </c>
      <c r="H67" s="7">
        <f t="shared" si="31"/>
        <v>1891000</v>
      </c>
      <c r="I67" s="7">
        <f t="shared" si="31"/>
        <v>1952000</v>
      </c>
      <c r="J67" s="7">
        <f t="shared" si="31"/>
        <v>2013000</v>
      </c>
      <c r="K67" s="7">
        <f t="shared" si="31"/>
        <v>2074000</v>
      </c>
      <c r="L67" s="7">
        <f t="shared" si="31"/>
        <v>2135000</v>
      </c>
      <c r="M67" s="7">
        <f t="shared" si="31"/>
        <v>2196000</v>
      </c>
      <c r="N67" s="7">
        <f t="shared" si="31"/>
        <v>2257000</v>
      </c>
      <c r="O67" s="7">
        <f t="shared" si="31"/>
        <v>2318000</v>
      </c>
      <c r="P67" s="7">
        <f t="shared" si="31"/>
        <v>2379000</v>
      </c>
      <c r="Q67" s="7">
        <f t="shared" si="31"/>
        <v>2440000</v>
      </c>
      <c r="R67" s="7">
        <f t="shared" si="29"/>
        <v>2501000</v>
      </c>
      <c r="S67" s="7">
        <f t="shared" si="29"/>
        <v>2562000</v>
      </c>
      <c r="T67" s="7">
        <f t="shared" si="29"/>
        <v>2623000</v>
      </c>
      <c r="U67" s="7">
        <f t="shared" si="29"/>
        <v>2684000</v>
      </c>
      <c r="V67" s="7">
        <f t="shared" si="29"/>
        <v>2745000</v>
      </c>
      <c r="W67" s="7">
        <f t="shared" si="29"/>
        <v>2806000</v>
      </c>
      <c r="X67" s="7">
        <f t="shared" si="29"/>
        <v>2867000</v>
      </c>
      <c r="Y67" s="7">
        <f t="shared" si="29"/>
        <v>2928000</v>
      </c>
      <c r="Z67" s="7">
        <f t="shared" si="29"/>
        <v>2989000</v>
      </c>
      <c r="AA67" s="7">
        <f t="shared" si="29"/>
        <v>3050000</v>
      </c>
      <c r="AB67" s="7">
        <f t="shared" si="30"/>
        <v>3111000</v>
      </c>
      <c r="AC67" s="7">
        <f t="shared" si="30"/>
        <v>3172000</v>
      </c>
      <c r="AD67" s="7">
        <f t="shared" si="30"/>
        <v>3233000</v>
      </c>
      <c r="AE67" s="7">
        <f t="shared" si="30"/>
        <v>3294000</v>
      </c>
      <c r="AF67" s="7">
        <f t="shared" si="30"/>
        <v>3355000</v>
      </c>
      <c r="AG67" s="7">
        <f t="shared" si="30"/>
        <v>3416000</v>
      </c>
      <c r="AH67" s="7">
        <f t="shared" si="30"/>
        <v>3477000</v>
      </c>
      <c r="AI67" s="7">
        <f t="shared" si="30"/>
        <v>3538000</v>
      </c>
      <c r="AJ67" s="7">
        <f t="shared" si="30"/>
        <v>3599000</v>
      </c>
      <c r="AK67" s="7">
        <f t="shared" si="30"/>
        <v>3660000</v>
      </c>
      <c r="AL67" s="7">
        <f t="shared" si="30"/>
        <v>3721000</v>
      </c>
      <c r="AM67" s="7">
        <f t="shared" si="30"/>
        <v>3782000</v>
      </c>
      <c r="AN67" s="7">
        <f t="shared" si="30"/>
        <v>3843000</v>
      </c>
      <c r="AO67" s="7">
        <f t="shared" si="30"/>
        <v>3904000</v>
      </c>
      <c r="AP67" s="7">
        <f t="shared" si="30"/>
        <v>3965000</v>
      </c>
      <c r="AQ67" s="7">
        <f t="shared" si="27"/>
        <v>4026000</v>
      </c>
      <c r="AR67" s="7">
        <f t="shared" si="27"/>
        <v>4087000</v>
      </c>
      <c r="AS67" s="7">
        <f t="shared" si="27"/>
        <v>4148000</v>
      </c>
      <c r="AT67" s="7">
        <f t="shared" si="27"/>
        <v>4209000</v>
      </c>
      <c r="AU67" s="7">
        <f t="shared" si="27"/>
        <v>4270000</v>
      </c>
      <c r="AV67" s="7">
        <f t="shared" si="27"/>
        <v>4331000</v>
      </c>
      <c r="AW67" s="7">
        <f t="shared" si="27"/>
        <v>4392000</v>
      </c>
      <c r="AX67" s="7">
        <f t="shared" si="27"/>
        <v>4453000</v>
      </c>
      <c r="AY67" s="7">
        <f t="shared" si="27"/>
        <v>4514000</v>
      </c>
      <c r="AZ67" s="7">
        <f t="shared" si="27"/>
        <v>4575000</v>
      </c>
      <c r="BA67" s="7">
        <f t="shared" si="27"/>
        <v>4636000</v>
      </c>
      <c r="BB67" s="7">
        <f t="shared" si="27"/>
        <v>4697000</v>
      </c>
      <c r="BC67" s="7">
        <f t="shared" si="27"/>
        <v>4758000</v>
      </c>
      <c r="BD67" s="7">
        <f t="shared" si="27"/>
        <v>4819000</v>
      </c>
      <c r="BE67" s="7">
        <f t="shared" si="27"/>
        <v>4880000</v>
      </c>
      <c r="BF67" s="7">
        <f t="shared" si="25"/>
        <v>4941000</v>
      </c>
      <c r="BG67" s="7">
        <f t="shared" si="25"/>
        <v>5002000</v>
      </c>
      <c r="BH67" s="7">
        <f t="shared" si="25"/>
        <v>5063000</v>
      </c>
      <c r="BI67" s="7">
        <f t="shared" si="25"/>
        <v>5124000</v>
      </c>
      <c r="BJ67" s="7">
        <f t="shared" si="25"/>
        <v>5185000</v>
      </c>
      <c r="BK67" s="7">
        <f t="shared" si="25"/>
        <v>5246000</v>
      </c>
      <c r="BL67" s="7">
        <f t="shared" si="25"/>
        <v>5307000</v>
      </c>
      <c r="BM67" s="7">
        <f t="shared" si="25"/>
        <v>5368000</v>
      </c>
      <c r="BN67" s="7">
        <f t="shared" si="25"/>
        <v>5429000</v>
      </c>
      <c r="BO67" s="7">
        <f t="shared" si="25"/>
        <v>5490000</v>
      </c>
      <c r="BP67" s="7">
        <f t="shared" si="28"/>
        <v>5551000</v>
      </c>
      <c r="BQ67" s="7">
        <f t="shared" si="28"/>
        <v>5612000</v>
      </c>
      <c r="BR67" s="7">
        <f t="shared" si="28"/>
        <v>5673000</v>
      </c>
      <c r="BS67" s="7">
        <f t="shared" si="28"/>
        <v>5734000</v>
      </c>
      <c r="BT67" s="7">
        <f t="shared" si="28"/>
        <v>5795000</v>
      </c>
      <c r="BU67" s="7">
        <f t="shared" si="28"/>
        <v>5856000</v>
      </c>
      <c r="BV67" s="7">
        <f t="shared" si="28"/>
        <v>5917000</v>
      </c>
      <c r="BW67" s="7">
        <f t="shared" si="28"/>
        <v>5978000</v>
      </c>
      <c r="BX67" s="7">
        <f t="shared" si="28"/>
        <v>6039000</v>
      </c>
      <c r="BY67" s="7">
        <f t="shared" si="28"/>
        <v>6100000</v>
      </c>
      <c r="BZ67" s="7"/>
      <c r="CA67" s="7"/>
      <c r="CB67" s="7"/>
      <c r="CC67" s="7"/>
    </row>
    <row r="68" spans="1:81" s="5" customFormat="1" ht="11.25" x14ac:dyDescent="0.2">
      <c r="A68" s="6">
        <f t="shared" si="5"/>
        <v>620000</v>
      </c>
      <c r="B68" s="7">
        <f t="shared" si="31"/>
        <v>1240000</v>
      </c>
      <c r="C68" s="7">
        <f t="shared" si="31"/>
        <v>1302000</v>
      </c>
      <c r="D68" s="7">
        <f t="shared" si="31"/>
        <v>1674000</v>
      </c>
      <c r="E68" s="7">
        <f t="shared" si="31"/>
        <v>1736000</v>
      </c>
      <c r="F68" s="7">
        <f t="shared" si="31"/>
        <v>1798000</v>
      </c>
      <c r="G68" s="7">
        <f t="shared" si="31"/>
        <v>1860000</v>
      </c>
      <c r="H68" s="7">
        <f t="shared" si="31"/>
        <v>1922000</v>
      </c>
      <c r="I68" s="7">
        <f t="shared" si="31"/>
        <v>1984000</v>
      </c>
      <c r="J68" s="7">
        <f t="shared" si="31"/>
        <v>2046000</v>
      </c>
      <c r="K68" s="7">
        <f t="shared" si="31"/>
        <v>2108000</v>
      </c>
      <c r="L68" s="7">
        <f t="shared" si="31"/>
        <v>2170000</v>
      </c>
      <c r="M68" s="7">
        <f t="shared" si="31"/>
        <v>2232000</v>
      </c>
      <c r="N68" s="7">
        <f t="shared" si="31"/>
        <v>2294000</v>
      </c>
      <c r="O68" s="7">
        <f t="shared" si="31"/>
        <v>2356000</v>
      </c>
      <c r="P68" s="7">
        <f t="shared" si="31"/>
        <v>2418000</v>
      </c>
      <c r="Q68" s="7">
        <f t="shared" si="31"/>
        <v>2480000</v>
      </c>
      <c r="R68" s="7">
        <f t="shared" si="29"/>
        <v>2542000</v>
      </c>
      <c r="S68" s="7">
        <f t="shared" si="29"/>
        <v>2604000</v>
      </c>
      <c r="T68" s="7">
        <f t="shared" si="29"/>
        <v>2666000</v>
      </c>
      <c r="U68" s="7">
        <f t="shared" si="29"/>
        <v>2728000</v>
      </c>
      <c r="V68" s="7">
        <f t="shared" si="29"/>
        <v>2790000</v>
      </c>
      <c r="W68" s="7">
        <f t="shared" si="29"/>
        <v>2852000</v>
      </c>
      <c r="X68" s="7">
        <f t="shared" si="29"/>
        <v>2914000</v>
      </c>
      <c r="Y68" s="7">
        <f t="shared" si="29"/>
        <v>2976000</v>
      </c>
      <c r="Z68" s="7">
        <f t="shared" si="29"/>
        <v>3038000</v>
      </c>
      <c r="AA68" s="7">
        <f t="shared" si="29"/>
        <v>3100000</v>
      </c>
      <c r="AB68" s="7">
        <f t="shared" si="30"/>
        <v>3162000</v>
      </c>
      <c r="AC68" s="7">
        <f t="shared" si="30"/>
        <v>3224000</v>
      </c>
      <c r="AD68" s="7">
        <f t="shared" si="30"/>
        <v>3286000</v>
      </c>
      <c r="AE68" s="7">
        <f t="shared" si="30"/>
        <v>3348000</v>
      </c>
      <c r="AF68" s="7">
        <f t="shared" si="30"/>
        <v>3410000</v>
      </c>
      <c r="AG68" s="7">
        <f t="shared" si="30"/>
        <v>3472000</v>
      </c>
      <c r="AH68" s="7">
        <f t="shared" si="30"/>
        <v>3534000</v>
      </c>
      <c r="AI68" s="7">
        <f t="shared" si="30"/>
        <v>3596000</v>
      </c>
      <c r="AJ68" s="7">
        <f t="shared" si="30"/>
        <v>3658000</v>
      </c>
      <c r="AK68" s="7">
        <f t="shared" si="30"/>
        <v>3720000</v>
      </c>
      <c r="AL68" s="7">
        <f t="shared" si="30"/>
        <v>3782000</v>
      </c>
      <c r="AM68" s="7">
        <f t="shared" si="30"/>
        <v>3844000</v>
      </c>
      <c r="AN68" s="7">
        <f t="shared" si="30"/>
        <v>3906000</v>
      </c>
      <c r="AO68" s="7">
        <f t="shared" si="30"/>
        <v>3968000</v>
      </c>
      <c r="AP68" s="7">
        <f t="shared" si="30"/>
        <v>4030000</v>
      </c>
      <c r="AQ68" s="7">
        <f t="shared" si="27"/>
        <v>4092000</v>
      </c>
      <c r="AR68" s="7">
        <f t="shared" si="27"/>
        <v>4154000</v>
      </c>
      <c r="AS68" s="7">
        <f t="shared" si="27"/>
        <v>4216000</v>
      </c>
      <c r="AT68" s="7">
        <f t="shared" si="27"/>
        <v>4278000</v>
      </c>
      <c r="AU68" s="7">
        <f t="shared" si="27"/>
        <v>4340000</v>
      </c>
      <c r="AV68" s="7">
        <f t="shared" si="27"/>
        <v>4402000</v>
      </c>
      <c r="AW68" s="7">
        <f t="shared" si="27"/>
        <v>4464000</v>
      </c>
      <c r="AX68" s="7">
        <f t="shared" si="27"/>
        <v>4526000</v>
      </c>
      <c r="AY68" s="7">
        <f t="shared" si="27"/>
        <v>4588000</v>
      </c>
      <c r="AZ68" s="7">
        <f t="shared" si="27"/>
        <v>4650000</v>
      </c>
      <c r="BA68" s="7">
        <f t="shared" si="27"/>
        <v>4712000</v>
      </c>
      <c r="BB68" s="7">
        <f t="shared" si="27"/>
        <v>4774000</v>
      </c>
      <c r="BC68" s="7">
        <f t="shared" si="27"/>
        <v>4836000</v>
      </c>
      <c r="BD68" s="7">
        <f t="shared" si="27"/>
        <v>4898000</v>
      </c>
      <c r="BE68" s="7">
        <f t="shared" si="27"/>
        <v>4960000</v>
      </c>
      <c r="BF68" s="7">
        <f t="shared" si="25"/>
        <v>5022000</v>
      </c>
      <c r="BG68" s="7">
        <f t="shared" si="25"/>
        <v>5084000</v>
      </c>
      <c r="BH68" s="7">
        <f t="shared" si="25"/>
        <v>5146000</v>
      </c>
      <c r="BI68" s="7">
        <f t="shared" si="25"/>
        <v>5208000</v>
      </c>
      <c r="BJ68" s="7">
        <f t="shared" si="25"/>
        <v>5270000</v>
      </c>
      <c r="BK68" s="7">
        <f t="shared" si="25"/>
        <v>5332000</v>
      </c>
      <c r="BL68" s="7">
        <f t="shared" si="25"/>
        <v>5394000</v>
      </c>
      <c r="BM68" s="7">
        <f t="shared" si="25"/>
        <v>5456000</v>
      </c>
      <c r="BN68" s="7">
        <f t="shared" si="25"/>
        <v>5518000</v>
      </c>
      <c r="BO68" s="7">
        <f t="shared" si="25"/>
        <v>5580000</v>
      </c>
      <c r="BP68" s="7">
        <f t="shared" si="28"/>
        <v>5642000</v>
      </c>
      <c r="BQ68" s="7">
        <f t="shared" si="28"/>
        <v>5704000</v>
      </c>
      <c r="BR68" s="7">
        <f t="shared" si="28"/>
        <v>5766000</v>
      </c>
      <c r="BS68" s="7">
        <f t="shared" si="28"/>
        <v>5828000</v>
      </c>
      <c r="BT68" s="7">
        <f t="shared" si="28"/>
        <v>5890000</v>
      </c>
      <c r="BU68" s="7">
        <f t="shared" si="28"/>
        <v>5952000</v>
      </c>
      <c r="BV68" s="7">
        <f t="shared" si="28"/>
        <v>6014000</v>
      </c>
      <c r="BW68" s="7">
        <f t="shared" si="28"/>
        <v>6076000</v>
      </c>
      <c r="BX68" s="7">
        <f t="shared" si="28"/>
        <v>6138000</v>
      </c>
      <c r="BY68" s="7">
        <f t="shared" si="28"/>
        <v>6200000</v>
      </c>
      <c r="BZ68" s="7"/>
      <c r="CA68" s="7"/>
      <c r="CB68" s="7"/>
      <c r="CC68" s="7"/>
    </row>
    <row r="69" spans="1:81" s="5" customFormat="1" ht="11.25" x14ac:dyDescent="0.2">
      <c r="A69" s="6">
        <f t="shared" si="5"/>
        <v>630000</v>
      </c>
      <c r="B69" s="7">
        <f t="shared" si="31"/>
        <v>1260000</v>
      </c>
      <c r="C69" s="7">
        <f t="shared" si="31"/>
        <v>1323000</v>
      </c>
      <c r="D69" s="7">
        <f t="shared" si="31"/>
        <v>1701000</v>
      </c>
      <c r="E69" s="7">
        <f t="shared" si="31"/>
        <v>1764000</v>
      </c>
      <c r="F69" s="7">
        <f t="shared" si="31"/>
        <v>1827000</v>
      </c>
      <c r="G69" s="7">
        <f t="shared" si="31"/>
        <v>1890000</v>
      </c>
      <c r="H69" s="7">
        <f t="shared" si="31"/>
        <v>1953000</v>
      </c>
      <c r="I69" s="7">
        <f t="shared" si="31"/>
        <v>2016000</v>
      </c>
      <c r="J69" s="7">
        <f t="shared" si="31"/>
        <v>2079000</v>
      </c>
      <c r="K69" s="7">
        <f t="shared" si="31"/>
        <v>2142000</v>
      </c>
      <c r="L69" s="7">
        <f t="shared" si="31"/>
        <v>2205000</v>
      </c>
      <c r="M69" s="7">
        <f t="shared" si="31"/>
        <v>2268000</v>
      </c>
      <c r="N69" s="7">
        <f t="shared" si="31"/>
        <v>2331000</v>
      </c>
      <c r="O69" s="7">
        <f t="shared" si="31"/>
        <v>2394000</v>
      </c>
      <c r="P69" s="7">
        <f t="shared" si="31"/>
        <v>2457000</v>
      </c>
      <c r="Q69" s="7">
        <f t="shared" si="31"/>
        <v>2520000</v>
      </c>
      <c r="R69" s="7">
        <f t="shared" si="29"/>
        <v>2583000</v>
      </c>
      <c r="S69" s="7">
        <f t="shared" si="29"/>
        <v>2646000</v>
      </c>
      <c r="T69" s="7">
        <f t="shared" si="29"/>
        <v>2709000</v>
      </c>
      <c r="U69" s="7">
        <f t="shared" si="29"/>
        <v>2772000</v>
      </c>
      <c r="V69" s="7">
        <f t="shared" si="29"/>
        <v>2835000</v>
      </c>
      <c r="W69" s="7">
        <f t="shared" si="29"/>
        <v>2898000</v>
      </c>
      <c r="X69" s="7">
        <f t="shared" si="29"/>
        <v>2961000</v>
      </c>
      <c r="Y69" s="7">
        <f t="shared" si="29"/>
        <v>3024000</v>
      </c>
      <c r="Z69" s="7">
        <f t="shared" si="29"/>
        <v>3087000</v>
      </c>
      <c r="AA69" s="7">
        <f t="shared" si="29"/>
        <v>3150000</v>
      </c>
      <c r="AB69" s="7">
        <f t="shared" si="30"/>
        <v>3213000</v>
      </c>
      <c r="AC69" s="7">
        <f t="shared" si="30"/>
        <v>3276000</v>
      </c>
      <c r="AD69" s="7">
        <f t="shared" si="30"/>
        <v>3339000</v>
      </c>
      <c r="AE69" s="7">
        <f t="shared" si="30"/>
        <v>3402000</v>
      </c>
      <c r="AF69" s="7">
        <f t="shared" si="30"/>
        <v>3465000</v>
      </c>
      <c r="AG69" s="7">
        <f t="shared" si="30"/>
        <v>3528000</v>
      </c>
      <c r="AH69" s="7">
        <f t="shared" si="30"/>
        <v>3591000</v>
      </c>
      <c r="AI69" s="7">
        <f t="shared" si="30"/>
        <v>3654000</v>
      </c>
      <c r="AJ69" s="7">
        <f t="shared" si="30"/>
        <v>3717000</v>
      </c>
      <c r="AK69" s="7">
        <f t="shared" si="30"/>
        <v>3780000</v>
      </c>
      <c r="AL69" s="7">
        <f t="shared" si="30"/>
        <v>3843000</v>
      </c>
      <c r="AM69" s="7">
        <f t="shared" si="30"/>
        <v>3906000</v>
      </c>
      <c r="AN69" s="7">
        <f t="shared" si="30"/>
        <v>3969000</v>
      </c>
      <c r="AO69" s="7">
        <f t="shared" si="30"/>
        <v>4032000</v>
      </c>
      <c r="AP69" s="7">
        <f t="shared" si="30"/>
        <v>4095000</v>
      </c>
      <c r="AQ69" s="7">
        <f t="shared" si="27"/>
        <v>4158000</v>
      </c>
      <c r="AR69" s="7">
        <f t="shared" si="27"/>
        <v>4221000</v>
      </c>
      <c r="AS69" s="7">
        <f t="shared" si="27"/>
        <v>4284000</v>
      </c>
      <c r="AT69" s="7">
        <f t="shared" si="27"/>
        <v>4347000</v>
      </c>
      <c r="AU69" s="7">
        <f t="shared" si="27"/>
        <v>4410000</v>
      </c>
      <c r="AV69" s="7">
        <f t="shared" si="27"/>
        <v>4473000</v>
      </c>
      <c r="AW69" s="7">
        <f t="shared" si="27"/>
        <v>4536000</v>
      </c>
      <c r="AX69" s="7">
        <f t="shared" si="27"/>
        <v>4599000</v>
      </c>
      <c r="AY69" s="7">
        <f t="shared" si="27"/>
        <v>4662000</v>
      </c>
      <c r="AZ69" s="7">
        <f t="shared" si="27"/>
        <v>4725000</v>
      </c>
      <c r="BA69" s="7">
        <f t="shared" si="27"/>
        <v>4788000</v>
      </c>
      <c r="BB69" s="7">
        <f t="shared" si="27"/>
        <v>4851000</v>
      </c>
      <c r="BC69" s="7">
        <f t="shared" si="27"/>
        <v>4914000</v>
      </c>
      <c r="BD69" s="7">
        <f t="shared" si="27"/>
        <v>4977000</v>
      </c>
      <c r="BE69" s="7">
        <f t="shared" si="27"/>
        <v>5040000</v>
      </c>
      <c r="BF69" s="7">
        <f t="shared" si="25"/>
        <v>5103000</v>
      </c>
      <c r="BG69" s="7">
        <f t="shared" si="25"/>
        <v>5166000</v>
      </c>
      <c r="BH69" s="7">
        <f t="shared" si="25"/>
        <v>5229000</v>
      </c>
      <c r="BI69" s="7">
        <f t="shared" si="25"/>
        <v>5292000</v>
      </c>
      <c r="BJ69" s="7">
        <f t="shared" si="25"/>
        <v>5355000</v>
      </c>
      <c r="BK69" s="7">
        <f t="shared" si="25"/>
        <v>5418000</v>
      </c>
      <c r="BL69" s="7">
        <f t="shared" si="25"/>
        <v>5481000</v>
      </c>
      <c r="BM69" s="7">
        <f t="shared" si="25"/>
        <v>5544000</v>
      </c>
      <c r="BN69" s="7">
        <f t="shared" si="25"/>
        <v>5607000</v>
      </c>
      <c r="BO69" s="7">
        <f t="shared" si="25"/>
        <v>5670000</v>
      </c>
      <c r="BP69" s="7">
        <f t="shared" si="28"/>
        <v>5733000</v>
      </c>
      <c r="BQ69" s="7">
        <f t="shared" si="28"/>
        <v>5796000</v>
      </c>
      <c r="BR69" s="7">
        <f t="shared" si="28"/>
        <v>5859000</v>
      </c>
      <c r="BS69" s="7">
        <f t="shared" si="28"/>
        <v>5922000</v>
      </c>
      <c r="BT69" s="7">
        <f t="shared" si="28"/>
        <v>5985000</v>
      </c>
      <c r="BU69" s="7">
        <f t="shared" si="28"/>
        <v>6048000</v>
      </c>
      <c r="BV69" s="7">
        <f t="shared" si="28"/>
        <v>6111000</v>
      </c>
      <c r="BW69" s="7">
        <f t="shared" si="28"/>
        <v>6174000</v>
      </c>
      <c r="BX69" s="7">
        <f t="shared" si="28"/>
        <v>6237000</v>
      </c>
      <c r="BY69" s="7">
        <f t="shared" si="28"/>
        <v>6300000</v>
      </c>
      <c r="BZ69" s="7"/>
      <c r="CA69" s="7"/>
      <c r="CB69" s="7"/>
      <c r="CC69" s="7"/>
    </row>
    <row r="70" spans="1:81" s="5" customFormat="1" ht="11.25" x14ac:dyDescent="0.2">
      <c r="A70" s="6">
        <f t="shared" si="5"/>
        <v>640000</v>
      </c>
      <c r="B70" s="7">
        <f t="shared" si="31"/>
        <v>1280000</v>
      </c>
      <c r="C70" s="7">
        <f t="shared" si="31"/>
        <v>1344000</v>
      </c>
      <c r="D70" s="7">
        <f t="shared" si="31"/>
        <v>1728000</v>
      </c>
      <c r="E70" s="7">
        <f t="shared" si="31"/>
        <v>1792000</v>
      </c>
      <c r="F70" s="7">
        <f t="shared" si="31"/>
        <v>1856000</v>
      </c>
      <c r="G70" s="7">
        <f t="shared" si="31"/>
        <v>1920000</v>
      </c>
      <c r="H70" s="7">
        <f t="shared" si="31"/>
        <v>1984000</v>
      </c>
      <c r="I70" s="7">
        <f t="shared" si="31"/>
        <v>2048000</v>
      </c>
      <c r="J70" s="7">
        <f t="shared" si="31"/>
        <v>2112000</v>
      </c>
      <c r="K70" s="7">
        <f t="shared" si="31"/>
        <v>2176000</v>
      </c>
      <c r="L70" s="7">
        <f t="shared" si="31"/>
        <v>2240000</v>
      </c>
      <c r="M70" s="7">
        <f t="shared" si="31"/>
        <v>2304000</v>
      </c>
      <c r="N70" s="7">
        <f t="shared" si="31"/>
        <v>2368000</v>
      </c>
      <c r="O70" s="7">
        <f t="shared" si="31"/>
        <v>2432000</v>
      </c>
      <c r="P70" s="7">
        <f t="shared" si="31"/>
        <v>2496000</v>
      </c>
      <c r="Q70" s="7">
        <f t="shared" si="31"/>
        <v>2560000</v>
      </c>
      <c r="R70" s="7">
        <f t="shared" si="29"/>
        <v>2624000</v>
      </c>
      <c r="S70" s="7">
        <f t="shared" si="29"/>
        <v>2688000</v>
      </c>
      <c r="T70" s="7">
        <f t="shared" si="29"/>
        <v>2752000</v>
      </c>
      <c r="U70" s="7">
        <f t="shared" si="29"/>
        <v>2816000</v>
      </c>
      <c r="V70" s="7">
        <f t="shared" si="29"/>
        <v>2880000</v>
      </c>
      <c r="W70" s="7">
        <f t="shared" si="29"/>
        <v>2944000</v>
      </c>
      <c r="X70" s="7">
        <f t="shared" si="29"/>
        <v>3008000</v>
      </c>
      <c r="Y70" s="7">
        <f t="shared" si="29"/>
        <v>3072000</v>
      </c>
      <c r="Z70" s="7">
        <f t="shared" si="29"/>
        <v>3136000</v>
      </c>
      <c r="AA70" s="7">
        <f t="shared" si="29"/>
        <v>3200000</v>
      </c>
      <c r="AB70" s="7">
        <f t="shared" si="30"/>
        <v>3264000</v>
      </c>
      <c r="AC70" s="7">
        <f t="shared" si="30"/>
        <v>3328000</v>
      </c>
      <c r="AD70" s="7">
        <f t="shared" si="30"/>
        <v>3392000</v>
      </c>
      <c r="AE70" s="7">
        <f t="shared" si="30"/>
        <v>3456000</v>
      </c>
      <c r="AF70" s="7">
        <f t="shared" si="30"/>
        <v>3520000</v>
      </c>
      <c r="AG70" s="7">
        <f t="shared" si="30"/>
        <v>3584000</v>
      </c>
      <c r="AH70" s="7">
        <f t="shared" si="30"/>
        <v>3648000</v>
      </c>
      <c r="AI70" s="7">
        <f t="shared" si="30"/>
        <v>3712000</v>
      </c>
      <c r="AJ70" s="7">
        <f t="shared" si="30"/>
        <v>3776000</v>
      </c>
      <c r="AK70" s="7">
        <f t="shared" si="30"/>
        <v>3840000</v>
      </c>
      <c r="AL70" s="7">
        <f t="shared" si="30"/>
        <v>3904000</v>
      </c>
      <c r="AM70" s="7">
        <f t="shared" si="30"/>
        <v>3968000</v>
      </c>
      <c r="AN70" s="7">
        <f t="shared" si="30"/>
        <v>4032000</v>
      </c>
      <c r="AO70" s="7">
        <f t="shared" si="30"/>
        <v>4096000</v>
      </c>
      <c r="AP70" s="7">
        <f t="shared" si="30"/>
        <v>4160000</v>
      </c>
      <c r="AQ70" s="7">
        <f t="shared" si="27"/>
        <v>4224000</v>
      </c>
      <c r="AR70" s="7">
        <f t="shared" si="27"/>
        <v>4288000</v>
      </c>
      <c r="AS70" s="7">
        <f t="shared" si="27"/>
        <v>4352000</v>
      </c>
      <c r="AT70" s="7">
        <f t="shared" si="27"/>
        <v>4416000</v>
      </c>
      <c r="AU70" s="7">
        <f t="shared" si="27"/>
        <v>4480000</v>
      </c>
      <c r="AV70" s="7">
        <f t="shared" si="27"/>
        <v>4544000</v>
      </c>
      <c r="AW70" s="7">
        <f t="shared" si="27"/>
        <v>4608000</v>
      </c>
      <c r="AX70" s="7">
        <f t="shared" si="27"/>
        <v>4672000</v>
      </c>
      <c r="AY70" s="7">
        <f t="shared" si="27"/>
        <v>4736000</v>
      </c>
      <c r="AZ70" s="7">
        <f t="shared" si="27"/>
        <v>4800000</v>
      </c>
      <c r="BA70" s="7">
        <f t="shared" si="27"/>
        <v>4864000</v>
      </c>
      <c r="BB70" s="7">
        <f t="shared" si="27"/>
        <v>4928000</v>
      </c>
      <c r="BC70" s="7">
        <f t="shared" si="27"/>
        <v>4992000</v>
      </c>
      <c r="BD70" s="7">
        <f t="shared" si="27"/>
        <v>5056000</v>
      </c>
      <c r="BE70" s="7">
        <f t="shared" si="27"/>
        <v>5120000</v>
      </c>
      <c r="BF70" s="7">
        <f t="shared" si="25"/>
        <v>5184000</v>
      </c>
      <c r="BG70" s="7">
        <f t="shared" si="25"/>
        <v>5248000</v>
      </c>
      <c r="BH70" s="7">
        <f t="shared" si="25"/>
        <v>5312000</v>
      </c>
      <c r="BI70" s="7">
        <f t="shared" si="25"/>
        <v>5376000</v>
      </c>
      <c r="BJ70" s="7">
        <f t="shared" si="25"/>
        <v>5440000</v>
      </c>
      <c r="BK70" s="7">
        <f t="shared" si="25"/>
        <v>5504000</v>
      </c>
      <c r="BL70" s="7">
        <f t="shared" si="25"/>
        <v>5568000</v>
      </c>
      <c r="BM70" s="7">
        <f t="shared" si="25"/>
        <v>5632000</v>
      </c>
      <c r="BN70" s="7">
        <f t="shared" si="25"/>
        <v>5696000</v>
      </c>
      <c r="BO70" s="7">
        <f t="shared" si="25"/>
        <v>5760000</v>
      </c>
      <c r="BP70" s="7">
        <f t="shared" si="28"/>
        <v>5824000</v>
      </c>
      <c r="BQ70" s="7">
        <f t="shared" si="28"/>
        <v>5888000</v>
      </c>
      <c r="BR70" s="7">
        <f t="shared" si="28"/>
        <v>5952000</v>
      </c>
      <c r="BS70" s="7">
        <f t="shared" si="28"/>
        <v>6016000</v>
      </c>
      <c r="BT70" s="7">
        <f t="shared" si="28"/>
        <v>6080000</v>
      </c>
      <c r="BU70" s="7">
        <f t="shared" si="28"/>
        <v>6144000</v>
      </c>
      <c r="BV70" s="7">
        <f t="shared" si="28"/>
        <v>6208000</v>
      </c>
      <c r="BW70" s="7">
        <f t="shared" si="28"/>
        <v>6272000</v>
      </c>
      <c r="BX70" s="7">
        <f t="shared" si="28"/>
        <v>6336000</v>
      </c>
      <c r="BY70" s="7">
        <f t="shared" si="28"/>
        <v>6400000</v>
      </c>
      <c r="BZ70" s="7"/>
      <c r="CA70" s="7"/>
      <c r="CB70" s="7"/>
      <c r="CC70" s="7"/>
    </row>
    <row r="71" spans="1:81" s="5" customFormat="1" ht="11.25" x14ac:dyDescent="0.2">
      <c r="A71" s="6">
        <f t="shared" si="5"/>
        <v>650000</v>
      </c>
      <c r="B71" s="7">
        <f t="shared" si="31"/>
        <v>1300000</v>
      </c>
      <c r="C71" s="7">
        <f t="shared" si="31"/>
        <v>1365000</v>
      </c>
      <c r="D71" s="7">
        <f t="shared" si="31"/>
        <v>1755000</v>
      </c>
      <c r="E71" s="7">
        <f t="shared" si="31"/>
        <v>1820000</v>
      </c>
      <c r="F71" s="7">
        <f t="shared" si="31"/>
        <v>1885000</v>
      </c>
      <c r="G71" s="7">
        <f t="shared" si="31"/>
        <v>1950000</v>
      </c>
      <c r="H71" s="7">
        <f t="shared" si="31"/>
        <v>2015000</v>
      </c>
      <c r="I71" s="7">
        <f t="shared" si="31"/>
        <v>2080000</v>
      </c>
      <c r="J71" s="7">
        <f t="shared" si="31"/>
        <v>2145000</v>
      </c>
      <c r="K71" s="7">
        <f t="shared" si="31"/>
        <v>2210000</v>
      </c>
      <c r="L71" s="7">
        <f t="shared" si="31"/>
        <v>2275000</v>
      </c>
      <c r="M71" s="7">
        <f t="shared" si="31"/>
        <v>2340000</v>
      </c>
      <c r="N71" s="7">
        <f t="shared" si="31"/>
        <v>2405000</v>
      </c>
      <c r="O71" s="7">
        <f t="shared" si="31"/>
        <v>2470000</v>
      </c>
      <c r="P71" s="7">
        <f t="shared" si="31"/>
        <v>2535000</v>
      </c>
      <c r="Q71" s="7">
        <f t="shared" si="31"/>
        <v>2600000</v>
      </c>
      <c r="R71" s="7">
        <f t="shared" si="29"/>
        <v>2665000</v>
      </c>
      <c r="S71" s="7">
        <f t="shared" si="29"/>
        <v>2730000</v>
      </c>
      <c r="T71" s="7">
        <f t="shared" si="29"/>
        <v>2795000</v>
      </c>
      <c r="U71" s="7">
        <f t="shared" si="29"/>
        <v>2860000</v>
      </c>
      <c r="V71" s="7">
        <f t="shared" si="29"/>
        <v>2925000</v>
      </c>
      <c r="W71" s="7">
        <f t="shared" si="29"/>
        <v>2990000</v>
      </c>
      <c r="X71" s="7">
        <f t="shared" si="29"/>
        <v>3055000</v>
      </c>
      <c r="Y71" s="7">
        <f t="shared" si="29"/>
        <v>3120000</v>
      </c>
      <c r="Z71" s="7">
        <f t="shared" si="29"/>
        <v>3185000</v>
      </c>
      <c r="AA71" s="7">
        <f t="shared" si="29"/>
        <v>3250000</v>
      </c>
      <c r="AB71" s="7">
        <f t="shared" si="30"/>
        <v>3315000</v>
      </c>
      <c r="AC71" s="7">
        <f t="shared" si="30"/>
        <v>3380000</v>
      </c>
      <c r="AD71" s="7">
        <f t="shared" si="30"/>
        <v>3445000</v>
      </c>
      <c r="AE71" s="7">
        <f t="shared" si="30"/>
        <v>3510000</v>
      </c>
      <c r="AF71" s="7">
        <f t="shared" si="30"/>
        <v>3575000</v>
      </c>
      <c r="AG71" s="7">
        <f t="shared" si="30"/>
        <v>3640000</v>
      </c>
      <c r="AH71" s="7">
        <f t="shared" si="30"/>
        <v>3705000</v>
      </c>
      <c r="AI71" s="7">
        <f t="shared" si="30"/>
        <v>3770000</v>
      </c>
      <c r="AJ71" s="7">
        <f t="shared" si="30"/>
        <v>3835000</v>
      </c>
      <c r="AK71" s="7">
        <f t="shared" si="30"/>
        <v>3900000</v>
      </c>
      <c r="AL71" s="7">
        <f t="shared" si="30"/>
        <v>3965000</v>
      </c>
      <c r="AM71" s="7">
        <f t="shared" si="30"/>
        <v>4030000</v>
      </c>
      <c r="AN71" s="7">
        <f t="shared" si="30"/>
        <v>4095000</v>
      </c>
      <c r="AO71" s="7">
        <f t="shared" si="30"/>
        <v>4160000</v>
      </c>
      <c r="AP71" s="7">
        <f t="shared" si="30"/>
        <v>4225000</v>
      </c>
      <c r="AQ71" s="7">
        <f t="shared" si="27"/>
        <v>4290000</v>
      </c>
      <c r="AR71" s="7">
        <f t="shared" si="27"/>
        <v>4355000</v>
      </c>
      <c r="AS71" s="7">
        <f t="shared" si="27"/>
        <v>4420000</v>
      </c>
      <c r="AT71" s="7">
        <f t="shared" si="27"/>
        <v>4485000</v>
      </c>
      <c r="AU71" s="7">
        <f t="shared" si="27"/>
        <v>4550000</v>
      </c>
      <c r="AV71" s="7">
        <f t="shared" si="27"/>
        <v>4615000</v>
      </c>
      <c r="AW71" s="7">
        <f t="shared" si="27"/>
        <v>4680000</v>
      </c>
      <c r="AX71" s="7">
        <f t="shared" si="27"/>
        <v>4745000</v>
      </c>
      <c r="AY71" s="7">
        <f t="shared" si="27"/>
        <v>4810000</v>
      </c>
      <c r="AZ71" s="7">
        <f t="shared" si="27"/>
        <v>4875000</v>
      </c>
      <c r="BA71" s="7">
        <f t="shared" si="27"/>
        <v>4940000</v>
      </c>
      <c r="BB71" s="7">
        <f t="shared" si="27"/>
        <v>5005000</v>
      </c>
      <c r="BC71" s="7">
        <f t="shared" si="27"/>
        <v>5070000</v>
      </c>
      <c r="BD71" s="7">
        <f t="shared" si="27"/>
        <v>5135000</v>
      </c>
      <c r="BE71" s="7">
        <f t="shared" si="27"/>
        <v>5200000</v>
      </c>
      <c r="BF71" s="7">
        <f t="shared" si="27"/>
        <v>5265000</v>
      </c>
      <c r="BG71" s="7">
        <f t="shared" ref="BG71:BV86" si="32">BG$8*$A71/10</f>
        <v>5330000</v>
      </c>
      <c r="BH71" s="7">
        <f t="shared" si="32"/>
        <v>5395000</v>
      </c>
      <c r="BI71" s="7">
        <f t="shared" si="32"/>
        <v>5460000</v>
      </c>
      <c r="BJ71" s="7">
        <f t="shared" si="32"/>
        <v>5525000</v>
      </c>
      <c r="BK71" s="7">
        <f t="shared" si="32"/>
        <v>5590000</v>
      </c>
      <c r="BL71" s="7">
        <f t="shared" si="32"/>
        <v>5655000</v>
      </c>
      <c r="BM71" s="7">
        <f t="shared" si="32"/>
        <v>5720000</v>
      </c>
      <c r="BN71" s="7">
        <f t="shared" si="32"/>
        <v>5785000</v>
      </c>
      <c r="BO71" s="7">
        <f t="shared" si="32"/>
        <v>5850000</v>
      </c>
      <c r="BP71" s="7">
        <f t="shared" si="28"/>
        <v>5915000</v>
      </c>
      <c r="BQ71" s="7">
        <f t="shared" si="28"/>
        <v>5980000</v>
      </c>
      <c r="BR71" s="7">
        <f t="shared" si="28"/>
        <v>6045000</v>
      </c>
      <c r="BS71" s="7">
        <f t="shared" si="28"/>
        <v>6110000</v>
      </c>
      <c r="BT71" s="7">
        <f t="shared" si="28"/>
        <v>6175000</v>
      </c>
      <c r="BU71" s="7">
        <f t="shared" si="28"/>
        <v>6240000</v>
      </c>
      <c r="BV71" s="7">
        <f t="shared" si="28"/>
        <v>6305000</v>
      </c>
      <c r="BW71" s="7">
        <f t="shared" si="28"/>
        <v>6370000</v>
      </c>
      <c r="BX71" s="7">
        <f t="shared" si="28"/>
        <v>6435000</v>
      </c>
      <c r="BY71" s="7">
        <f t="shared" si="28"/>
        <v>6500000</v>
      </c>
      <c r="BZ71" s="7"/>
      <c r="CA71" s="7"/>
      <c r="CB71" s="7"/>
      <c r="CC71" s="7"/>
    </row>
    <row r="72" spans="1:81" s="5" customFormat="1" ht="11.25" x14ac:dyDescent="0.2">
      <c r="A72" s="6">
        <f t="shared" si="5"/>
        <v>660000</v>
      </c>
      <c r="B72" s="7">
        <f t="shared" si="31"/>
        <v>1320000</v>
      </c>
      <c r="C72" s="7">
        <f t="shared" si="31"/>
        <v>1386000</v>
      </c>
      <c r="D72" s="7">
        <f t="shared" si="31"/>
        <v>1782000</v>
      </c>
      <c r="E72" s="7">
        <f t="shared" si="31"/>
        <v>1848000</v>
      </c>
      <c r="F72" s="7">
        <f t="shared" si="31"/>
        <v>1914000</v>
      </c>
      <c r="G72" s="7">
        <f t="shared" si="31"/>
        <v>1980000</v>
      </c>
      <c r="H72" s="7">
        <f t="shared" si="31"/>
        <v>2046000</v>
      </c>
      <c r="I72" s="7">
        <f t="shared" si="31"/>
        <v>2112000</v>
      </c>
      <c r="J72" s="7">
        <f t="shared" si="31"/>
        <v>2178000</v>
      </c>
      <c r="K72" s="7">
        <f t="shared" si="31"/>
        <v>2244000</v>
      </c>
      <c r="L72" s="7">
        <f t="shared" si="31"/>
        <v>2310000</v>
      </c>
      <c r="M72" s="7">
        <f t="shared" si="31"/>
        <v>2376000</v>
      </c>
      <c r="N72" s="7">
        <f t="shared" si="31"/>
        <v>2442000</v>
      </c>
      <c r="O72" s="7">
        <f t="shared" si="31"/>
        <v>2508000</v>
      </c>
      <c r="P72" s="7">
        <f t="shared" si="31"/>
        <v>2574000</v>
      </c>
      <c r="Q72" s="7">
        <f t="shared" si="31"/>
        <v>2640000</v>
      </c>
      <c r="R72" s="7">
        <f t="shared" si="29"/>
        <v>2706000</v>
      </c>
      <c r="S72" s="7">
        <f t="shared" si="29"/>
        <v>2772000</v>
      </c>
      <c r="T72" s="7">
        <f t="shared" si="29"/>
        <v>2838000</v>
      </c>
      <c r="U72" s="7">
        <f t="shared" si="29"/>
        <v>2904000</v>
      </c>
      <c r="V72" s="7">
        <f t="shared" si="29"/>
        <v>2970000</v>
      </c>
      <c r="W72" s="7">
        <f t="shared" si="29"/>
        <v>3036000</v>
      </c>
      <c r="X72" s="7">
        <f t="shared" si="29"/>
        <v>3102000</v>
      </c>
      <c r="Y72" s="7">
        <f t="shared" si="29"/>
        <v>3168000</v>
      </c>
      <c r="Z72" s="7">
        <f t="shared" si="29"/>
        <v>3234000</v>
      </c>
      <c r="AA72" s="7">
        <f t="shared" si="29"/>
        <v>3300000</v>
      </c>
      <c r="AB72" s="7">
        <f t="shared" si="30"/>
        <v>3366000</v>
      </c>
      <c r="AC72" s="7">
        <f t="shared" si="30"/>
        <v>3432000</v>
      </c>
      <c r="AD72" s="7">
        <f t="shared" si="30"/>
        <v>3498000</v>
      </c>
      <c r="AE72" s="7">
        <f t="shared" si="30"/>
        <v>3564000</v>
      </c>
      <c r="AF72" s="7">
        <f t="shared" si="30"/>
        <v>3630000</v>
      </c>
      <c r="AG72" s="7">
        <f t="shared" si="30"/>
        <v>3696000</v>
      </c>
      <c r="AH72" s="7">
        <f t="shared" si="30"/>
        <v>3762000</v>
      </c>
      <c r="AI72" s="7">
        <f t="shared" si="30"/>
        <v>3828000</v>
      </c>
      <c r="AJ72" s="7">
        <f t="shared" si="30"/>
        <v>3894000</v>
      </c>
      <c r="AK72" s="7">
        <f t="shared" si="30"/>
        <v>3960000</v>
      </c>
      <c r="AL72" s="7">
        <f t="shared" si="30"/>
        <v>4026000</v>
      </c>
      <c r="AM72" s="7">
        <f t="shared" si="30"/>
        <v>4092000</v>
      </c>
      <c r="AN72" s="7">
        <f t="shared" si="30"/>
        <v>4158000</v>
      </c>
      <c r="AO72" s="7">
        <f t="shared" si="30"/>
        <v>4224000</v>
      </c>
      <c r="AP72" s="7">
        <f t="shared" si="30"/>
        <v>4290000</v>
      </c>
      <c r="AQ72" s="7">
        <f t="shared" si="27"/>
        <v>4356000</v>
      </c>
      <c r="AR72" s="7">
        <f t="shared" si="27"/>
        <v>4422000</v>
      </c>
      <c r="AS72" s="7">
        <f t="shared" si="27"/>
        <v>4488000</v>
      </c>
      <c r="AT72" s="7">
        <f t="shared" si="27"/>
        <v>4554000</v>
      </c>
      <c r="AU72" s="7">
        <f t="shared" si="27"/>
        <v>4620000</v>
      </c>
      <c r="AV72" s="7">
        <f t="shared" si="27"/>
        <v>4686000</v>
      </c>
      <c r="AW72" s="7">
        <f t="shared" si="27"/>
        <v>4752000</v>
      </c>
      <c r="AX72" s="7">
        <f t="shared" si="27"/>
        <v>4818000</v>
      </c>
      <c r="AY72" s="7">
        <f t="shared" si="27"/>
        <v>4884000</v>
      </c>
      <c r="AZ72" s="7">
        <f t="shared" si="27"/>
        <v>4950000</v>
      </c>
      <c r="BA72" s="7">
        <f t="shared" si="27"/>
        <v>5016000</v>
      </c>
      <c r="BB72" s="7">
        <f t="shared" si="27"/>
        <v>5082000</v>
      </c>
      <c r="BC72" s="7">
        <f t="shared" si="27"/>
        <v>5148000</v>
      </c>
      <c r="BD72" s="7">
        <f t="shared" si="27"/>
        <v>5214000</v>
      </c>
      <c r="BE72" s="7">
        <f t="shared" si="27"/>
        <v>5280000</v>
      </c>
      <c r="BF72" s="7">
        <f t="shared" si="27"/>
        <v>5346000</v>
      </c>
      <c r="BG72" s="7">
        <f t="shared" si="32"/>
        <v>5412000</v>
      </c>
      <c r="BH72" s="7">
        <f t="shared" si="32"/>
        <v>5478000</v>
      </c>
      <c r="BI72" s="7">
        <f t="shared" si="32"/>
        <v>5544000</v>
      </c>
      <c r="BJ72" s="7">
        <f t="shared" si="32"/>
        <v>5610000</v>
      </c>
      <c r="BK72" s="7">
        <f t="shared" si="32"/>
        <v>5676000</v>
      </c>
      <c r="BL72" s="7">
        <f t="shared" si="32"/>
        <v>5742000</v>
      </c>
      <c r="BM72" s="7">
        <f t="shared" si="32"/>
        <v>5808000</v>
      </c>
      <c r="BN72" s="7">
        <f t="shared" si="32"/>
        <v>5874000</v>
      </c>
      <c r="BO72" s="7">
        <f t="shared" si="32"/>
        <v>5940000</v>
      </c>
      <c r="BP72" s="7">
        <f t="shared" si="28"/>
        <v>6006000</v>
      </c>
      <c r="BQ72" s="7">
        <f t="shared" si="28"/>
        <v>6072000</v>
      </c>
      <c r="BR72" s="7">
        <f t="shared" si="28"/>
        <v>6138000</v>
      </c>
      <c r="BS72" s="7">
        <f t="shared" si="28"/>
        <v>6204000</v>
      </c>
      <c r="BT72" s="7">
        <f t="shared" si="28"/>
        <v>6270000</v>
      </c>
      <c r="BU72" s="7">
        <f t="shared" si="28"/>
        <v>6336000</v>
      </c>
      <c r="BV72" s="7">
        <f t="shared" si="28"/>
        <v>6402000</v>
      </c>
      <c r="BW72" s="7">
        <f t="shared" si="28"/>
        <v>6468000</v>
      </c>
      <c r="BX72" s="7">
        <f t="shared" si="28"/>
        <v>6534000</v>
      </c>
      <c r="BY72" s="7">
        <f t="shared" si="28"/>
        <v>6600000</v>
      </c>
      <c r="BZ72" s="7"/>
      <c r="CA72" s="7"/>
      <c r="CB72" s="7"/>
      <c r="CC72" s="7"/>
    </row>
    <row r="73" spans="1:81" s="5" customFormat="1" ht="11.25" x14ac:dyDescent="0.2">
      <c r="A73" s="6">
        <f t="shared" si="5"/>
        <v>670000</v>
      </c>
      <c r="B73" s="7">
        <f t="shared" si="31"/>
        <v>1340000</v>
      </c>
      <c r="C73" s="7">
        <f t="shared" si="31"/>
        <v>1407000</v>
      </c>
      <c r="D73" s="7">
        <f t="shared" si="31"/>
        <v>1809000</v>
      </c>
      <c r="E73" s="7">
        <f t="shared" si="31"/>
        <v>1876000</v>
      </c>
      <c r="F73" s="7">
        <f t="shared" si="31"/>
        <v>1943000</v>
      </c>
      <c r="G73" s="7">
        <f t="shared" si="31"/>
        <v>2010000</v>
      </c>
      <c r="H73" s="7">
        <f t="shared" si="31"/>
        <v>2077000</v>
      </c>
      <c r="I73" s="7">
        <f t="shared" si="31"/>
        <v>2144000</v>
      </c>
      <c r="J73" s="7">
        <f t="shared" si="31"/>
        <v>2211000</v>
      </c>
      <c r="K73" s="7">
        <f t="shared" si="31"/>
        <v>2278000</v>
      </c>
      <c r="L73" s="7">
        <f t="shared" si="31"/>
        <v>2345000</v>
      </c>
      <c r="M73" s="7">
        <f t="shared" si="31"/>
        <v>2412000</v>
      </c>
      <c r="N73" s="7">
        <f t="shared" si="31"/>
        <v>2479000</v>
      </c>
      <c r="O73" s="7">
        <f t="shared" si="31"/>
        <v>2546000</v>
      </c>
      <c r="P73" s="7">
        <f t="shared" si="31"/>
        <v>2613000</v>
      </c>
      <c r="Q73" s="7">
        <f t="shared" si="31"/>
        <v>2680000</v>
      </c>
      <c r="R73" s="7">
        <f t="shared" si="29"/>
        <v>2747000</v>
      </c>
      <c r="S73" s="7">
        <f t="shared" si="29"/>
        <v>2814000</v>
      </c>
      <c r="T73" s="7">
        <f t="shared" si="29"/>
        <v>2881000</v>
      </c>
      <c r="U73" s="7">
        <f t="shared" si="29"/>
        <v>2948000</v>
      </c>
      <c r="V73" s="7">
        <f t="shared" si="29"/>
        <v>3015000</v>
      </c>
      <c r="W73" s="7">
        <f t="shared" si="29"/>
        <v>3082000</v>
      </c>
      <c r="X73" s="7">
        <f t="shared" si="29"/>
        <v>3149000</v>
      </c>
      <c r="Y73" s="7">
        <f t="shared" si="29"/>
        <v>3216000</v>
      </c>
      <c r="Z73" s="7">
        <f t="shared" si="29"/>
        <v>3283000</v>
      </c>
      <c r="AA73" s="7">
        <f t="shared" si="29"/>
        <v>3350000</v>
      </c>
      <c r="AB73" s="7">
        <f t="shared" si="30"/>
        <v>3417000</v>
      </c>
      <c r="AC73" s="7">
        <f t="shared" si="30"/>
        <v>3484000</v>
      </c>
      <c r="AD73" s="7">
        <f t="shared" si="30"/>
        <v>3551000</v>
      </c>
      <c r="AE73" s="7">
        <f t="shared" si="30"/>
        <v>3618000</v>
      </c>
      <c r="AF73" s="7">
        <f t="shared" si="30"/>
        <v>3685000</v>
      </c>
      <c r="AG73" s="7">
        <f t="shared" si="30"/>
        <v>3752000</v>
      </c>
      <c r="AH73" s="7">
        <f t="shared" si="30"/>
        <v>3819000</v>
      </c>
      <c r="AI73" s="7">
        <f t="shared" si="30"/>
        <v>3886000</v>
      </c>
      <c r="AJ73" s="7">
        <f t="shared" si="30"/>
        <v>3953000</v>
      </c>
      <c r="AK73" s="7">
        <f t="shared" si="30"/>
        <v>4020000</v>
      </c>
      <c r="AL73" s="7">
        <f t="shared" si="30"/>
        <v>4087000</v>
      </c>
      <c r="AM73" s="7">
        <f t="shared" si="30"/>
        <v>4154000</v>
      </c>
      <c r="AN73" s="7">
        <f t="shared" si="30"/>
        <v>4221000</v>
      </c>
      <c r="AO73" s="7">
        <f t="shared" si="30"/>
        <v>4288000</v>
      </c>
      <c r="AP73" s="7">
        <f t="shared" si="30"/>
        <v>4355000</v>
      </c>
      <c r="AQ73" s="7">
        <f t="shared" ref="AQ73:BG88" si="33">AQ$8*$A73/10</f>
        <v>4422000</v>
      </c>
      <c r="AR73" s="7">
        <f t="shared" si="33"/>
        <v>4489000</v>
      </c>
      <c r="AS73" s="7">
        <f t="shared" si="33"/>
        <v>4556000</v>
      </c>
      <c r="AT73" s="7">
        <f t="shared" si="33"/>
        <v>4623000</v>
      </c>
      <c r="AU73" s="7">
        <f t="shared" si="33"/>
        <v>4690000</v>
      </c>
      <c r="AV73" s="7">
        <f t="shared" si="33"/>
        <v>4757000</v>
      </c>
      <c r="AW73" s="7">
        <f t="shared" si="33"/>
        <v>4824000</v>
      </c>
      <c r="AX73" s="7">
        <f t="shared" si="33"/>
        <v>4891000</v>
      </c>
      <c r="AY73" s="7">
        <f t="shared" si="33"/>
        <v>4958000</v>
      </c>
      <c r="AZ73" s="7">
        <f t="shared" si="33"/>
        <v>5025000</v>
      </c>
      <c r="BA73" s="7">
        <f t="shared" si="33"/>
        <v>5092000</v>
      </c>
      <c r="BB73" s="7">
        <f t="shared" si="33"/>
        <v>5159000</v>
      </c>
      <c r="BC73" s="7">
        <f t="shared" si="33"/>
        <v>5226000</v>
      </c>
      <c r="BD73" s="7">
        <f t="shared" si="33"/>
        <v>5293000</v>
      </c>
      <c r="BE73" s="7">
        <f t="shared" si="33"/>
        <v>5360000</v>
      </c>
      <c r="BF73" s="7">
        <f t="shared" si="33"/>
        <v>5427000</v>
      </c>
      <c r="BG73" s="7">
        <f t="shared" si="33"/>
        <v>5494000</v>
      </c>
      <c r="BH73" s="7">
        <f t="shared" si="32"/>
        <v>5561000</v>
      </c>
      <c r="BI73" s="7">
        <f t="shared" si="32"/>
        <v>5628000</v>
      </c>
      <c r="BJ73" s="7">
        <f t="shared" si="32"/>
        <v>5695000</v>
      </c>
      <c r="BK73" s="7">
        <f t="shared" si="32"/>
        <v>5762000</v>
      </c>
      <c r="BL73" s="7">
        <f t="shared" si="32"/>
        <v>5829000</v>
      </c>
      <c r="BM73" s="7">
        <f t="shared" si="32"/>
        <v>5896000</v>
      </c>
      <c r="BN73" s="7">
        <f t="shared" si="32"/>
        <v>5963000</v>
      </c>
      <c r="BO73" s="7">
        <f t="shared" si="32"/>
        <v>6030000</v>
      </c>
      <c r="BP73" s="7">
        <f t="shared" si="32"/>
        <v>6097000</v>
      </c>
      <c r="BQ73" s="7">
        <f t="shared" si="32"/>
        <v>6164000</v>
      </c>
      <c r="BR73" s="7">
        <f t="shared" si="32"/>
        <v>6231000</v>
      </c>
      <c r="BS73" s="7">
        <f t="shared" si="32"/>
        <v>6298000</v>
      </c>
      <c r="BT73" s="7">
        <f t="shared" si="32"/>
        <v>6365000</v>
      </c>
      <c r="BU73" s="7">
        <f t="shared" si="32"/>
        <v>6432000</v>
      </c>
      <c r="BV73" s="7">
        <f t="shared" si="32"/>
        <v>6499000</v>
      </c>
      <c r="BW73" s="7">
        <f t="shared" ref="BQ73:BY88" si="34">BW$8*$A73/10</f>
        <v>6566000</v>
      </c>
      <c r="BX73" s="7">
        <f t="shared" si="34"/>
        <v>6633000</v>
      </c>
      <c r="BY73" s="7">
        <f t="shared" si="34"/>
        <v>6700000</v>
      </c>
      <c r="BZ73" s="7"/>
      <c r="CA73" s="7"/>
      <c r="CB73" s="7"/>
      <c r="CC73" s="7"/>
    </row>
    <row r="74" spans="1:81" s="5" customFormat="1" ht="11.25" x14ac:dyDescent="0.2">
      <c r="A74" s="6">
        <f t="shared" si="5"/>
        <v>680000</v>
      </c>
      <c r="B74" s="7">
        <f t="shared" si="31"/>
        <v>1360000</v>
      </c>
      <c r="C74" s="7">
        <f t="shared" si="31"/>
        <v>1428000</v>
      </c>
      <c r="D74" s="7">
        <f t="shared" si="31"/>
        <v>1836000</v>
      </c>
      <c r="E74" s="7">
        <f t="shared" si="31"/>
        <v>1904000</v>
      </c>
      <c r="F74" s="7">
        <f t="shared" si="31"/>
        <v>1972000</v>
      </c>
      <c r="G74" s="7">
        <f t="shared" si="31"/>
        <v>2040000</v>
      </c>
      <c r="H74" s="7">
        <f t="shared" si="31"/>
        <v>2108000</v>
      </c>
      <c r="I74" s="7">
        <f t="shared" si="31"/>
        <v>2176000</v>
      </c>
      <c r="J74" s="7">
        <f t="shared" si="31"/>
        <v>2244000</v>
      </c>
      <c r="K74" s="7">
        <f t="shared" si="31"/>
        <v>2312000</v>
      </c>
      <c r="L74" s="7">
        <f t="shared" si="31"/>
        <v>2380000</v>
      </c>
      <c r="M74" s="7">
        <f t="shared" si="31"/>
        <v>2448000</v>
      </c>
      <c r="N74" s="7">
        <f t="shared" si="31"/>
        <v>2516000</v>
      </c>
      <c r="O74" s="7">
        <f t="shared" si="31"/>
        <v>2584000</v>
      </c>
      <c r="P74" s="7">
        <f t="shared" si="31"/>
        <v>2652000</v>
      </c>
      <c r="Q74" s="7">
        <f t="shared" si="31"/>
        <v>2720000</v>
      </c>
      <c r="R74" s="7">
        <f t="shared" si="29"/>
        <v>2788000</v>
      </c>
      <c r="S74" s="7">
        <f t="shared" si="29"/>
        <v>2856000</v>
      </c>
      <c r="T74" s="7">
        <f t="shared" si="29"/>
        <v>2924000</v>
      </c>
      <c r="U74" s="7">
        <f t="shared" si="29"/>
        <v>2992000</v>
      </c>
      <c r="V74" s="7">
        <f t="shared" si="29"/>
        <v>3060000</v>
      </c>
      <c r="W74" s="7">
        <f t="shared" si="29"/>
        <v>3128000</v>
      </c>
      <c r="X74" s="7">
        <f t="shared" si="29"/>
        <v>3196000</v>
      </c>
      <c r="Y74" s="7">
        <f t="shared" si="29"/>
        <v>3264000</v>
      </c>
      <c r="Z74" s="7">
        <f t="shared" si="29"/>
        <v>3332000</v>
      </c>
      <c r="AA74" s="7">
        <f t="shared" si="29"/>
        <v>3400000</v>
      </c>
      <c r="AB74" s="7">
        <f t="shared" si="30"/>
        <v>3468000</v>
      </c>
      <c r="AC74" s="7">
        <f t="shared" si="30"/>
        <v>3536000</v>
      </c>
      <c r="AD74" s="7">
        <f t="shared" si="30"/>
        <v>3604000</v>
      </c>
      <c r="AE74" s="7">
        <f t="shared" si="30"/>
        <v>3672000</v>
      </c>
      <c r="AF74" s="7">
        <f t="shared" si="30"/>
        <v>3740000</v>
      </c>
      <c r="AG74" s="7">
        <f t="shared" si="30"/>
        <v>3808000</v>
      </c>
      <c r="AH74" s="7">
        <f t="shared" si="30"/>
        <v>3876000</v>
      </c>
      <c r="AI74" s="7">
        <f t="shared" si="30"/>
        <v>3944000</v>
      </c>
      <c r="AJ74" s="7">
        <f t="shared" si="30"/>
        <v>4012000</v>
      </c>
      <c r="AK74" s="7">
        <f t="shared" si="30"/>
        <v>4080000</v>
      </c>
      <c r="AL74" s="7">
        <f t="shared" si="30"/>
        <v>4148000</v>
      </c>
      <c r="AM74" s="7">
        <f t="shared" si="30"/>
        <v>4216000</v>
      </c>
      <c r="AN74" s="7">
        <f t="shared" si="30"/>
        <v>4284000</v>
      </c>
      <c r="AO74" s="7">
        <f t="shared" si="30"/>
        <v>4352000</v>
      </c>
      <c r="AP74" s="7">
        <f t="shared" si="30"/>
        <v>4420000</v>
      </c>
      <c r="AQ74" s="7">
        <f t="shared" si="33"/>
        <v>4488000</v>
      </c>
      <c r="AR74" s="7">
        <f t="shared" si="33"/>
        <v>4556000</v>
      </c>
      <c r="AS74" s="7">
        <f t="shared" si="33"/>
        <v>4624000</v>
      </c>
      <c r="AT74" s="7">
        <f t="shared" si="33"/>
        <v>4692000</v>
      </c>
      <c r="AU74" s="7">
        <f t="shared" si="33"/>
        <v>4760000</v>
      </c>
      <c r="AV74" s="7">
        <f t="shared" si="33"/>
        <v>4828000</v>
      </c>
      <c r="AW74" s="7">
        <f t="shared" si="33"/>
        <v>4896000</v>
      </c>
      <c r="AX74" s="7">
        <f t="shared" si="33"/>
        <v>4964000</v>
      </c>
      <c r="AY74" s="7">
        <f t="shared" si="33"/>
        <v>5032000</v>
      </c>
      <c r="AZ74" s="7">
        <f t="shared" si="33"/>
        <v>5100000</v>
      </c>
      <c r="BA74" s="7">
        <f t="shared" si="33"/>
        <v>5168000</v>
      </c>
      <c r="BB74" s="7">
        <f t="shared" si="33"/>
        <v>5236000</v>
      </c>
      <c r="BC74" s="7">
        <f t="shared" si="33"/>
        <v>5304000</v>
      </c>
      <c r="BD74" s="7">
        <f t="shared" si="33"/>
        <v>5372000</v>
      </c>
      <c r="BE74" s="7">
        <f t="shared" si="33"/>
        <v>5440000</v>
      </c>
      <c r="BF74" s="7">
        <f t="shared" si="33"/>
        <v>5508000</v>
      </c>
      <c r="BG74" s="7">
        <f t="shared" si="32"/>
        <v>5576000</v>
      </c>
      <c r="BH74" s="7">
        <f t="shared" si="32"/>
        <v>5644000</v>
      </c>
      <c r="BI74" s="7">
        <f t="shared" si="32"/>
        <v>5712000</v>
      </c>
      <c r="BJ74" s="7">
        <f t="shared" si="32"/>
        <v>5780000</v>
      </c>
      <c r="BK74" s="7">
        <f t="shared" si="32"/>
        <v>5848000</v>
      </c>
      <c r="BL74" s="7">
        <f t="shared" si="32"/>
        <v>5916000</v>
      </c>
      <c r="BM74" s="7">
        <f t="shared" si="32"/>
        <v>5984000</v>
      </c>
      <c r="BN74" s="7">
        <f t="shared" si="32"/>
        <v>6052000</v>
      </c>
      <c r="BO74" s="7">
        <f t="shared" si="32"/>
        <v>6120000</v>
      </c>
      <c r="BP74" s="7">
        <f t="shared" si="32"/>
        <v>6188000</v>
      </c>
      <c r="BQ74" s="7">
        <f t="shared" si="34"/>
        <v>6256000</v>
      </c>
      <c r="BR74" s="7">
        <f t="shared" si="34"/>
        <v>6324000</v>
      </c>
      <c r="BS74" s="7">
        <f t="shared" si="34"/>
        <v>6392000</v>
      </c>
      <c r="BT74" s="7">
        <f t="shared" si="34"/>
        <v>6460000</v>
      </c>
      <c r="BU74" s="7">
        <f t="shared" si="34"/>
        <v>6528000</v>
      </c>
      <c r="BV74" s="7">
        <f t="shared" si="34"/>
        <v>6596000</v>
      </c>
      <c r="BW74" s="7">
        <f t="shared" si="34"/>
        <v>6664000</v>
      </c>
      <c r="BX74" s="7">
        <f t="shared" si="34"/>
        <v>6732000</v>
      </c>
      <c r="BY74" s="7">
        <f t="shared" si="34"/>
        <v>6800000</v>
      </c>
      <c r="BZ74" s="7"/>
      <c r="CA74" s="7"/>
      <c r="CB74" s="7"/>
      <c r="CC74" s="7"/>
    </row>
    <row r="75" spans="1:81" s="5" customFormat="1" ht="11.25" x14ac:dyDescent="0.2">
      <c r="A75" s="6">
        <f t="shared" ref="A75:A138" si="35">A74+10000</f>
        <v>690000</v>
      </c>
      <c r="B75" s="7">
        <f t="shared" si="31"/>
        <v>1380000</v>
      </c>
      <c r="C75" s="7">
        <f t="shared" si="31"/>
        <v>1449000</v>
      </c>
      <c r="D75" s="7">
        <f t="shared" si="31"/>
        <v>1863000</v>
      </c>
      <c r="E75" s="7">
        <f t="shared" si="31"/>
        <v>1932000</v>
      </c>
      <c r="F75" s="7">
        <f t="shared" si="31"/>
        <v>2001000</v>
      </c>
      <c r="G75" s="7">
        <f t="shared" si="31"/>
        <v>2070000</v>
      </c>
      <c r="H75" s="7">
        <f t="shared" si="31"/>
        <v>2139000</v>
      </c>
      <c r="I75" s="7">
        <f t="shared" si="31"/>
        <v>2208000</v>
      </c>
      <c r="J75" s="7">
        <f t="shared" si="31"/>
        <v>2277000</v>
      </c>
      <c r="K75" s="7">
        <f t="shared" si="31"/>
        <v>2346000</v>
      </c>
      <c r="L75" s="7">
        <f t="shared" si="31"/>
        <v>2415000</v>
      </c>
      <c r="M75" s="7">
        <f t="shared" si="31"/>
        <v>2484000</v>
      </c>
      <c r="N75" s="7">
        <f t="shared" si="31"/>
        <v>2553000</v>
      </c>
      <c r="O75" s="7">
        <f t="shared" si="31"/>
        <v>2622000</v>
      </c>
      <c r="P75" s="7">
        <f t="shared" si="31"/>
        <v>2691000</v>
      </c>
      <c r="Q75" s="7">
        <f t="shared" si="31"/>
        <v>2760000</v>
      </c>
      <c r="R75" s="7">
        <f t="shared" ref="R75:AA84" si="36">R$8*$A75/10</f>
        <v>2829000</v>
      </c>
      <c r="S75" s="7">
        <f t="shared" si="36"/>
        <v>2898000</v>
      </c>
      <c r="T75" s="7">
        <f t="shared" si="36"/>
        <v>2967000</v>
      </c>
      <c r="U75" s="7">
        <f t="shared" si="36"/>
        <v>3036000</v>
      </c>
      <c r="V75" s="7">
        <f t="shared" si="36"/>
        <v>3105000</v>
      </c>
      <c r="W75" s="7">
        <f t="shared" si="36"/>
        <v>3174000</v>
      </c>
      <c r="X75" s="7">
        <f t="shared" si="36"/>
        <v>3243000</v>
      </c>
      <c r="Y75" s="7">
        <f t="shared" si="36"/>
        <v>3312000</v>
      </c>
      <c r="Z75" s="7">
        <f t="shared" si="36"/>
        <v>3381000</v>
      </c>
      <c r="AA75" s="7">
        <f t="shared" si="36"/>
        <v>3450000</v>
      </c>
      <c r="AB75" s="7">
        <f t="shared" ref="AB75:AQ84" si="37">AB$8*$A75/10</f>
        <v>3519000</v>
      </c>
      <c r="AC75" s="7">
        <f t="shared" si="37"/>
        <v>3588000</v>
      </c>
      <c r="AD75" s="7">
        <f t="shared" si="37"/>
        <v>3657000</v>
      </c>
      <c r="AE75" s="7">
        <f t="shared" si="37"/>
        <v>3726000</v>
      </c>
      <c r="AF75" s="7">
        <f t="shared" si="37"/>
        <v>3795000</v>
      </c>
      <c r="AG75" s="7">
        <f t="shared" si="37"/>
        <v>3864000</v>
      </c>
      <c r="AH75" s="7">
        <f t="shared" si="37"/>
        <v>3933000</v>
      </c>
      <c r="AI75" s="7">
        <f t="shared" si="37"/>
        <v>4002000</v>
      </c>
      <c r="AJ75" s="7">
        <f t="shared" si="37"/>
        <v>4071000</v>
      </c>
      <c r="AK75" s="7">
        <f t="shared" si="37"/>
        <v>4140000</v>
      </c>
      <c r="AL75" s="7">
        <f t="shared" si="37"/>
        <v>4209000</v>
      </c>
      <c r="AM75" s="7">
        <f t="shared" si="37"/>
        <v>4278000</v>
      </c>
      <c r="AN75" s="7">
        <f t="shared" si="37"/>
        <v>4347000</v>
      </c>
      <c r="AO75" s="7">
        <f t="shared" si="37"/>
        <v>4416000</v>
      </c>
      <c r="AP75" s="7">
        <f t="shared" si="37"/>
        <v>4485000</v>
      </c>
      <c r="AQ75" s="7">
        <f t="shared" si="37"/>
        <v>4554000</v>
      </c>
      <c r="AR75" s="7">
        <f t="shared" si="33"/>
        <v>4623000</v>
      </c>
      <c r="AS75" s="7">
        <f t="shared" si="33"/>
        <v>4692000</v>
      </c>
      <c r="AT75" s="7">
        <f t="shared" si="33"/>
        <v>4761000</v>
      </c>
      <c r="AU75" s="7">
        <f t="shared" si="33"/>
        <v>4830000</v>
      </c>
      <c r="AV75" s="7">
        <f t="shared" si="33"/>
        <v>4899000</v>
      </c>
      <c r="AW75" s="7">
        <f t="shared" si="33"/>
        <v>4968000</v>
      </c>
      <c r="AX75" s="7">
        <f t="shared" si="33"/>
        <v>5037000</v>
      </c>
      <c r="AY75" s="7">
        <f t="shared" si="33"/>
        <v>5106000</v>
      </c>
      <c r="AZ75" s="7">
        <f t="shared" si="33"/>
        <v>5175000</v>
      </c>
      <c r="BA75" s="7">
        <f t="shared" si="33"/>
        <v>5244000</v>
      </c>
      <c r="BB75" s="7">
        <f t="shared" si="33"/>
        <v>5313000</v>
      </c>
      <c r="BC75" s="7">
        <f t="shared" si="33"/>
        <v>5382000</v>
      </c>
      <c r="BD75" s="7">
        <f t="shared" si="33"/>
        <v>5451000</v>
      </c>
      <c r="BE75" s="7">
        <f t="shared" si="33"/>
        <v>5520000</v>
      </c>
      <c r="BF75" s="7">
        <f t="shared" si="33"/>
        <v>5589000</v>
      </c>
      <c r="BG75" s="7">
        <f t="shared" si="33"/>
        <v>5658000</v>
      </c>
      <c r="BH75" s="7">
        <f t="shared" si="32"/>
        <v>5727000</v>
      </c>
      <c r="BI75" s="7">
        <f t="shared" si="32"/>
        <v>5796000</v>
      </c>
      <c r="BJ75" s="7">
        <f t="shared" si="32"/>
        <v>5865000</v>
      </c>
      <c r="BK75" s="7">
        <f t="shared" si="32"/>
        <v>5934000</v>
      </c>
      <c r="BL75" s="7">
        <f t="shared" si="32"/>
        <v>6003000</v>
      </c>
      <c r="BM75" s="7">
        <f t="shared" si="32"/>
        <v>6072000</v>
      </c>
      <c r="BN75" s="7">
        <f t="shared" si="32"/>
        <v>6141000</v>
      </c>
      <c r="BO75" s="7">
        <f t="shared" si="32"/>
        <v>6210000</v>
      </c>
      <c r="BP75" s="7">
        <f t="shared" si="32"/>
        <v>6279000</v>
      </c>
      <c r="BQ75" s="7">
        <f t="shared" si="32"/>
        <v>6348000</v>
      </c>
      <c r="BR75" s="7">
        <f t="shared" si="34"/>
        <v>6417000</v>
      </c>
      <c r="BS75" s="7">
        <f t="shared" si="34"/>
        <v>6486000</v>
      </c>
      <c r="BT75" s="7">
        <f t="shared" si="34"/>
        <v>6555000</v>
      </c>
      <c r="BU75" s="7">
        <f t="shared" si="34"/>
        <v>6624000</v>
      </c>
      <c r="BV75" s="7">
        <f t="shared" si="34"/>
        <v>6693000</v>
      </c>
      <c r="BW75" s="7">
        <f t="shared" si="34"/>
        <v>6762000</v>
      </c>
      <c r="BX75" s="7">
        <f t="shared" si="34"/>
        <v>6831000</v>
      </c>
      <c r="BY75" s="7">
        <f t="shared" si="34"/>
        <v>6900000</v>
      </c>
      <c r="BZ75" s="7"/>
      <c r="CA75" s="7"/>
      <c r="CB75" s="7"/>
      <c r="CC75" s="7"/>
    </row>
    <row r="76" spans="1:81" s="5" customFormat="1" ht="11.25" x14ac:dyDescent="0.2">
      <c r="A76" s="6">
        <f t="shared" si="35"/>
        <v>700000</v>
      </c>
      <c r="B76" s="7">
        <f t="shared" ref="B76:Q85" si="38">B$8*$A76/10</f>
        <v>1400000</v>
      </c>
      <c r="C76" s="7">
        <f t="shared" si="38"/>
        <v>1470000</v>
      </c>
      <c r="D76" s="7">
        <f t="shared" si="38"/>
        <v>1890000</v>
      </c>
      <c r="E76" s="7">
        <f t="shared" si="38"/>
        <v>1960000</v>
      </c>
      <c r="F76" s="7">
        <f t="shared" si="38"/>
        <v>2030000</v>
      </c>
      <c r="G76" s="7">
        <f t="shared" si="38"/>
        <v>2100000</v>
      </c>
      <c r="H76" s="7">
        <f t="shared" si="38"/>
        <v>2170000</v>
      </c>
      <c r="I76" s="7">
        <f t="shared" si="38"/>
        <v>2240000</v>
      </c>
      <c r="J76" s="7">
        <f t="shared" si="38"/>
        <v>2310000</v>
      </c>
      <c r="K76" s="7">
        <f t="shared" si="38"/>
        <v>2380000</v>
      </c>
      <c r="L76" s="7">
        <f t="shared" si="38"/>
        <v>2450000</v>
      </c>
      <c r="M76" s="7">
        <f t="shared" si="38"/>
        <v>2520000</v>
      </c>
      <c r="N76" s="7">
        <f t="shared" si="38"/>
        <v>2590000</v>
      </c>
      <c r="O76" s="7">
        <f t="shared" si="38"/>
        <v>2660000</v>
      </c>
      <c r="P76" s="7">
        <f t="shared" si="38"/>
        <v>2730000</v>
      </c>
      <c r="Q76" s="7">
        <f t="shared" si="38"/>
        <v>2800000</v>
      </c>
      <c r="R76" s="7">
        <f t="shared" si="36"/>
        <v>2870000</v>
      </c>
      <c r="S76" s="7">
        <f t="shared" si="36"/>
        <v>2940000</v>
      </c>
      <c r="T76" s="7">
        <f t="shared" si="36"/>
        <v>3010000</v>
      </c>
      <c r="U76" s="7">
        <f t="shared" si="36"/>
        <v>3080000</v>
      </c>
      <c r="V76" s="7">
        <f t="shared" si="36"/>
        <v>3150000</v>
      </c>
      <c r="W76" s="7">
        <f t="shared" si="36"/>
        <v>3220000</v>
      </c>
      <c r="X76" s="7">
        <f t="shared" si="36"/>
        <v>3290000</v>
      </c>
      <c r="Y76" s="7">
        <f t="shared" si="36"/>
        <v>3360000</v>
      </c>
      <c r="Z76" s="7">
        <f t="shared" si="36"/>
        <v>3430000</v>
      </c>
      <c r="AA76" s="7">
        <f t="shared" si="36"/>
        <v>3500000</v>
      </c>
      <c r="AB76" s="7">
        <f t="shared" si="37"/>
        <v>3570000</v>
      </c>
      <c r="AC76" s="7">
        <f t="shared" si="37"/>
        <v>3640000</v>
      </c>
      <c r="AD76" s="7">
        <f t="shared" si="37"/>
        <v>3710000</v>
      </c>
      <c r="AE76" s="7">
        <f t="shared" si="37"/>
        <v>3780000</v>
      </c>
      <c r="AF76" s="7">
        <f t="shared" si="37"/>
        <v>3850000</v>
      </c>
      <c r="AG76" s="7">
        <f t="shared" si="37"/>
        <v>3920000</v>
      </c>
      <c r="AH76" s="7">
        <f t="shared" si="37"/>
        <v>3990000</v>
      </c>
      <c r="AI76" s="7">
        <f t="shared" si="37"/>
        <v>4060000</v>
      </c>
      <c r="AJ76" s="7">
        <f t="shared" si="37"/>
        <v>4130000</v>
      </c>
      <c r="AK76" s="7">
        <f t="shared" si="37"/>
        <v>4200000</v>
      </c>
      <c r="AL76" s="7">
        <f t="shared" si="37"/>
        <v>4270000</v>
      </c>
      <c r="AM76" s="7">
        <f t="shared" si="37"/>
        <v>4340000</v>
      </c>
      <c r="AN76" s="7">
        <f t="shared" si="37"/>
        <v>4410000</v>
      </c>
      <c r="AO76" s="7">
        <f t="shared" si="37"/>
        <v>4480000</v>
      </c>
      <c r="AP76" s="7">
        <f t="shared" si="37"/>
        <v>4550000</v>
      </c>
      <c r="AQ76" s="7">
        <f t="shared" si="33"/>
        <v>4620000</v>
      </c>
      <c r="AR76" s="7">
        <f t="shared" si="33"/>
        <v>4690000</v>
      </c>
      <c r="AS76" s="7">
        <f t="shared" si="33"/>
        <v>4760000</v>
      </c>
      <c r="AT76" s="7">
        <f t="shared" si="33"/>
        <v>4830000</v>
      </c>
      <c r="AU76" s="7">
        <f t="shared" si="33"/>
        <v>4900000</v>
      </c>
      <c r="AV76" s="7">
        <f t="shared" si="33"/>
        <v>4970000</v>
      </c>
      <c r="AW76" s="7">
        <f t="shared" si="33"/>
        <v>5040000</v>
      </c>
      <c r="AX76" s="7">
        <f t="shared" si="33"/>
        <v>5110000</v>
      </c>
      <c r="AY76" s="7">
        <f t="shared" si="33"/>
        <v>5180000</v>
      </c>
      <c r="AZ76" s="7">
        <f t="shared" si="33"/>
        <v>5250000</v>
      </c>
      <c r="BA76" s="7">
        <f t="shared" si="33"/>
        <v>5320000</v>
      </c>
      <c r="BB76" s="7">
        <f t="shared" si="33"/>
        <v>5390000</v>
      </c>
      <c r="BC76" s="7">
        <f t="shared" si="33"/>
        <v>5460000</v>
      </c>
      <c r="BD76" s="7">
        <f t="shared" si="33"/>
        <v>5530000</v>
      </c>
      <c r="BE76" s="7">
        <f t="shared" si="33"/>
        <v>5600000</v>
      </c>
      <c r="BF76" s="7">
        <f t="shared" si="33"/>
        <v>5670000</v>
      </c>
      <c r="BG76" s="7">
        <f t="shared" si="32"/>
        <v>5740000</v>
      </c>
      <c r="BH76" s="7">
        <f t="shared" si="32"/>
        <v>5810000</v>
      </c>
      <c r="BI76" s="7">
        <f t="shared" si="32"/>
        <v>5880000</v>
      </c>
      <c r="BJ76" s="7">
        <f t="shared" si="32"/>
        <v>5950000</v>
      </c>
      <c r="BK76" s="7">
        <f t="shared" si="32"/>
        <v>6020000</v>
      </c>
      <c r="BL76" s="7">
        <f t="shared" si="32"/>
        <v>6090000</v>
      </c>
      <c r="BM76" s="7">
        <f t="shared" si="32"/>
        <v>6160000</v>
      </c>
      <c r="BN76" s="7">
        <f t="shared" si="32"/>
        <v>6230000</v>
      </c>
      <c r="BO76" s="7">
        <f t="shared" si="32"/>
        <v>6300000</v>
      </c>
      <c r="BP76" s="7">
        <f t="shared" si="32"/>
        <v>6370000</v>
      </c>
      <c r="BQ76" s="7">
        <f t="shared" si="34"/>
        <v>6440000</v>
      </c>
      <c r="BR76" s="7">
        <f t="shared" si="34"/>
        <v>6510000</v>
      </c>
      <c r="BS76" s="7">
        <f t="shared" si="34"/>
        <v>6580000</v>
      </c>
      <c r="BT76" s="7">
        <f t="shared" si="34"/>
        <v>6650000</v>
      </c>
      <c r="BU76" s="7">
        <f t="shared" si="34"/>
        <v>6720000</v>
      </c>
      <c r="BV76" s="7">
        <f t="shared" si="34"/>
        <v>6790000</v>
      </c>
      <c r="BW76" s="7">
        <f t="shared" si="34"/>
        <v>6860000</v>
      </c>
      <c r="BX76" s="7">
        <f t="shared" si="34"/>
        <v>6930000</v>
      </c>
      <c r="BY76" s="7">
        <f t="shared" si="34"/>
        <v>7000000</v>
      </c>
      <c r="BZ76" s="7"/>
      <c r="CA76" s="7"/>
      <c r="CB76" s="7"/>
      <c r="CC76" s="7"/>
    </row>
    <row r="77" spans="1:81" s="5" customFormat="1" ht="11.25" x14ac:dyDescent="0.2">
      <c r="A77" s="6">
        <f t="shared" si="35"/>
        <v>710000</v>
      </c>
      <c r="B77" s="7">
        <f t="shared" si="38"/>
        <v>1420000</v>
      </c>
      <c r="C77" s="7">
        <f t="shared" si="38"/>
        <v>1491000</v>
      </c>
      <c r="D77" s="7">
        <f t="shared" si="38"/>
        <v>1917000</v>
      </c>
      <c r="E77" s="7">
        <f t="shared" si="38"/>
        <v>1988000</v>
      </c>
      <c r="F77" s="7">
        <f t="shared" si="38"/>
        <v>2059000</v>
      </c>
      <c r="G77" s="7">
        <f t="shared" si="38"/>
        <v>2130000</v>
      </c>
      <c r="H77" s="7">
        <f t="shared" si="38"/>
        <v>2201000</v>
      </c>
      <c r="I77" s="7">
        <f t="shared" si="38"/>
        <v>2272000</v>
      </c>
      <c r="J77" s="7">
        <f t="shared" si="38"/>
        <v>2343000</v>
      </c>
      <c r="K77" s="7">
        <f t="shared" si="38"/>
        <v>2414000</v>
      </c>
      <c r="L77" s="7">
        <f t="shared" si="38"/>
        <v>2485000</v>
      </c>
      <c r="M77" s="7">
        <f t="shared" si="38"/>
        <v>2556000</v>
      </c>
      <c r="N77" s="7">
        <f t="shared" si="38"/>
        <v>2627000</v>
      </c>
      <c r="O77" s="7">
        <f t="shared" si="38"/>
        <v>2698000</v>
      </c>
      <c r="P77" s="7">
        <f t="shared" si="38"/>
        <v>2769000</v>
      </c>
      <c r="Q77" s="7">
        <f t="shared" si="38"/>
        <v>2840000</v>
      </c>
      <c r="R77" s="7">
        <f t="shared" si="36"/>
        <v>2911000</v>
      </c>
      <c r="S77" s="7">
        <f t="shared" si="36"/>
        <v>2982000</v>
      </c>
      <c r="T77" s="7">
        <f t="shared" si="36"/>
        <v>3053000</v>
      </c>
      <c r="U77" s="7">
        <f t="shared" si="36"/>
        <v>3124000</v>
      </c>
      <c r="V77" s="7">
        <f t="shared" si="36"/>
        <v>3195000</v>
      </c>
      <c r="W77" s="7">
        <f t="shared" si="36"/>
        <v>3266000</v>
      </c>
      <c r="X77" s="7">
        <f t="shared" si="36"/>
        <v>3337000</v>
      </c>
      <c r="Y77" s="7">
        <f t="shared" si="36"/>
        <v>3408000</v>
      </c>
      <c r="Z77" s="7">
        <f t="shared" si="36"/>
        <v>3479000</v>
      </c>
      <c r="AA77" s="7">
        <f t="shared" si="36"/>
        <v>3550000</v>
      </c>
      <c r="AB77" s="7">
        <f t="shared" si="37"/>
        <v>3621000</v>
      </c>
      <c r="AC77" s="7">
        <f t="shared" si="37"/>
        <v>3692000</v>
      </c>
      <c r="AD77" s="7">
        <f t="shared" si="37"/>
        <v>3763000</v>
      </c>
      <c r="AE77" s="7">
        <f t="shared" si="37"/>
        <v>3834000</v>
      </c>
      <c r="AF77" s="7">
        <f t="shared" si="37"/>
        <v>3905000</v>
      </c>
      <c r="AG77" s="7">
        <f t="shared" si="37"/>
        <v>3976000</v>
      </c>
      <c r="AH77" s="7">
        <f t="shared" si="37"/>
        <v>4047000</v>
      </c>
      <c r="AI77" s="7">
        <f t="shared" si="37"/>
        <v>4118000</v>
      </c>
      <c r="AJ77" s="7">
        <f t="shared" si="37"/>
        <v>4189000</v>
      </c>
      <c r="AK77" s="7">
        <f t="shared" si="37"/>
        <v>4260000</v>
      </c>
      <c r="AL77" s="7">
        <f t="shared" si="37"/>
        <v>4331000</v>
      </c>
      <c r="AM77" s="7">
        <f t="shared" si="37"/>
        <v>4402000</v>
      </c>
      <c r="AN77" s="7">
        <f t="shared" si="37"/>
        <v>4473000</v>
      </c>
      <c r="AO77" s="7">
        <f t="shared" si="37"/>
        <v>4544000</v>
      </c>
      <c r="AP77" s="7">
        <f t="shared" si="37"/>
        <v>4615000</v>
      </c>
      <c r="AQ77" s="7">
        <f t="shared" si="33"/>
        <v>4686000</v>
      </c>
      <c r="AR77" s="7">
        <f t="shared" si="33"/>
        <v>4757000</v>
      </c>
      <c r="AS77" s="7">
        <f t="shared" si="33"/>
        <v>4828000</v>
      </c>
      <c r="AT77" s="7">
        <f t="shared" si="33"/>
        <v>4899000</v>
      </c>
      <c r="AU77" s="7">
        <f t="shared" si="33"/>
        <v>4970000</v>
      </c>
      <c r="AV77" s="7">
        <f t="shared" si="33"/>
        <v>5041000</v>
      </c>
      <c r="AW77" s="7">
        <f t="shared" si="33"/>
        <v>5112000</v>
      </c>
      <c r="AX77" s="7">
        <f t="shared" si="33"/>
        <v>5183000</v>
      </c>
      <c r="AY77" s="7">
        <f t="shared" si="33"/>
        <v>5254000</v>
      </c>
      <c r="AZ77" s="7">
        <f t="shared" si="33"/>
        <v>5325000</v>
      </c>
      <c r="BA77" s="7">
        <f t="shared" si="33"/>
        <v>5396000</v>
      </c>
      <c r="BB77" s="7">
        <f t="shared" si="33"/>
        <v>5467000</v>
      </c>
      <c r="BC77" s="7">
        <f t="shared" si="33"/>
        <v>5538000</v>
      </c>
      <c r="BD77" s="7">
        <f t="shared" si="33"/>
        <v>5609000</v>
      </c>
      <c r="BE77" s="7">
        <f t="shared" si="33"/>
        <v>5680000</v>
      </c>
      <c r="BF77" s="7">
        <f t="shared" si="33"/>
        <v>5751000</v>
      </c>
      <c r="BG77" s="7">
        <f t="shared" si="32"/>
        <v>5822000</v>
      </c>
      <c r="BH77" s="7">
        <f t="shared" si="32"/>
        <v>5893000</v>
      </c>
      <c r="BI77" s="7">
        <f t="shared" si="32"/>
        <v>5964000</v>
      </c>
      <c r="BJ77" s="7">
        <f t="shared" si="32"/>
        <v>6035000</v>
      </c>
      <c r="BK77" s="7">
        <f t="shared" si="32"/>
        <v>6106000</v>
      </c>
      <c r="BL77" s="7">
        <f t="shared" si="32"/>
        <v>6177000</v>
      </c>
      <c r="BM77" s="7">
        <f t="shared" si="32"/>
        <v>6248000</v>
      </c>
      <c r="BN77" s="7">
        <f t="shared" si="32"/>
        <v>6319000</v>
      </c>
      <c r="BO77" s="7">
        <f t="shared" si="32"/>
        <v>6390000</v>
      </c>
      <c r="BP77" s="7">
        <f t="shared" si="32"/>
        <v>6461000</v>
      </c>
      <c r="BQ77" s="7">
        <f t="shared" si="34"/>
        <v>6532000</v>
      </c>
      <c r="BR77" s="7">
        <f t="shared" si="34"/>
        <v>6603000</v>
      </c>
      <c r="BS77" s="7">
        <f t="shared" si="34"/>
        <v>6674000</v>
      </c>
      <c r="BT77" s="7">
        <f t="shared" si="34"/>
        <v>6745000</v>
      </c>
      <c r="BU77" s="7">
        <f t="shared" si="34"/>
        <v>6816000</v>
      </c>
      <c r="BV77" s="7">
        <f t="shared" si="34"/>
        <v>6887000</v>
      </c>
      <c r="BW77" s="7">
        <f t="shared" si="34"/>
        <v>6958000</v>
      </c>
      <c r="BX77" s="7">
        <f t="shared" si="34"/>
        <v>7029000</v>
      </c>
      <c r="BY77" s="7">
        <f t="shared" si="34"/>
        <v>7100000</v>
      </c>
      <c r="BZ77" s="7"/>
      <c r="CA77" s="7"/>
      <c r="CB77" s="7"/>
      <c r="CC77" s="7"/>
    </row>
    <row r="78" spans="1:81" s="5" customFormat="1" ht="11.25" x14ac:dyDescent="0.2">
      <c r="A78" s="6">
        <f t="shared" si="35"/>
        <v>720000</v>
      </c>
      <c r="B78" s="7">
        <f t="shared" si="38"/>
        <v>1440000</v>
      </c>
      <c r="C78" s="7">
        <f t="shared" si="38"/>
        <v>1512000</v>
      </c>
      <c r="D78" s="7">
        <f t="shared" si="38"/>
        <v>1944000</v>
      </c>
      <c r="E78" s="7">
        <f t="shared" si="38"/>
        <v>2016000</v>
      </c>
      <c r="F78" s="7">
        <f t="shared" si="38"/>
        <v>2088000</v>
      </c>
      <c r="G78" s="7">
        <f t="shared" si="38"/>
        <v>2160000</v>
      </c>
      <c r="H78" s="7">
        <f t="shared" si="38"/>
        <v>2232000</v>
      </c>
      <c r="I78" s="7">
        <f t="shared" si="38"/>
        <v>2304000</v>
      </c>
      <c r="J78" s="7">
        <f t="shared" si="38"/>
        <v>2376000</v>
      </c>
      <c r="K78" s="7">
        <f t="shared" si="38"/>
        <v>2448000</v>
      </c>
      <c r="L78" s="7">
        <f t="shared" si="38"/>
        <v>2520000</v>
      </c>
      <c r="M78" s="7">
        <f t="shared" si="38"/>
        <v>2592000</v>
      </c>
      <c r="N78" s="7">
        <f t="shared" si="38"/>
        <v>2664000</v>
      </c>
      <c r="O78" s="7">
        <f t="shared" si="38"/>
        <v>2736000</v>
      </c>
      <c r="P78" s="7">
        <f t="shared" si="38"/>
        <v>2808000</v>
      </c>
      <c r="Q78" s="7">
        <f t="shared" si="38"/>
        <v>2880000</v>
      </c>
      <c r="R78" s="7">
        <f t="shared" si="36"/>
        <v>2952000</v>
      </c>
      <c r="S78" s="7">
        <f t="shared" si="36"/>
        <v>3024000</v>
      </c>
      <c r="T78" s="7">
        <f t="shared" si="36"/>
        <v>3096000</v>
      </c>
      <c r="U78" s="7">
        <f t="shared" si="36"/>
        <v>3168000</v>
      </c>
      <c r="V78" s="7">
        <f t="shared" si="36"/>
        <v>3240000</v>
      </c>
      <c r="W78" s="7">
        <f t="shared" si="36"/>
        <v>3312000</v>
      </c>
      <c r="X78" s="7">
        <f t="shared" si="36"/>
        <v>3384000</v>
      </c>
      <c r="Y78" s="7">
        <f t="shared" si="36"/>
        <v>3456000</v>
      </c>
      <c r="Z78" s="7">
        <f t="shared" si="36"/>
        <v>3528000</v>
      </c>
      <c r="AA78" s="7">
        <f t="shared" si="36"/>
        <v>3600000</v>
      </c>
      <c r="AB78" s="7">
        <f t="shared" si="37"/>
        <v>3672000</v>
      </c>
      <c r="AC78" s="7">
        <f t="shared" si="37"/>
        <v>3744000</v>
      </c>
      <c r="AD78" s="7">
        <f t="shared" si="37"/>
        <v>3816000</v>
      </c>
      <c r="AE78" s="7">
        <f t="shared" si="37"/>
        <v>3888000</v>
      </c>
      <c r="AF78" s="7">
        <f t="shared" si="37"/>
        <v>3960000</v>
      </c>
      <c r="AG78" s="7">
        <f t="shared" si="37"/>
        <v>4032000</v>
      </c>
      <c r="AH78" s="7">
        <f t="shared" si="37"/>
        <v>4104000</v>
      </c>
      <c r="AI78" s="7">
        <f t="shared" si="37"/>
        <v>4176000</v>
      </c>
      <c r="AJ78" s="7">
        <f t="shared" si="37"/>
        <v>4248000</v>
      </c>
      <c r="AK78" s="7">
        <f t="shared" si="37"/>
        <v>4320000</v>
      </c>
      <c r="AL78" s="7">
        <f t="shared" si="37"/>
        <v>4392000</v>
      </c>
      <c r="AM78" s="7">
        <f t="shared" si="37"/>
        <v>4464000</v>
      </c>
      <c r="AN78" s="7">
        <f t="shared" si="37"/>
        <v>4536000</v>
      </c>
      <c r="AO78" s="7">
        <f t="shared" si="37"/>
        <v>4608000</v>
      </c>
      <c r="AP78" s="7">
        <f t="shared" si="37"/>
        <v>4680000</v>
      </c>
      <c r="AQ78" s="7">
        <f t="shared" si="33"/>
        <v>4752000</v>
      </c>
      <c r="AR78" s="7">
        <f t="shared" si="33"/>
        <v>4824000</v>
      </c>
      <c r="AS78" s="7">
        <f t="shared" si="33"/>
        <v>4896000</v>
      </c>
      <c r="AT78" s="7">
        <f t="shared" si="33"/>
        <v>4968000</v>
      </c>
      <c r="AU78" s="7">
        <f t="shared" si="33"/>
        <v>5040000</v>
      </c>
      <c r="AV78" s="7">
        <f t="shared" si="33"/>
        <v>5112000</v>
      </c>
      <c r="AW78" s="7">
        <f t="shared" si="33"/>
        <v>5184000</v>
      </c>
      <c r="AX78" s="7">
        <f t="shared" si="33"/>
        <v>5256000</v>
      </c>
      <c r="AY78" s="7">
        <f t="shared" si="33"/>
        <v>5328000</v>
      </c>
      <c r="AZ78" s="7">
        <f t="shared" si="33"/>
        <v>5400000</v>
      </c>
      <c r="BA78" s="7">
        <f t="shared" si="33"/>
        <v>5472000</v>
      </c>
      <c r="BB78" s="7">
        <f t="shared" si="33"/>
        <v>5544000</v>
      </c>
      <c r="BC78" s="7">
        <f t="shared" si="33"/>
        <v>5616000</v>
      </c>
      <c r="BD78" s="7">
        <f t="shared" si="33"/>
        <v>5688000</v>
      </c>
      <c r="BE78" s="7">
        <f t="shared" si="33"/>
        <v>5760000</v>
      </c>
      <c r="BF78" s="7">
        <f t="shared" si="33"/>
        <v>5832000</v>
      </c>
      <c r="BG78" s="7">
        <f t="shared" si="32"/>
        <v>5904000</v>
      </c>
      <c r="BH78" s="7">
        <f t="shared" si="32"/>
        <v>5976000</v>
      </c>
      <c r="BI78" s="7">
        <f t="shared" si="32"/>
        <v>6048000</v>
      </c>
      <c r="BJ78" s="7">
        <f t="shared" si="32"/>
        <v>6120000</v>
      </c>
      <c r="BK78" s="7">
        <f t="shared" si="32"/>
        <v>6192000</v>
      </c>
      <c r="BL78" s="7">
        <f t="shared" si="32"/>
        <v>6264000</v>
      </c>
      <c r="BM78" s="7">
        <f t="shared" si="32"/>
        <v>6336000</v>
      </c>
      <c r="BN78" s="7">
        <f t="shared" si="32"/>
        <v>6408000</v>
      </c>
      <c r="BO78" s="7">
        <f t="shared" si="32"/>
        <v>6480000</v>
      </c>
      <c r="BP78" s="7">
        <f t="shared" si="32"/>
        <v>6552000</v>
      </c>
      <c r="BQ78" s="7">
        <f t="shared" si="34"/>
        <v>6624000</v>
      </c>
      <c r="BR78" s="7">
        <f t="shared" si="34"/>
        <v>6696000</v>
      </c>
      <c r="BS78" s="7">
        <f t="shared" si="34"/>
        <v>6768000</v>
      </c>
      <c r="BT78" s="7">
        <f t="shared" si="34"/>
        <v>6840000</v>
      </c>
      <c r="BU78" s="7">
        <f t="shared" si="34"/>
        <v>6912000</v>
      </c>
      <c r="BV78" s="7">
        <f t="shared" si="34"/>
        <v>6984000</v>
      </c>
      <c r="BW78" s="7">
        <f t="shared" si="34"/>
        <v>7056000</v>
      </c>
      <c r="BX78" s="7">
        <f t="shared" si="34"/>
        <v>7128000</v>
      </c>
      <c r="BY78" s="7">
        <f t="shared" si="34"/>
        <v>7200000</v>
      </c>
      <c r="BZ78" s="7"/>
      <c r="CA78" s="7"/>
      <c r="CB78" s="7"/>
      <c r="CC78" s="7"/>
    </row>
    <row r="79" spans="1:81" s="5" customFormat="1" ht="11.25" x14ac:dyDescent="0.2">
      <c r="A79" s="6">
        <f t="shared" si="35"/>
        <v>730000</v>
      </c>
      <c r="B79" s="7">
        <f t="shared" si="38"/>
        <v>1460000</v>
      </c>
      <c r="C79" s="7">
        <f t="shared" si="38"/>
        <v>1533000</v>
      </c>
      <c r="D79" s="7">
        <f t="shared" si="38"/>
        <v>1971000</v>
      </c>
      <c r="E79" s="7">
        <f t="shared" si="38"/>
        <v>2044000</v>
      </c>
      <c r="F79" s="7">
        <f t="shared" si="38"/>
        <v>2117000</v>
      </c>
      <c r="G79" s="7">
        <f t="shared" si="38"/>
        <v>2190000</v>
      </c>
      <c r="H79" s="7">
        <f t="shared" si="38"/>
        <v>2263000</v>
      </c>
      <c r="I79" s="7">
        <f t="shared" si="38"/>
        <v>2336000</v>
      </c>
      <c r="J79" s="7">
        <f t="shared" si="38"/>
        <v>2409000</v>
      </c>
      <c r="K79" s="7">
        <f t="shared" si="38"/>
        <v>2482000</v>
      </c>
      <c r="L79" s="7">
        <f t="shared" si="38"/>
        <v>2555000</v>
      </c>
      <c r="M79" s="7">
        <f t="shared" si="38"/>
        <v>2628000</v>
      </c>
      <c r="N79" s="7">
        <f t="shared" si="38"/>
        <v>2701000</v>
      </c>
      <c r="O79" s="7">
        <f t="shared" si="38"/>
        <v>2774000</v>
      </c>
      <c r="P79" s="7">
        <f t="shared" si="38"/>
        <v>2847000</v>
      </c>
      <c r="Q79" s="7">
        <f t="shared" si="38"/>
        <v>2920000</v>
      </c>
      <c r="R79" s="7">
        <f t="shared" si="36"/>
        <v>2993000</v>
      </c>
      <c r="S79" s="7">
        <f t="shared" si="36"/>
        <v>3066000</v>
      </c>
      <c r="T79" s="7">
        <f t="shared" si="36"/>
        <v>3139000</v>
      </c>
      <c r="U79" s="7">
        <f t="shared" si="36"/>
        <v>3212000</v>
      </c>
      <c r="V79" s="7">
        <f t="shared" si="36"/>
        <v>3285000</v>
      </c>
      <c r="W79" s="7">
        <f t="shared" si="36"/>
        <v>3358000</v>
      </c>
      <c r="X79" s="7">
        <f t="shared" si="36"/>
        <v>3431000</v>
      </c>
      <c r="Y79" s="7">
        <f t="shared" si="36"/>
        <v>3504000</v>
      </c>
      <c r="Z79" s="7">
        <f t="shared" si="36"/>
        <v>3577000</v>
      </c>
      <c r="AA79" s="7">
        <f t="shared" si="36"/>
        <v>3650000</v>
      </c>
      <c r="AB79" s="7">
        <f t="shared" si="37"/>
        <v>3723000</v>
      </c>
      <c r="AC79" s="7">
        <f t="shared" si="37"/>
        <v>3796000</v>
      </c>
      <c r="AD79" s="7">
        <f t="shared" si="37"/>
        <v>3869000</v>
      </c>
      <c r="AE79" s="7">
        <f t="shared" si="37"/>
        <v>3942000</v>
      </c>
      <c r="AF79" s="7">
        <f t="shared" si="37"/>
        <v>4015000</v>
      </c>
      <c r="AG79" s="7">
        <f t="shared" si="37"/>
        <v>4088000</v>
      </c>
      <c r="AH79" s="7">
        <f t="shared" si="37"/>
        <v>4161000</v>
      </c>
      <c r="AI79" s="7">
        <f t="shared" si="37"/>
        <v>4234000</v>
      </c>
      <c r="AJ79" s="7">
        <f t="shared" si="37"/>
        <v>4307000</v>
      </c>
      <c r="AK79" s="7">
        <f t="shared" si="37"/>
        <v>4380000</v>
      </c>
      <c r="AL79" s="7">
        <f t="shared" si="37"/>
        <v>4453000</v>
      </c>
      <c r="AM79" s="7">
        <f t="shared" si="37"/>
        <v>4526000</v>
      </c>
      <c r="AN79" s="7">
        <f t="shared" si="37"/>
        <v>4599000</v>
      </c>
      <c r="AO79" s="7">
        <f t="shared" si="37"/>
        <v>4672000</v>
      </c>
      <c r="AP79" s="7">
        <f t="shared" si="37"/>
        <v>4745000</v>
      </c>
      <c r="AQ79" s="7">
        <f t="shared" si="33"/>
        <v>4818000</v>
      </c>
      <c r="AR79" s="7">
        <f t="shared" si="33"/>
        <v>4891000</v>
      </c>
      <c r="AS79" s="7">
        <f t="shared" si="33"/>
        <v>4964000</v>
      </c>
      <c r="AT79" s="7">
        <f t="shared" si="33"/>
        <v>5037000</v>
      </c>
      <c r="AU79" s="7">
        <f t="shared" si="33"/>
        <v>5110000</v>
      </c>
      <c r="AV79" s="7">
        <f t="shared" si="33"/>
        <v>5183000</v>
      </c>
      <c r="AW79" s="7">
        <f t="shared" si="33"/>
        <v>5256000</v>
      </c>
      <c r="AX79" s="7">
        <f t="shared" si="33"/>
        <v>5329000</v>
      </c>
      <c r="AY79" s="7">
        <f t="shared" si="33"/>
        <v>5402000</v>
      </c>
      <c r="AZ79" s="7">
        <f t="shared" si="33"/>
        <v>5475000</v>
      </c>
      <c r="BA79" s="7">
        <f t="shared" si="33"/>
        <v>5548000</v>
      </c>
      <c r="BB79" s="7">
        <f t="shared" si="33"/>
        <v>5621000</v>
      </c>
      <c r="BC79" s="7">
        <f t="shared" si="33"/>
        <v>5694000</v>
      </c>
      <c r="BD79" s="7">
        <f t="shared" si="33"/>
        <v>5767000</v>
      </c>
      <c r="BE79" s="7">
        <f t="shared" si="33"/>
        <v>5840000</v>
      </c>
      <c r="BF79" s="7">
        <f t="shared" si="33"/>
        <v>5913000</v>
      </c>
      <c r="BG79" s="7">
        <f t="shared" si="32"/>
        <v>5986000</v>
      </c>
      <c r="BH79" s="7">
        <f t="shared" si="32"/>
        <v>6059000</v>
      </c>
      <c r="BI79" s="7">
        <f t="shared" si="32"/>
        <v>6132000</v>
      </c>
      <c r="BJ79" s="7">
        <f t="shared" si="32"/>
        <v>6205000</v>
      </c>
      <c r="BK79" s="7">
        <f t="shared" si="32"/>
        <v>6278000</v>
      </c>
      <c r="BL79" s="7">
        <f t="shared" si="32"/>
        <v>6351000</v>
      </c>
      <c r="BM79" s="7">
        <f t="shared" si="32"/>
        <v>6424000</v>
      </c>
      <c r="BN79" s="7">
        <f t="shared" si="32"/>
        <v>6497000</v>
      </c>
      <c r="BO79" s="7">
        <f t="shared" si="32"/>
        <v>6570000</v>
      </c>
      <c r="BP79" s="7">
        <f t="shared" si="32"/>
        <v>6643000</v>
      </c>
      <c r="BQ79" s="7">
        <f t="shared" si="34"/>
        <v>6716000</v>
      </c>
      <c r="BR79" s="7">
        <f t="shared" si="34"/>
        <v>6789000</v>
      </c>
      <c r="BS79" s="7">
        <f t="shared" si="34"/>
        <v>6862000</v>
      </c>
      <c r="BT79" s="7">
        <f t="shared" si="34"/>
        <v>6935000</v>
      </c>
      <c r="BU79" s="7">
        <f t="shared" si="34"/>
        <v>7008000</v>
      </c>
      <c r="BV79" s="7">
        <f t="shared" si="34"/>
        <v>7081000</v>
      </c>
      <c r="BW79" s="7">
        <f t="shared" si="34"/>
        <v>7154000</v>
      </c>
      <c r="BX79" s="7">
        <f t="shared" si="34"/>
        <v>7227000</v>
      </c>
      <c r="BY79" s="7">
        <f t="shared" si="34"/>
        <v>7300000</v>
      </c>
      <c r="BZ79" s="7"/>
      <c r="CA79" s="7"/>
      <c r="CB79" s="7"/>
      <c r="CC79" s="7"/>
    </row>
    <row r="80" spans="1:81" s="5" customFormat="1" ht="11.25" x14ac:dyDescent="0.2">
      <c r="A80" s="6">
        <f t="shared" si="35"/>
        <v>740000</v>
      </c>
      <c r="B80" s="7">
        <f t="shared" si="38"/>
        <v>1480000</v>
      </c>
      <c r="C80" s="7">
        <f t="shared" si="38"/>
        <v>1554000</v>
      </c>
      <c r="D80" s="7">
        <f t="shared" si="38"/>
        <v>1998000</v>
      </c>
      <c r="E80" s="7">
        <f t="shared" si="38"/>
        <v>2072000</v>
      </c>
      <c r="F80" s="7">
        <f t="shared" si="38"/>
        <v>2146000</v>
      </c>
      <c r="G80" s="7">
        <f t="shared" si="38"/>
        <v>2220000</v>
      </c>
      <c r="H80" s="7">
        <f t="shared" si="38"/>
        <v>2294000</v>
      </c>
      <c r="I80" s="7">
        <f t="shared" si="38"/>
        <v>2368000</v>
      </c>
      <c r="J80" s="7">
        <f t="shared" si="38"/>
        <v>2442000</v>
      </c>
      <c r="K80" s="7">
        <f t="shared" si="38"/>
        <v>2516000</v>
      </c>
      <c r="L80" s="7">
        <f t="shared" si="38"/>
        <v>2590000</v>
      </c>
      <c r="M80" s="7">
        <f t="shared" si="38"/>
        <v>2664000</v>
      </c>
      <c r="N80" s="7">
        <f t="shared" si="38"/>
        <v>2738000</v>
      </c>
      <c r="O80" s="7">
        <f t="shared" si="38"/>
        <v>2812000</v>
      </c>
      <c r="P80" s="7">
        <f t="shared" si="38"/>
        <v>2886000</v>
      </c>
      <c r="Q80" s="7">
        <f t="shared" si="38"/>
        <v>2960000</v>
      </c>
      <c r="R80" s="7">
        <f t="shared" si="36"/>
        <v>3034000</v>
      </c>
      <c r="S80" s="7">
        <f t="shared" si="36"/>
        <v>3108000</v>
      </c>
      <c r="T80" s="7">
        <f t="shared" si="36"/>
        <v>3182000</v>
      </c>
      <c r="U80" s="7">
        <f t="shared" si="36"/>
        <v>3256000</v>
      </c>
      <c r="V80" s="7">
        <f t="shared" si="36"/>
        <v>3330000</v>
      </c>
      <c r="W80" s="7">
        <f t="shared" si="36"/>
        <v>3404000</v>
      </c>
      <c r="X80" s="7">
        <f t="shared" si="36"/>
        <v>3478000</v>
      </c>
      <c r="Y80" s="7">
        <f t="shared" si="36"/>
        <v>3552000</v>
      </c>
      <c r="Z80" s="7">
        <f t="shared" si="36"/>
        <v>3626000</v>
      </c>
      <c r="AA80" s="7">
        <f t="shared" si="36"/>
        <v>3700000</v>
      </c>
      <c r="AB80" s="7">
        <f t="shared" si="37"/>
        <v>3774000</v>
      </c>
      <c r="AC80" s="7">
        <f t="shared" si="37"/>
        <v>3848000</v>
      </c>
      <c r="AD80" s="7">
        <f t="shared" si="37"/>
        <v>3922000</v>
      </c>
      <c r="AE80" s="7">
        <f t="shared" si="37"/>
        <v>3996000</v>
      </c>
      <c r="AF80" s="7">
        <f t="shared" si="37"/>
        <v>4070000</v>
      </c>
      <c r="AG80" s="7">
        <f t="shared" si="37"/>
        <v>4144000</v>
      </c>
      <c r="AH80" s="7">
        <f t="shared" si="37"/>
        <v>4218000</v>
      </c>
      <c r="AI80" s="7">
        <f t="shared" si="37"/>
        <v>4292000</v>
      </c>
      <c r="AJ80" s="7">
        <f t="shared" si="37"/>
        <v>4366000</v>
      </c>
      <c r="AK80" s="7">
        <f t="shared" si="37"/>
        <v>4440000</v>
      </c>
      <c r="AL80" s="7">
        <f t="shared" si="37"/>
        <v>4514000</v>
      </c>
      <c r="AM80" s="7">
        <f t="shared" si="37"/>
        <v>4588000</v>
      </c>
      <c r="AN80" s="7">
        <f t="shared" si="37"/>
        <v>4662000</v>
      </c>
      <c r="AO80" s="7">
        <f t="shared" si="37"/>
        <v>4736000</v>
      </c>
      <c r="AP80" s="7">
        <f t="shared" si="37"/>
        <v>4810000</v>
      </c>
      <c r="AQ80" s="7">
        <f t="shared" si="33"/>
        <v>4884000</v>
      </c>
      <c r="AR80" s="7">
        <f t="shared" si="33"/>
        <v>4958000</v>
      </c>
      <c r="AS80" s="7">
        <f t="shared" si="33"/>
        <v>5032000</v>
      </c>
      <c r="AT80" s="7">
        <f t="shared" si="33"/>
        <v>5106000</v>
      </c>
      <c r="AU80" s="7">
        <f t="shared" si="33"/>
        <v>5180000</v>
      </c>
      <c r="AV80" s="7">
        <f t="shared" si="33"/>
        <v>5254000</v>
      </c>
      <c r="AW80" s="7">
        <f t="shared" si="33"/>
        <v>5328000</v>
      </c>
      <c r="AX80" s="7">
        <f t="shared" si="33"/>
        <v>5402000</v>
      </c>
      <c r="AY80" s="7">
        <f t="shared" si="33"/>
        <v>5476000</v>
      </c>
      <c r="AZ80" s="7">
        <f t="shared" si="33"/>
        <v>5550000</v>
      </c>
      <c r="BA80" s="7">
        <f t="shared" si="33"/>
        <v>5624000</v>
      </c>
      <c r="BB80" s="7">
        <f t="shared" si="33"/>
        <v>5698000</v>
      </c>
      <c r="BC80" s="7">
        <f t="shared" si="33"/>
        <v>5772000</v>
      </c>
      <c r="BD80" s="7">
        <f t="shared" si="33"/>
        <v>5846000</v>
      </c>
      <c r="BE80" s="7">
        <f t="shared" si="33"/>
        <v>5920000</v>
      </c>
      <c r="BF80" s="7">
        <f t="shared" si="33"/>
        <v>5994000</v>
      </c>
      <c r="BG80" s="7">
        <f t="shared" si="32"/>
        <v>6068000</v>
      </c>
      <c r="BH80" s="7">
        <f t="shared" si="32"/>
        <v>6142000</v>
      </c>
      <c r="BI80" s="7">
        <f t="shared" si="32"/>
        <v>6216000</v>
      </c>
      <c r="BJ80" s="7">
        <f t="shared" si="32"/>
        <v>6290000</v>
      </c>
      <c r="BK80" s="7">
        <f t="shared" si="32"/>
        <v>6364000</v>
      </c>
      <c r="BL80" s="7">
        <f t="shared" si="32"/>
        <v>6438000</v>
      </c>
      <c r="BM80" s="7">
        <f t="shared" si="32"/>
        <v>6512000</v>
      </c>
      <c r="BN80" s="7">
        <f t="shared" si="32"/>
        <v>6586000</v>
      </c>
      <c r="BO80" s="7">
        <f t="shared" si="32"/>
        <v>6660000</v>
      </c>
      <c r="BP80" s="7">
        <f t="shared" si="32"/>
        <v>6734000</v>
      </c>
      <c r="BQ80" s="7">
        <f t="shared" si="34"/>
        <v>6808000</v>
      </c>
      <c r="BR80" s="7">
        <f t="shared" si="34"/>
        <v>6882000</v>
      </c>
      <c r="BS80" s="7">
        <f t="shared" si="34"/>
        <v>6956000</v>
      </c>
      <c r="BT80" s="7">
        <f t="shared" si="34"/>
        <v>7030000</v>
      </c>
      <c r="BU80" s="7">
        <f t="shared" si="34"/>
        <v>7104000</v>
      </c>
      <c r="BV80" s="7">
        <f t="shared" si="34"/>
        <v>7178000</v>
      </c>
      <c r="BW80" s="7">
        <f t="shared" si="34"/>
        <v>7252000</v>
      </c>
      <c r="BX80" s="7">
        <f t="shared" si="34"/>
        <v>7326000</v>
      </c>
      <c r="BY80" s="7">
        <f t="shared" si="34"/>
        <v>7400000</v>
      </c>
      <c r="BZ80" s="7"/>
      <c r="CA80" s="7"/>
      <c r="CB80" s="7"/>
      <c r="CC80" s="7"/>
    </row>
    <row r="81" spans="1:81" s="5" customFormat="1" ht="11.25" x14ac:dyDescent="0.2">
      <c r="A81" s="6">
        <f t="shared" si="35"/>
        <v>750000</v>
      </c>
      <c r="B81" s="7">
        <f t="shared" si="38"/>
        <v>1500000</v>
      </c>
      <c r="C81" s="7">
        <f t="shared" si="38"/>
        <v>1575000</v>
      </c>
      <c r="D81" s="7">
        <f t="shared" si="38"/>
        <v>2025000</v>
      </c>
      <c r="E81" s="7">
        <f t="shared" si="38"/>
        <v>2100000</v>
      </c>
      <c r="F81" s="7">
        <f t="shared" si="38"/>
        <v>2175000</v>
      </c>
      <c r="G81" s="7">
        <f t="shared" si="38"/>
        <v>2250000</v>
      </c>
      <c r="H81" s="7">
        <f t="shared" si="38"/>
        <v>2325000</v>
      </c>
      <c r="I81" s="7">
        <f t="shared" si="38"/>
        <v>2400000</v>
      </c>
      <c r="J81" s="7">
        <f t="shared" si="38"/>
        <v>2475000</v>
      </c>
      <c r="K81" s="7">
        <f t="shared" si="38"/>
        <v>2550000</v>
      </c>
      <c r="L81" s="7">
        <f t="shared" si="38"/>
        <v>2625000</v>
      </c>
      <c r="M81" s="7">
        <f t="shared" si="38"/>
        <v>2700000</v>
      </c>
      <c r="N81" s="7">
        <f t="shared" si="38"/>
        <v>2775000</v>
      </c>
      <c r="O81" s="7">
        <f t="shared" si="38"/>
        <v>2850000</v>
      </c>
      <c r="P81" s="7">
        <f t="shared" si="38"/>
        <v>2925000</v>
      </c>
      <c r="Q81" s="7">
        <f t="shared" si="38"/>
        <v>3000000</v>
      </c>
      <c r="R81" s="7">
        <f t="shared" si="36"/>
        <v>3075000</v>
      </c>
      <c r="S81" s="7">
        <f t="shared" si="36"/>
        <v>3150000</v>
      </c>
      <c r="T81" s="7">
        <f t="shared" si="36"/>
        <v>3225000</v>
      </c>
      <c r="U81" s="7">
        <f t="shared" si="36"/>
        <v>3300000</v>
      </c>
      <c r="V81" s="7">
        <f t="shared" si="36"/>
        <v>3375000</v>
      </c>
      <c r="W81" s="7">
        <f t="shared" si="36"/>
        <v>3450000</v>
      </c>
      <c r="X81" s="7">
        <f t="shared" si="36"/>
        <v>3525000</v>
      </c>
      <c r="Y81" s="7">
        <f t="shared" si="36"/>
        <v>3600000</v>
      </c>
      <c r="Z81" s="7">
        <f t="shared" si="36"/>
        <v>3675000</v>
      </c>
      <c r="AA81" s="7">
        <f t="shared" si="36"/>
        <v>3750000</v>
      </c>
      <c r="AB81" s="7">
        <f t="shared" si="37"/>
        <v>3825000</v>
      </c>
      <c r="AC81" s="7">
        <f t="shared" si="37"/>
        <v>3900000</v>
      </c>
      <c r="AD81" s="7">
        <f t="shared" si="37"/>
        <v>3975000</v>
      </c>
      <c r="AE81" s="7">
        <f t="shared" si="37"/>
        <v>4050000</v>
      </c>
      <c r="AF81" s="7">
        <f t="shared" si="37"/>
        <v>4125000</v>
      </c>
      <c r="AG81" s="7">
        <f t="shared" si="37"/>
        <v>4200000</v>
      </c>
      <c r="AH81" s="7">
        <f t="shared" si="37"/>
        <v>4275000</v>
      </c>
      <c r="AI81" s="7">
        <f t="shared" si="37"/>
        <v>4350000</v>
      </c>
      <c r="AJ81" s="7">
        <f t="shared" si="37"/>
        <v>4425000</v>
      </c>
      <c r="AK81" s="7">
        <f t="shared" si="37"/>
        <v>4500000</v>
      </c>
      <c r="AL81" s="7">
        <f t="shared" si="37"/>
        <v>4575000</v>
      </c>
      <c r="AM81" s="7">
        <f t="shared" si="37"/>
        <v>4650000</v>
      </c>
      <c r="AN81" s="7">
        <f t="shared" si="37"/>
        <v>4725000</v>
      </c>
      <c r="AO81" s="7">
        <f t="shared" si="37"/>
        <v>4800000</v>
      </c>
      <c r="AP81" s="7">
        <f t="shared" si="37"/>
        <v>4875000</v>
      </c>
      <c r="AQ81" s="7">
        <f t="shared" si="33"/>
        <v>4950000</v>
      </c>
      <c r="AR81" s="7">
        <f t="shared" si="33"/>
        <v>5025000</v>
      </c>
      <c r="AS81" s="7">
        <f t="shared" si="33"/>
        <v>5100000</v>
      </c>
      <c r="AT81" s="7">
        <f t="shared" si="33"/>
        <v>5175000</v>
      </c>
      <c r="AU81" s="7">
        <f t="shared" si="33"/>
        <v>5250000</v>
      </c>
      <c r="AV81" s="7">
        <f t="shared" si="33"/>
        <v>5325000</v>
      </c>
      <c r="AW81" s="7">
        <f t="shared" si="33"/>
        <v>5400000</v>
      </c>
      <c r="AX81" s="7">
        <f t="shared" si="33"/>
        <v>5475000</v>
      </c>
      <c r="AY81" s="7">
        <f t="shared" si="33"/>
        <v>5550000</v>
      </c>
      <c r="AZ81" s="7">
        <f t="shared" si="33"/>
        <v>5625000</v>
      </c>
      <c r="BA81" s="7">
        <f t="shared" si="33"/>
        <v>5700000</v>
      </c>
      <c r="BB81" s="7">
        <f t="shared" si="33"/>
        <v>5775000</v>
      </c>
      <c r="BC81" s="7">
        <f t="shared" si="33"/>
        <v>5850000</v>
      </c>
      <c r="BD81" s="7">
        <f t="shared" si="33"/>
        <v>5925000</v>
      </c>
      <c r="BE81" s="7">
        <f t="shared" si="33"/>
        <v>6000000</v>
      </c>
      <c r="BF81" s="7">
        <f t="shared" si="33"/>
        <v>6075000</v>
      </c>
      <c r="BG81" s="7">
        <f t="shared" si="32"/>
        <v>6150000</v>
      </c>
      <c r="BH81" s="7">
        <f t="shared" si="32"/>
        <v>6225000</v>
      </c>
      <c r="BI81" s="7">
        <f t="shared" si="32"/>
        <v>6300000</v>
      </c>
      <c r="BJ81" s="7">
        <f t="shared" si="32"/>
        <v>6375000</v>
      </c>
      <c r="BK81" s="7">
        <f t="shared" si="32"/>
        <v>6450000</v>
      </c>
      <c r="BL81" s="7">
        <f t="shared" si="32"/>
        <v>6525000</v>
      </c>
      <c r="BM81" s="7">
        <f t="shared" si="32"/>
        <v>6600000</v>
      </c>
      <c r="BN81" s="7">
        <f t="shared" si="32"/>
        <v>6675000</v>
      </c>
      <c r="BO81" s="7">
        <f t="shared" si="32"/>
        <v>6750000</v>
      </c>
      <c r="BP81" s="7">
        <f t="shared" si="32"/>
        <v>6825000</v>
      </c>
      <c r="BQ81" s="7">
        <f t="shared" si="34"/>
        <v>6900000</v>
      </c>
      <c r="BR81" s="7">
        <f t="shared" si="34"/>
        <v>6975000</v>
      </c>
      <c r="BS81" s="7">
        <f t="shared" si="34"/>
        <v>7050000</v>
      </c>
      <c r="BT81" s="7">
        <f t="shared" si="34"/>
        <v>7125000</v>
      </c>
      <c r="BU81" s="7">
        <f t="shared" si="34"/>
        <v>7200000</v>
      </c>
      <c r="BV81" s="7">
        <f t="shared" si="34"/>
        <v>7275000</v>
      </c>
      <c r="BW81" s="7">
        <f t="shared" si="34"/>
        <v>7350000</v>
      </c>
      <c r="BX81" s="7">
        <f t="shared" si="34"/>
        <v>7425000</v>
      </c>
      <c r="BY81" s="7">
        <f t="shared" si="34"/>
        <v>7500000</v>
      </c>
      <c r="BZ81" s="7"/>
      <c r="CA81" s="7"/>
      <c r="CB81" s="7"/>
      <c r="CC81" s="7"/>
    </row>
    <row r="82" spans="1:81" s="5" customFormat="1" ht="11.25" x14ac:dyDescent="0.2">
      <c r="A82" s="6">
        <f t="shared" si="35"/>
        <v>760000</v>
      </c>
      <c r="B82" s="7">
        <f t="shared" si="38"/>
        <v>1520000</v>
      </c>
      <c r="C82" s="7">
        <f t="shared" si="38"/>
        <v>1596000</v>
      </c>
      <c r="D82" s="7">
        <f t="shared" si="38"/>
        <v>2052000</v>
      </c>
      <c r="E82" s="7">
        <f t="shared" si="38"/>
        <v>2128000</v>
      </c>
      <c r="F82" s="7">
        <f t="shared" si="38"/>
        <v>2204000</v>
      </c>
      <c r="G82" s="7">
        <f t="shared" si="38"/>
        <v>2280000</v>
      </c>
      <c r="H82" s="7">
        <f t="shared" si="38"/>
        <v>2356000</v>
      </c>
      <c r="I82" s="7">
        <f t="shared" si="38"/>
        <v>2432000</v>
      </c>
      <c r="J82" s="7">
        <f t="shared" si="38"/>
        <v>2508000</v>
      </c>
      <c r="K82" s="7">
        <f t="shared" si="38"/>
        <v>2584000</v>
      </c>
      <c r="L82" s="7">
        <f t="shared" si="38"/>
        <v>2660000</v>
      </c>
      <c r="M82" s="7">
        <f t="shared" si="38"/>
        <v>2736000</v>
      </c>
      <c r="N82" s="7">
        <f t="shared" si="38"/>
        <v>2812000</v>
      </c>
      <c r="O82" s="7">
        <f t="shared" si="38"/>
        <v>2888000</v>
      </c>
      <c r="P82" s="7">
        <f t="shared" si="38"/>
        <v>2964000</v>
      </c>
      <c r="Q82" s="7">
        <f t="shared" si="38"/>
        <v>3040000</v>
      </c>
      <c r="R82" s="7">
        <f t="shared" si="36"/>
        <v>3116000</v>
      </c>
      <c r="S82" s="7">
        <f t="shared" si="36"/>
        <v>3192000</v>
      </c>
      <c r="T82" s="7">
        <f t="shared" si="36"/>
        <v>3268000</v>
      </c>
      <c r="U82" s="7">
        <f t="shared" si="36"/>
        <v>3344000</v>
      </c>
      <c r="V82" s="7">
        <f t="shared" si="36"/>
        <v>3420000</v>
      </c>
      <c r="W82" s="7">
        <f t="shared" si="36"/>
        <v>3496000</v>
      </c>
      <c r="X82" s="7">
        <f t="shared" si="36"/>
        <v>3572000</v>
      </c>
      <c r="Y82" s="7">
        <f t="shared" si="36"/>
        <v>3648000</v>
      </c>
      <c r="Z82" s="7">
        <f t="shared" si="36"/>
        <v>3724000</v>
      </c>
      <c r="AA82" s="7">
        <f t="shared" si="36"/>
        <v>3800000</v>
      </c>
      <c r="AB82" s="7">
        <f t="shared" si="37"/>
        <v>3876000</v>
      </c>
      <c r="AC82" s="7">
        <f t="shared" si="37"/>
        <v>3952000</v>
      </c>
      <c r="AD82" s="7">
        <f t="shared" si="37"/>
        <v>4028000</v>
      </c>
      <c r="AE82" s="7">
        <f t="shared" si="37"/>
        <v>4104000</v>
      </c>
      <c r="AF82" s="7">
        <f t="shared" si="37"/>
        <v>4180000</v>
      </c>
      <c r="AG82" s="7">
        <f t="shared" si="37"/>
        <v>4256000</v>
      </c>
      <c r="AH82" s="7">
        <f t="shared" si="37"/>
        <v>4332000</v>
      </c>
      <c r="AI82" s="7">
        <f t="shared" si="37"/>
        <v>4408000</v>
      </c>
      <c r="AJ82" s="7">
        <f t="shared" si="37"/>
        <v>4484000</v>
      </c>
      <c r="AK82" s="7">
        <f t="shared" si="37"/>
        <v>4560000</v>
      </c>
      <c r="AL82" s="7">
        <f t="shared" si="37"/>
        <v>4636000</v>
      </c>
      <c r="AM82" s="7">
        <f t="shared" si="37"/>
        <v>4712000</v>
      </c>
      <c r="AN82" s="7">
        <f t="shared" si="37"/>
        <v>4788000</v>
      </c>
      <c r="AO82" s="7">
        <f t="shared" si="37"/>
        <v>4864000</v>
      </c>
      <c r="AP82" s="7">
        <f t="shared" si="37"/>
        <v>4940000</v>
      </c>
      <c r="AQ82" s="7">
        <f t="shared" si="33"/>
        <v>5016000</v>
      </c>
      <c r="AR82" s="7">
        <f t="shared" si="33"/>
        <v>5092000</v>
      </c>
      <c r="AS82" s="7">
        <f t="shared" si="33"/>
        <v>5168000</v>
      </c>
      <c r="AT82" s="7">
        <f t="shared" si="33"/>
        <v>5244000</v>
      </c>
      <c r="AU82" s="7">
        <f t="shared" si="33"/>
        <v>5320000</v>
      </c>
      <c r="AV82" s="7">
        <f t="shared" si="33"/>
        <v>5396000</v>
      </c>
      <c r="AW82" s="7">
        <f t="shared" si="33"/>
        <v>5472000</v>
      </c>
      <c r="AX82" s="7">
        <f t="shared" si="33"/>
        <v>5548000</v>
      </c>
      <c r="AY82" s="7">
        <f t="shared" si="33"/>
        <v>5624000</v>
      </c>
      <c r="AZ82" s="7">
        <f t="shared" si="33"/>
        <v>5700000</v>
      </c>
      <c r="BA82" s="7">
        <f t="shared" si="33"/>
        <v>5776000</v>
      </c>
      <c r="BB82" s="7">
        <f t="shared" si="33"/>
        <v>5852000</v>
      </c>
      <c r="BC82" s="7">
        <f t="shared" si="33"/>
        <v>5928000</v>
      </c>
      <c r="BD82" s="7">
        <f t="shared" si="33"/>
        <v>6004000</v>
      </c>
      <c r="BE82" s="7">
        <f t="shared" si="33"/>
        <v>6080000</v>
      </c>
      <c r="BF82" s="7">
        <f t="shared" si="33"/>
        <v>6156000</v>
      </c>
      <c r="BG82" s="7">
        <f t="shared" si="32"/>
        <v>6232000</v>
      </c>
      <c r="BH82" s="7">
        <f t="shared" si="32"/>
        <v>6308000</v>
      </c>
      <c r="BI82" s="7">
        <f t="shared" si="32"/>
        <v>6384000</v>
      </c>
      <c r="BJ82" s="7">
        <f t="shared" si="32"/>
        <v>6460000</v>
      </c>
      <c r="BK82" s="7">
        <f t="shared" si="32"/>
        <v>6536000</v>
      </c>
      <c r="BL82" s="7">
        <f t="shared" si="32"/>
        <v>6612000</v>
      </c>
      <c r="BM82" s="7">
        <f t="shared" si="32"/>
        <v>6688000</v>
      </c>
      <c r="BN82" s="7">
        <f t="shared" si="32"/>
        <v>6764000</v>
      </c>
      <c r="BO82" s="7">
        <f t="shared" si="32"/>
        <v>6840000</v>
      </c>
      <c r="BP82" s="7">
        <f t="shared" si="32"/>
        <v>6916000</v>
      </c>
      <c r="BQ82" s="7">
        <f t="shared" si="34"/>
        <v>6992000</v>
      </c>
      <c r="BR82" s="7">
        <f t="shared" si="34"/>
        <v>7068000</v>
      </c>
      <c r="BS82" s="7">
        <f t="shared" si="34"/>
        <v>7144000</v>
      </c>
      <c r="BT82" s="7">
        <f t="shared" si="34"/>
        <v>7220000</v>
      </c>
      <c r="BU82" s="7">
        <f t="shared" si="34"/>
        <v>7296000</v>
      </c>
      <c r="BV82" s="7">
        <f t="shared" si="34"/>
        <v>7372000</v>
      </c>
      <c r="BW82" s="7">
        <f t="shared" si="34"/>
        <v>7448000</v>
      </c>
      <c r="BX82" s="7">
        <f t="shared" si="34"/>
        <v>7524000</v>
      </c>
      <c r="BY82" s="7">
        <f t="shared" si="34"/>
        <v>7600000</v>
      </c>
      <c r="BZ82" s="7"/>
      <c r="CA82" s="7"/>
      <c r="CB82" s="7"/>
      <c r="CC82" s="7"/>
    </row>
    <row r="83" spans="1:81" s="5" customFormat="1" ht="11.25" x14ac:dyDescent="0.2">
      <c r="A83" s="6">
        <f t="shared" si="35"/>
        <v>770000</v>
      </c>
      <c r="B83" s="7">
        <f t="shared" si="38"/>
        <v>1540000</v>
      </c>
      <c r="C83" s="7">
        <f t="shared" si="38"/>
        <v>1617000</v>
      </c>
      <c r="D83" s="7">
        <f t="shared" si="38"/>
        <v>2079000</v>
      </c>
      <c r="E83" s="7">
        <f t="shared" si="38"/>
        <v>2156000</v>
      </c>
      <c r="F83" s="7">
        <f t="shared" si="38"/>
        <v>2233000</v>
      </c>
      <c r="G83" s="7">
        <f t="shared" si="38"/>
        <v>2310000</v>
      </c>
      <c r="H83" s="7">
        <f t="shared" si="38"/>
        <v>2387000</v>
      </c>
      <c r="I83" s="7">
        <f t="shared" si="38"/>
        <v>2464000</v>
      </c>
      <c r="J83" s="7">
        <f t="shared" si="38"/>
        <v>2541000</v>
      </c>
      <c r="K83" s="7">
        <f t="shared" si="38"/>
        <v>2618000</v>
      </c>
      <c r="L83" s="7">
        <f t="shared" si="38"/>
        <v>2695000</v>
      </c>
      <c r="M83" s="7">
        <f t="shared" si="38"/>
        <v>2772000</v>
      </c>
      <c r="N83" s="7">
        <f t="shared" si="38"/>
        <v>2849000</v>
      </c>
      <c r="O83" s="7">
        <f t="shared" si="38"/>
        <v>2926000</v>
      </c>
      <c r="P83" s="7">
        <f t="shared" si="38"/>
        <v>3003000</v>
      </c>
      <c r="Q83" s="7">
        <f t="shared" si="38"/>
        <v>3080000</v>
      </c>
      <c r="R83" s="7">
        <f t="shared" si="36"/>
        <v>3157000</v>
      </c>
      <c r="S83" s="7">
        <f t="shared" si="36"/>
        <v>3234000</v>
      </c>
      <c r="T83" s="7">
        <f t="shared" si="36"/>
        <v>3311000</v>
      </c>
      <c r="U83" s="7">
        <f t="shared" si="36"/>
        <v>3388000</v>
      </c>
      <c r="V83" s="7">
        <f t="shared" si="36"/>
        <v>3465000</v>
      </c>
      <c r="W83" s="7">
        <f t="shared" si="36"/>
        <v>3542000</v>
      </c>
      <c r="X83" s="7">
        <f t="shared" si="36"/>
        <v>3619000</v>
      </c>
      <c r="Y83" s="7">
        <f t="shared" si="36"/>
        <v>3696000</v>
      </c>
      <c r="Z83" s="7">
        <f t="shared" si="36"/>
        <v>3773000</v>
      </c>
      <c r="AA83" s="7">
        <f t="shared" si="36"/>
        <v>3850000</v>
      </c>
      <c r="AB83" s="7">
        <f t="shared" si="37"/>
        <v>3927000</v>
      </c>
      <c r="AC83" s="7">
        <f t="shared" si="37"/>
        <v>4004000</v>
      </c>
      <c r="AD83" s="7">
        <f t="shared" si="37"/>
        <v>4081000</v>
      </c>
      <c r="AE83" s="7">
        <f t="shared" si="37"/>
        <v>4158000</v>
      </c>
      <c r="AF83" s="7">
        <f t="shared" si="37"/>
        <v>4235000</v>
      </c>
      <c r="AG83" s="7">
        <f t="shared" si="37"/>
        <v>4312000</v>
      </c>
      <c r="AH83" s="7">
        <f t="shared" si="37"/>
        <v>4389000</v>
      </c>
      <c r="AI83" s="7">
        <f t="shared" si="37"/>
        <v>4466000</v>
      </c>
      <c r="AJ83" s="7">
        <f t="shared" si="37"/>
        <v>4543000</v>
      </c>
      <c r="AK83" s="7">
        <f t="shared" si="37"/>
        <v>4620000</v>
      </c>
      <c r="AL83" s="7">
        <f t="shared" si="37"/>
        <v>4697000</v>
      </c>
      <c r="AM83" s="7">
        <f t="shared" si="37"/>
        <v>4774000</v>
      </c>
      <c r="AN83" s="7">
        <f t="shared" si="37"/>
        <v>4851000</v>
      </c>
      <c r="AO83" s="7">
        <f t="shared" si="37"/>
        <v>4928000</v>
      </c>
      <c r="AP83" s="7">
        <f t="shared" si="37"/>
        <v>5005000</v>
      </c>
      <c r="AQ83" s="7">
        <f t="shared" si="33"/>
        <v>5082000</v>
      </c>
      <c r="AR83" s="7">
        <f t="shared" si="33"/>
        <v>5159000</v>
      </c>
      <c r="AS83" s="7">
        <f t="shared" si="33"/>
        <v>5236000</v>
      </c>
      <c r="AT83" s="7">
        <f t="shared" si="33"/>
        <v>5313000</v>
      </c>
      <c r="AU83" s="7">
        <f t="shared" si="33"/>
        <v>5390000</v>
      </c>
      <c r="AV83" s="7">
        <f t="shared" si="33"/>
        <v>5467000</v>
      </c>
      <c r="AW83" s="7">
        <f t="shared" si="33"/>
        <v>5544000</v>
      </c>
      <c r="AX83" s="7">
        <f t="shared" si="33"/>
        <v>5621000</v>
      </c>
      <c r="AY83" s="7">
        <f t="shared" si="33"/>
        <v>5698000</v>
      </c>
      <c r="AZ83" s="7">
        <f t="shared" si="33"/>
        <v>5775000</v>
      </c>
      <c r="BA83" s="7">
        <f t="shared" si="33"/>
        <v>5852000</v>
      </c>
      <c r="BB83" s="7">
        <f t="shared" si="33"/>
        <v>5929000</v>
      </c>
      <c r="BC83" s="7">
        <f t="shared" si="33"/>
        <v>6006000</v>
      </c>
      <c r="BD83" s="7">
        <f t="shared" si="33"/>
        <v>6083000</v>
      </c>
      <c r="BE83" s="7">
        <f t="shared" si="33"/>
        <v>6160000</v>
      </c>
      <c r="BF83" s="7">
        <f t="shared" si="33"/>
        <v>6237000</v>
      </c>
      <c r="BG83" s="7">
        <f t="shared" si="32"/>
        <v>6314000</v>
      </c>
      <c r="BH83" s="7">
        <f t="shared" si="32"/>
        <v>6391000</v>
      </c>
      <c r="BI83" s="7">
        <f t="shared" si="32"/>
        <v>6468000</v>
      </c>
      <c r="BJ83" s="7">
        <f t="shared" si="32"/>
        <v>6545000</v>
      </c>
      <c r="BK83" s="7">
        <f t="shared" si="32"/>
        <v>6622000</v>
      </c>
      <c r="BL83" s="7">
        <f t="shared" si="32"/>
        <v>6699000</v>
      </c>
      <c r="BM83" s="7">
        <f t="shared" si="32"/>
        <v>6776000</v>
      </c>
      <c r="BN83" s="7">
        <f t="shared" si="32"/>
        <v>6853000</v>
      </c>
      <c r="BO83" s="7">
        <f t="shared" si="32"/>
        <v>6930000</v>
      </c>
      <c r="BP83" s="7">
        <f t="shared" si="32"/>
        <v>7007000</v>
      </c>
      <c r="BQ83" s="7">
        <f t="shared" si="34"/>
        <v>7084000</v>
      </c>
      <c r="BR83" s="7">
        <f t="shared" si="34"/>
        <v>7161000</v>
      </c>
      <c r="BS83" s="7">
        <f t="shared" si="34"/>
        <v>7238000</v>
      </c>
      <c r="BT83" s="7">
        <f t="shared" si="34"/>
        <v>7315000</v>
      </c>
      <c r="BU83" s="7">
        <f t="shared" si="34"/>
        <v>7392000</v>
      </c>
      <c r="BV83" s="7">
        <f t="shared" si="34"/>
        <v>7469000</v>
      </c>
      <c r="BW83" s="7">
        <f t="shared" si="34"/>
        <v>7546000</v>
      </c>
      <c r="BX83" s="7">
        <f t="shared" si="34"/>
        <v>7623000</v>
      </c>
      <c r="BY83" s="7">
        <f t="shared" si="34"/>
        <v>7700000</v>
      </c>
      <c r="BZ83" s="7"/>
      <c r="CA83" s="7"/>
      <c r="CB83" s="7"/>
      <c r="CC83" s="7"/>
    </row>
    <row r="84" spans="1:81" s="5" customFormat="1" ht="11.25" x14ac:dyDescent="0.2">
      <c r="A84" s="6">
        <f t="shared" si="35"/>
        <v>780000</v>
      </c>
      <c r="B84" s="7">
        <f t="shared" si="38"/>
        <v>1560000</v>
      </c>
      <c r="C84" s="7">
        <f t="shared" si="38"/>
        <v>1638000</v>
      </c>
      <c r="D84" s="7">
        <f t="shared" si="38"/>
        <v>2106000</v>
      </c>
      <c r="E84" s="7">
        <f t="shared" si="38"/>
        <v>2184000</v>
      </c>
      <c r="F84" s="7">
        <f t="shared" si="38"/>
        <v>2262000</v>
      </c>
      <c r="G84" s="7">
        <f t="shared" si="38"/>
        <v>2340000</v>
      </c>
      <c r="H84" s="7">
        <f t="shared" si="38"/>
        <v>2418000</v>
      </c>
      <c r="I84" s="7">
        <f t="shared" si="38"/>
        <v>2496000</v>
      </c>
      <c r="J84" s="7">
        <f t="shared" si="38"/>
        <v>2574000</v>
      </c>
      <c r="K84" s="7">
        <f t="shared" si="38"/>
        <v>2652000</v>
      </c>
      <c r="L84" s="7">
        <f t="shared" si="38"/>
        <v>2730000</v>
      </c>
      <c r="M84" s="7">
        <f t="shared" si="38"/>
        <v>2808000</v>
      </c>
      <c r="N84" s="7">
        <f t="shared" si="38"/>
        <v>2886000</v>
      </c>
      <c r="O84" s="7">
        <f t="shared" si="38"/>
        <v>2964000</v>
      </c>
      <c r="P84" s="7">
        <f t="shared" si="38"/>
        <v>3042000</v>
      </c>
      <c r="Q84" s="7">
        <f t="shared" si="38"/>
        <v>3120000</v>
      </c>
      <c r="R84" s="7">
        <f t="shared" si="36"/>
        <v>3198000</v>
      </c>
      <c r="S84" s="7">
        <f t="shared" si="36"/>
        <v>3276000</v>
      </c>
      <c r="T84" s="7">
        <f t="shared" si="36"/>
        <v>3354000</v>
      </c>
      <c r="U84" s="7">
        <f t="shared" si="36"/>
        <v>3432000</v>
      </c>
      <c r="V84" s="7">
        <f t="shared" si="36"/>
        <v>3510000</v>
      </c>
      <c r="W84" s="7">
        <f t="shared" si="36"/>
        <v>3588000</v>
      </c>
      <c r="X84" s="7">
        <f t="shared" si="36"/>
        <v>3666000</v>
      </c>
      <c r="Y84" s="7">
        <f t="shared" si="36"/>
        <v>3744000</v>
      </c>
      <c r="Z84" s="7">
        <f t="shared" si="36"/>
        <v>3822000</v>
      </c>
      <c r="AA84" s="7">
        <f t="shared" si="36"/>
        <v>3900000</v>
      </c>
      <c r="AB84" s="7">
        <f t="shared" si="37"/>
        <v>3978000</v>
      </c>
      <c r="AC84" s="7">
        <f t="shared" si="37"/>
        <v>4056000</v>
      </c>
      <c r="AD84" s="7">
        <f t="shared" si="37"/>
        <v>4134000</v>
      </c>
      <c r="AE84" s="7">
        <f t="shared" si="37"/>
        <v>4212000</v>
      </c>
      <c r="AF84" s="7">
        <f t="shared" si="37"/>
        <v>4290000</v>
      </c>
      <c r="AG84" s="7">
        <f t="shared" si="37"/>
        <v>4368000</v>
      </c>
      <c r="AH84" s="7">
        <f t="shared" si="37"/>
        <v>4446000</v>
      </c>
      <c r="AI84" s="7">
        <f t="shared" si="37"/>
        <v>4524000</v>
      </c>
      <c r="AJ84" s="7">
        <f t="shared" si="37"/>
        <v>4602000</v>
      </c>
      <c r="AK84" s="7">
        <f t="shared" si="37"/>
        <v>4680000</v>
      </c>
      <c r="AL84" s="7">
        <f t="shared" si="37"/>
        <v>4758000</v>
      </c>
      <c r="AM84" s="7">
        <f t="shared" si="37"/>
        <v>4836000</v>
      </c>
      <c r="AN84" s="7">
        <f t="shared" si="37"/>
        <v>4914000</v>
      </c>
      <c r="AO84" s="7">
        <f t="shared" si="37"/>
        <v>4992000</v>
      </c>
      <c r="AP84" s="7">
        <f t="shared" si="37"/>
        <v>5070000</v>
      </c>
      <c r="AQ84" s="7">
        <f t="shared" si="33"/>
        <v>5148000</v>
      </c>
      <c r="AR84" s="7">
        <f t="shared" si="33"/>
        <v>5226000</v>
      </c>
      <c r="AS84" s="7">
        <f t="shared" si="33"/>
        <v>5304000</v>
      </c>
      <c r="AT84" s="7">
        <f t="shared" si="33"/>
        <v>5382000</v>
      </c>
      <c r="AU84" s="7">
        <f t="shared" si="33"/>
        <v>5460000</v>
      </c>
      <c r="AV84" s="7">
        <f t="shared" si="33"/>
        <v>5538000</v>
      </c>
      <c r="AW84" s="7">
        <f t="shared" si="33"/>
        <v>5616000</v>
      </c>
      <c r="AX84" s="7">
        <f t="shared" si="33"/>
        <v>5694000</v>
      </c>
      <c r="AY84" s="7">
        <f t="shared" si="33"/>
        <v>5772000</v>
      </c>
      <c r="AZ84" s="7">
        <f t="shared" si="33"/>
        <v>5850000</v>
      </c>
      <c r="BA84" s="7">
        <f t="shared" si="33"/>
        <v>5928000</v>
      </c>
      <c r="BB84" s="7">
        <f t="shared" si="33"/>
        <v>6006000</v>
      </c>
      <c r="BC84" s="7">
        <f t="shared" si="33"/>
        <v>6084000</v>
      </c>
      <c r="BD84" s="7">
        <f t="shared" si="33"/>
        <v>6162000</v>
      </c>
      <c r="BE84" s="7">
        <f t="shared" si="33"/>
        <v>6240000</v>
      </c>
      <c r="BF84" s="7">
        <f t="shared" si="33"/>
        <v>6318000</v>
      </c>
      <c r="BG84" s="7">
        <f t="shared" si="32"/>
        <v>6396000</v>
      </c>
      <c r="BH84" s="7">
        <f t="shared" si="32"/>
        <v>6474000</v>
      </c>
      <c r="BI84" s="7">
        <f t="shared" si="32"/>
        <v>6552000</v>
      </c>
      <c r="BJ84" s="7">
        <f t="shared" si="32"/>
        <v>6630000</v>
      </c>
      <c r="BK84" s="7">
        <f t="shared" si="32"/>
        <v>6708000</v>
      </c>
      <c r="BL84" s="7">
        <f t="shared" si="32"/>
        <v>6786000</v>
      </c>
      <c r="BM84" s="7">
        <f t="shared" si="32"/>
        <v>6864000</v>
      </c>
      <c r="BN84" s="7">
        <f t="shared" si="32"/>
        <v>6942000</v>
      </c>
      <c r="BO84" s="7">
        <f t="shared" si="32"/>
        <v>7020000</v>
      </c>
      <c r="BP84" s="7">
        <f t="shared" si="32"/>
        <v>7098000</v>
      </c>
      <c r="BQ84" s="7">
        <f t="shared" si="34"/>
        <v>7176000</v>
      </c>
      <c r="BR84" s="7">
        <f t="shared" si="34"/>
        <v>7254000</v>
      </c>
      <c r="BS84" s="7">
        <f t="shared" si="34"/>
        <v>7332000</v>
      </c>
      <c r="BT84" s="7">
        <f t="shared" si="34"/>
        <v>7410000</v>
      </c>
      <c r="BU84" s="7">
        <f t="shared" si="34"/>
        <v>7488000</v>
      </c>
      <c r="BV84" s="7">
        <f t="shared" si="34"/>
        <v>7566000</v>
      </c>
      <c r="BW84" s="7">
        <f t="shared" si="34"/>
        <v>7644000</v>
      </c>
      <c r="BX84" s="7">
        <f t="shared" si="34"/>
        <v>7722000</v>
      </c>
      <c r="BY84" s="7">
        <f t="shared" si="34"/>
        <v>7800000</v>
      </c>
      <c r="BZ84" s="7"/>
      <c r="CA84" s="7"/>
      <c r="CB84" s="7"/>
      <c r="CC84" s="7"/>
    </row>
    <row r="85" spans="1:81" s="5" customFormat="1" ht="11.25" x14ac:dyDescent="0.2">
      <c r="A85" s="6">
        <f t="shared" si="35"/>
        <v>790000</v>
      </c>
      <c r="B85" s="7">
        <f t="shared" si="38"/>
        <v>1580000</v>
      </c>
      <c r="C85" s="7">
        <f t="shared" si="38"/>
        <v>1659000</v>
      </c>
      <c r="D85" s="7">
        <f t="shared" si="38"/>
        <v>2133000</v>
      </c>
      <c r="E85" s="7">
        <f t="shared" si="38"/>
        <v>2212000</v>
      </c>
      <c r="F85" s="7">
        <f t="shared" si="38"/>
        <v>2291000</v>
      </c>
      <c r="G85" s="7">
        <f t="shared" si="38"/>
        <v>2370000</v>
      </c>
      <c r="H85" s="7">
        <f t="shared" si="38"/>
        <v>2449000</v>
      </c>
      <c r="I85" s="7">
        <f t="shared" si="38"/>
        <v>2528000</v>
      </c>
      <c r="J85" s="7">
        <f t="shared" si="38"/>
        <v>2607000</v>
      </c>
      <c r="K85" s="7">
        <f t="shared" si="38"/>
        <v>2686000</v>
      </c>
      <c r="L85" s="7">
        <f t="shared" si="38"/>
        <v>2765000</v>
      </c>
      <c r="M85" s="7">
        <f t="shared" si="38"/>
        <v>2844000</v>
      </c>
      <c r="N85" s="7">
        <f t="shared" si="38"/>
        <v>2923000</v>
      </c>
      <c r="O85" s="7">
        <f t="shared" si="38"/>
        <v>3002000</v>
      </c>
      <c r="P85" s="7">
        <f t="shared" si="38"/>
        <v>3081000</v>
      </c>
      <c r="Q85" s="7">
        <f t="shared" si="38"/>
        <v>3160000</v>
      </c>
      <c r="R85" s="7">
        <f t="shared" ref="R85:AA94" si="39">R$8*$A85/10</f>
        <v>3239000</v>
      </c>
      <c r="S85" s="7">
        <f t="shared" si="39"/>
        <v>3318000</v>
      </c>
      <c r="T85" s="7">
        <f t="shared" si="39"/>
        <v>3397000</v>
      </c>
      <c r="U85" s="7">
        <f t="shared" si="39"/>
        <v>3476000</v>
      </c>
      <c r="V85" s="7">
        <f t="shared" si="39"/>
        <v>3555000</v>
      </c>
      <c r="W85" s="7">
        <f t="shared" si="39"/>
        <v>3634000</v>
      </c>
      <c r="X85" s="7">
        <f t="shared" si="39"/>
        <v>3713000</v>
      </c>
      <c r="Y85" s="7">
        <f t="shared" si="39"/>
        <v>3792000</v>
      </c>
      <c r="Z85" s="7">
        <f t="shared" si="39"/>
        <v>3871000</v>
      </c>
      <c r="AA85" s="7">
        <f t="shared" si="39"/>
        <v>3950000</v>
      </c>
      <c r="AB85" s="7">
        <f t="shared" ref="AB85:AQ94" si="40">AB$8*$A85/10</f>
        <v>4029000</v>
      </c>
      <c r="AC85" s="7">
        <f t="shared" si="40"/>
        <v>4108000</v>
      </c>
      <c r="AD85" s="7">
        <f t="shared" si="40"/>
        <v>4187000</v>
      </c>
      <c r="AE85" s="7">
        <f t="shared" si="40"/>
        <v>4266000</v>
      </c>
      <c r="AF85" s="7">
        <f t="shared" si="40"/>
        <v>4345000</v>
      </c>
      <c r="AG85" s="7">
        <f t="shared" si="40"/>
        <v>4424000</v>
      </c>
      <c r="AH85" s="7">
        <f t="shared" si="40"/>
        <v>4503000</v>
      </c>
      <c r="AI85" s="7">
        <f t="shared" si="40"/>
        <v>4582000</v>
      </c>
      <c r="AJ85" s="7">
        <f t="shared" si="40"/>
        <v>4661000</v>
      </c>
      <c r="AK85" s="7">
        <f t="shared" si="40"/>
        <v>4740000</v>
      </c>
      <c r="AL85" s="7">
        <f t="shared" si="40"/>
        <v>4819000</v>
      </c>
      <c r="AM85" s="7">
        <f t="shared" si="40"/>
        <v>4898000</v>
      </c>
      <c r="AN85" s="7">
        <f t="shared" si="40"/>
        <v>4977000</v>
      </c>
      <c r="AO85" s="7">
        <f t="shared" si="40"/>
        <v>5056000</v>
      </c>
      <c r="AP85" s="7">
        <f t="shared" si="40"/>
        <v>5135000</v>
      </c>
      <c r="AQ85" s="7">
        <f t="shared" si="40"/>
        <v>5214000</v>
      </c>
      <c r="AR85" s="7">
        <f t="shared" si="33"/>
        <v>5293000</v>
      </c>
      <c r="AS85" s="7">
        <f t="shared" si="33"/>
        <v>5372000</v>
      </c>
      <c r="AT85" s="7">
        <f t="shared" si="33"/>
        <v>5451000</v>
      </c>
      <c r="AU85" s="7">
        <f t="shared" si="33"/>
        <v>5530000</v>
      </c>
      <c r="AV85" s="7">
        <f t="shared" si="33"/>
        <v>5609000</v>
      </c>
      <c r="AW85" s="7">
        <f t="shared" si="33"/>
        <v>5688000</v>
      </c>
      <c r="AX85" s="7">
        <f t="shared" si="33"/>
        <v>5767000</v>
      </c>
      <c r="AY85" s="7">
        <f t="shared" si="33"/>
        <v>5846000</v>
      </c>
      <c r="AZ85" s="7">
        <f t="shared" si="33"/>
        <v>5925000</v>
      </c>
      <c r="BA85" s="7">
        <f t="shared" si="33"/>
        <v>6004000</v>
      </c>
      <c r="BB85" s="7">
        <f t="shared" si="33"/>
        <v>6083000</v>
      </c>
      <c r="BC85" s="7">
        <f t="shared" si="33"/>
        <v>6162000</v>
      </c>
      <c r="BD85" s="7">
        <f t="shared" si="33"/>
        <v>6241000</v>
      </c>
      <c r="BE85" s="7">
        <f t="shared" si="33"/>
        <v>6320000</v>
      </c>
      <c r="BF85" s="7">
        <f t="shared" si="33"/>
        <v>6399000</v>
      </c>
      <c r="BG85" s="7">
        <f t="shared" si="33"/>
        <v>6478000</v>
      </c>
      <c r="BH85" s="7">
        <f t="shared" si="32"/>
        <v>6557000</v>
      </c>
      <c r="BI85" s="7">
        <f t="shared" si="32"/>
        <v>6636000</v>
      </c>
      <c r="BJ85" s="7">
        <f t="shared" si="32"/>
        <v>6715000</v>
      </c>
      <c r="BK85" s="7">
        <f t="shared" si="32"/>
        <v>6794000</v>
      </c>
      <c r="BL85" s="7">
        <f t="shared" si="32"/>
        <v>6873000</v>
      </c>
      <c r="BM85" s="7">
        <f t="shared" si="32"/>
        <v>6952000</v>
      </c>
      <c r="BN85" s="7">
        <f t="shared" si="32"/>
        <v>7031000</v>
      </c>
      <c r="BO85" s="7">
        <f t="shared" si="32"/>
        <v>7110000</v>
      </c>
      <c r="BP85" s="7">
        <f t="shared" si="32"/>
        <v>7189000</v>
      </c>
      <c r="BQ85" s="7">
        <f t="shared" si="32"/>
        <v>7268000</v>
      </c>
      <c r="BR85" s="7">
        <f t="shared" si="34"/>
        <v>7347000</v>
      </c>
      <c r="BS85" s="7">
        <f t="shared" si="34"/>
        <v>7426000</v>
      </c>
      <c r="BT85" s="7">
        <f t="shared" si="34"/>
        <v>7505000</v>
      </c>
      <c r="BU85" s="7">
        <f t="shared" si="34"/>
        <v>7584000</v>
      </c>
      <c r="BV85" s="7">
        <f t="shared" si="34"/>
        <v>7663000</v>
      </c>
      <c r="BW85" s="7">
        <f t="shared" si="34"/>
        <v>7742000</v>
      </c>
      <c r="BX85" s="7">
        <f t="shared" si="34"/>
        <v>7821000</v>
      </c>
      <c r="BY85" s="7">
        <f t="shared" si="34"/>
        <v>7900000</v>
      </c>
      <c r="BZ85" s="7"/>
      <c r="CA85" s="7"/>
      <c r="CB85" s="7"/>
      <c r="CC85" s="7"/>
    </row>
    <row r="86" spans="1:81" s="5" customFormat="1" ht="11.25" x14ac:dyDescent="0.2">
      <c r="A86" s="6">
        <f t="shared" si="35"/>
        <v>800000</v>
      </c>
      <c r="B86" s="7">
        <f t="shared" ref="B86:Q95" si="41">B$8*$A86/10</f>
        <v>1600000</v>
      </c>
      <c r="C86" s="7">
        <f t="shared" si="41"/>
        <v>1680000</v>
      </c>
      <c r="D86" s="7">
        <f t="shared" si="41"/>
        <v>2160000</v>
      </c>
      <c r="E86" s="7">
        <f t="shared" si="41"/>
        <v>2240000</v>
      </c>
      <c r="F86" s="7">
        <f t="shared" si="41"/>
        <v>2320000</v>
      </c>
      <c r="G86" s="7">
        <f t="shared" si="41"/>
        <v>2400000</v>
      </c>
      <c r="H86" s="7">
        <f t="shared" si="41"/>
        <v>2480000</v>
      </c>
      <c r="I86" s="7">
        <f t="shared" si="41"/>
        <v>2560000</v>
      </c>
      <c r="J86" s="7">
        <f t="shared" si="41"/>
        <v>2640000</v>
      </c>
      <c r="K86" s="7">
        <f t="shared" si="41"/>
        <v>2720000</v>
      </c>
      <c r="L86" s="7">
        <f t="shared" si="41"/>
        <v>2800000</v>
      </c>
      <c r="M86" s="7">
        <f t="shared" si="41"/>
        <v>2880000</v>
      </c>
      <c r="N86" s="7">
        <f t="shared" si="41"/>
        <v>2960000</v>
      </c>
      <c r="O86" s="7">
        <f t="shared" si="41"/>
        <v>3040000</v>
      </c>
      <c r="P86" s="7">
        <f t="shared" si="41"/>
        <v>3120000</v>
      </c>
      <c r="Q86" s="7">
        <f t="shared" si="41"/>
        <v>3200000</v>
      </c>
      <c r="R86" s="7">
        <f t="shared" si="39"/>
        <v>3280000</v>
      </c>
      <c r="S86" s="7">
        <f t="shared" si="39"/>
        <v>3360000</v>
      </c>
      <c r="T86" s="7">
        <f t="shared" si="39"/>
        <v>3440000</v>
      </c>
      <c r="U86" s="7">
        <f t="shared" si="39"/>
        <v>3520000</v>
      </c>
      <c r="V86" s="7">
        <f t="shared" si="39"/>
        <v>3600000</v>
      </c>
      <c r="W86" s="7">
        <f t="shared" si="39"/>
        <v>3680000</v>
      </c>
      <c r="X86" s="7">
        <f t="shared" si="39"/>
        <v>3760000</v>
      </c>
      <c r="Y86" s="7">
        <f t="shared" si="39"/>
        <v>3840000</v>
      </c>
      <c r="Z86" s="7">
        <f t="shared" si="39"/>
        <v>3920000</v>
      </c>
      <c r="AA86" s="7">
        <f t="shared" si="39"/>
        <v>4000000</v>
      </c>
      <c r="AB86" s="7">
        <f t="shared" si="40"/>
        <v>4080000</v>
      </c>
      <c r="AC86" s="7">
        <f t="shared" si="40"/>
        <v>4160000</v>
      </c>
      <c r="AD86" s="7">
        <f t="shared" si="40"/>
        <v>4240000</v>
      </c>
      <c r="AE86" s="7">
        <f t="shared" si="40"/>
        <v>4320000</v>
      </c>
      <c r="AF86" s="7">
        <f t="shared" si="40"/>
        <v>4400000</v>
      </c>
      <c r="AG86" s="7">
        <f t="shared" si="40"/>
        <v>4480000</v>
      </c>
      <c r="AH86" s="7">
        <f t="shared" si="40"/>
        <v>4560000</v>
      </c>
      <c r="AI86" s="7">
        <f t="shared" si="40"/>
        <v>4640000</v>
      </c>
      <c r="AJ86" s="7">
        <f t="shared" si="40"/>
        <v>4720000</v>
      </c>
      <c r="AK86" s="7">
        <f t="shared" si="40"/>
        <v>4800000</v>
      </c>
      <c r="AL86" s="7">
        <f t="shared" si="40"/>
        <v>4880000</v>
      </c>
      <c r="AM86" s="7">
        <f t="shared" si="40"/>
        <v>4960000</v>
      </c>
      <c r="AN86" s="7">
        <f t="shared" si="40"/>
        <v>5040000</v>
      </c>
      <c r="AO86" s="7">
        <f t="shared" si="40"/>
        <v>5120000</v>
      </c>
      <c r="AP86" s="7">
        <f t="shared" si="40"/>
        <v>5200000</v>
      </c>
      <c r="AQ86" s="7">
        <f t="shared" si="33"/>
        <v>5280000</v>
      </c>
      <c r="AR86" s="7">
        <f t="shared" si="33"/>
        <v>5360000</v>
      </c>
      <c r="AS86" s="7">
        <f t="shared" si="33"/>
        <v>5440000</v>
      </c>
      <c r="AT86" s="7">
        <f t="shared" si="33"/>
        <v>5520000</v>
      </c>
      <c r="AU86" s="7">
        <f t="shared" si="33"/>
        <v>5600000</v>
      </c>
      <c r="AV86" s="7">
        <f t="shared" si="33"/>
        <v>5680000</v>
      </c>
      <c r="AW86" s="7">
        <f t="shared" si="33"/>
        <v>5760000</v>
      </c>
      <c r="AX86" s="7">
        <f t="shared" si="33"/>
        <v>5840000</v>
      </c>
      <c r="AY86" s="7">
        <f t="shared" si="33"/>
        <v>5920000</v>
      </c>
      <c r="AZ86" s="7">
        <f t="shared" si="33"/>
        <v>6000000</v>
      </c>
      <c r="BA86" s="7">
        <f t="shared" si="33"/>
        <v>6080000</v>
      </c>
      <c r="BB86" s="7">
        <f t="shared" si="33"/>
        <v>6160000</v>
      </c>
      <c r="BC86" s="7">
        <f t="shared" si="33"/>
        <v>6240000</v>
      </c>
      <c r="BD86" s="7">
        <f t="shared" si="33"/>
        <v>6320000</v>
      </c>
      <c r="BE86" s="7">
        <f t="shared" si="33"/>
        <v>6400000</v>
      </c>
      <c r="BF86" s="7">
        <f t="shared" si="33"/>
        <v>6480000</v>
      </c>
      <c r="BG86" s="7">
        <f t="shared" si="32"/>
        <v>6560000</v>
      </c>
      <c r="BH86" s="7">
        <f t="shared" si="32"/>
        <v>6640000</v>
      </c>
      <c r="BI86" s="7">
        <f t="shared" si="32"/>
        <v>6720000</v>
      </c>
      <c r="BJ86" s="7">
        <f t="shared" si="32"/>
        <v>6800000</v>
      </c>
      <c r="BK86" s="7">
        <f t="shared" si="32"/>
        <v>6880000</v>
      </c>
      <c r="BL86" s="7">
        <f t="shared" si="32"/>
        <v>6960000</v>
      </c>
      <c r="BM86" s="7">
        <f t="shared" si="32"/>
        <v>7040000</v>
      </c>
      <c r="BN86" s="7">
        <f t="shared" si="32"/>
        <v>7120000</v>
      </c>
      <c r="BO86" s="7">
        <f t="shared" si="32"/>
        <v>7200000</v>
      </c>
      <c r="BP86" s="7">
        <f t="shared" si="32"/>
        <v>7280000</v>
      </c>
      <c r="BQ86" s="7">
        <f t="shared" si="34"/>
        <v>7360000</v>
      </c>
      <c r="BR86" s="7">
        <f t="shared" si="34"/>
        <v>7440000</v>
      </c>
      <c r="BS86" s="7">
        <f t="shared" si="34"/>
        <v>7520000</v>
      </c>
      <c r="BT86" s="7">
        <f t="shared" si="34"/>
        <v>7600000</v>
      </c>
      <c r="BU86" s="7">
        <f t="shared" si="34"/>
        <v>7680000</v>
      </c>
      <c r="BV86" s="7">
        <f t="shared" si="34"/>
        <v>7760000</v>
      </c>
      <c r="BW86" s="7">
        <f t="shared" si="34"/>
        <v>7840000</v>
      </c>
      <c r="BX86" s="7">
        <f t="shared" si="34"/>
        <v>7920000</v>
      </c>
      <c r="BY86" s="7">
        <f t="shared" si="34"/>
        <v>8000000</v>
      </c>
      <c r="BZ86" s="7"/>
      <c r="CA86" s="7"/>
      <c r="CB86" s="7"/>
      <c r="CC86" s="7"/>
    </row>
    <row r="87" spans="1:81" s="5" customFormat="1" ht="11.25" x14ac:dyDescent="0.2">
      <c r="A87" s="6">
        <f t="shared" si="35"/>
        <v>810000</v>
      </c>
      <c r="B87" s="7">
        <f t="shared" si="41"/>
        <v>1620000</v>
      </c>
      <c r="C87" s="7">
        <f t="shared" si="41"/>
        <v>1701000</v>
      </c>
      <c r="D87" s="7">
        <f t="shared" si="41"/>
        <v>2187000</v>
      </c>
      <c r="E87" s="7">
        <f t="shared" si="41"/>
        <v>2268000</v>
      </c>
      <c r="F87" s="7">
        <f t="shared" si="41"/>
        <v>2349000</v>
      </c>
      <c r="G87" s="7">
        <f t="shared" si="41"/>
        <v>2430000</v>
      </c>
      <c r="H87" s="7">
        <f t="shared" si="41"/>
        <v>2511000</v>
      </c>
      <c r="I87" s="7">
        <f t="shared" si="41"/>
        <v>2592000</v>
      </c>
      <c r="J87" s="7">
        <f t="shared" si="41"/>
        <v>2673000</v>
      </c>
      <c r="K87" s="7">
        <f t="shared" si="41"/>
        <v>2754000</v>
      </c>
      <c r="L87" s="7">
        <f t="shared" si="41"/>
        <v>2835000</v>
      </c>
      <c r="M87" s="7">
        <f t="shared" si="41"/>
        <v>2916000</v>
      </c>
      <c r="N87" s="7">
        <f t="shared" si="41"/>
        <v>2997000</v>
      </c>
      <c r="O87" s="7">
        <f t="shared" si="41"/>
        <v>3078000</v>
      </c>
      <c r="P87" s="7">
        <f t="shared" si="41"/>
        <v>3159000</v>
      </c>
      <c r="Q87" s="7">
        <f t="shared" si="41"/>
        <v>3240000</v>
      </c>
      <c r="R87" s="7">
        <f t="shared" si="39"/>
        <v>3321000</v>
      </c>
      <c r="S87" s="7">
        <f t="shared" si="39"/>
        <v>3402000</v>
      </c>
      <c r="T87" s="7">
        <f t="shared" si="39"/>
        <v>3483000</v>
      </c>
      <c r="U87" s="7">
        <f t="shared" si="39"/>
        <v>3564000</v>
      </c>
      <c r="V87" s="7">
        <f t="shared" si="39"/>
        <v>3645000</v>
      </c>
      <c r="W87" s="7">
        <f t="shared" si="39"/>
        <v>3726000</v>
      </c>
      <c r="X87" s="7">
        <f t="shared" si="39"/>
        <v>3807000</v>
      </c>
      <c r="Y87" s="7">
        <f t="shared" si="39"/>
        <v>3888000</v>
      </c>
      <c r="Z87" s="7">
        <f t="shared" si="39"/>
        <v>3969000</v>
      </c>
      <c r="AA87" s="7">
        <f t="shared" si="39"/>
        <v>4050000</v>
      </c>
      <c r="AB87" s="7">
        <f t="shared" si="40"/>
        <v>4131000</v>
      </c>
      <c r="AC87" s="7">
        <f t="shared" si="40"/>
        <v>4212000</v>
      </c>
      <c r="AD87" s="7">
        <f t="shared" si="40"/>
        <v>4293000</v>
      </c>
      <c r="AE87" s="7">
        <f t="shared" si="40"/>
        <v>4374000</v>
      </c>
      <c r="AF87" s="7">
        <f t="shared" si="40"/>
        <v>4455000</v>
      </c>
      <c r="AG87" s="7">
        <f t="shared" si="40"/>
        <v>4536000</v>
      </c>
      <c r="AH87" s="7">
        <f t="shared" si="40"/>
        <v>4617000</v>
      </c>
      <c r="AI87" s="7">
        <f t="shared" si="40"/>
        <v>4698000</v>
      </c>
      <c r="AJ87" s="7">
        <f t="shared" si="40"/>
        <v>4779000</v>
      </c>
      <c r="AK87" s="7">
        <f t="shared" si="40"/>
        <v>4860000</v>
      </c>
      <c r="AL87" s="7">
        <f t="shared" si="40"/>
        <v>4941000</v>
      </c>
      <c r="AM87" s="7">
        <f t="shared" si="40"/>
        <v>5022000</v>
      </c>
      <c r="AN87" s="7">
        <f t="shared" si="40"/>
        <v>5103000</v>
      </c>
      <c r="AO87" s="7">
        <f t="shared" si="40"/>
        <v>5184000</v>
      </c>
      <c r="AP87" s="7">
        <f t="shared" si="40"/>
        <v>5265000</v>
      </c>
      <c r="AQ87" s="7">
        <f t="shared" si="33"/>
        <v>5346000</v>
      </c>
      <c r="AR87" s="7">
        <f t="shared" si="33"/>
        <v>5427000</v>
      </c>
      <c r="AS87" s="7">
        <f t="shared" si="33"/>
        <v>5508000</v>
      </c>
      <c r="AT87" s="7">
        <f t="shared" si="33"/>
        <v>5589000</v>
      </c>
      <c r="AU87" s="7">
        <f t="shared" si="33"/>
        <v>5670000</v>
      </c>
      <c r="AV87" s="7">
        <f t="shared" si="33"/>
        <v>5751000</v>
      </c>
      <c r="AW87" s="7">
        <f t="shared" si="33"/>
        <v>5832000</v>
      </c>
      <c r="AX87" s="7">
        <f t="shared" si="33"/>
        <v>5913000</v>
      </c>
      <c r="AY87" s="7">
        <f t="shared" si="33"/>
        <v>5994000</v>
      </c>
      <c r="AZ87" s="7">
        <f t="shared" si="33"/>
        <v>6075000</v>
      </c>
      <c r="BA87" s="7">
        <f t="shared" si="33"/>
        <v>6156000</v>
      </c>
      <c r="BB87" s="7">
        <f t="shared" si="33"/>
        <v>6237000</v>
      </c>
      <c r="BC87" s="7">
        <f t="shared" si="33"/>
        <v>6318000</v>
      </c>
      <c r="BD87" s="7">
        <f t="shared" si="33"/>
        <v>6399000</v>
      </c>
      <c r="BE87" s="7">
        <f t="shared" si="33"/>
        <v>6480000</v>
      </c>
      <c r="BF87" s="7">
        <f t="shared" ref="BF87:BU102" si="42">BF$8*$A87/10</f>
        <v>6561000</v>
      </c>
      <c r="BG87" s="7">
        <f t="shared" si="42"/>
        <v>6642000</v>
      </c>
      <c r="BH87" s="7">
        <f t="shared" si="42"/>
        <v>6723000</v>
      </c>
      <c r="BI87" s="7">
        <f t="shared" si="42"/>
        <v>6804000</v>
      </c>
      <c r="BJ87" s="7">
        <f t="shared" si="42"/>
        <v>6885000</v>
      </c>
      <c r="BK87" s="7">
        <f t="shared" si="42"/>
        <v>6966000</v>
      </c>
      <c r="BL87" s="7">
        <f t="shared" si="42"/>
        <v>7047000</v>
      </c>
      <c r="BM87" s="7">
        <f t="shared" si="42"/>
        <v>7128000</v>
      </c>
      <c r="BN87" s="7">
        <f t="shared" si="42"/>
        <v>7209000</v>
      </c>
      <c r="BO87" s="7">
        <f t="shared" si="42"/>
        <v>7290000</v>
      </c>
      <c r="BP87" s="7">
        <f t="shared" si="42"/>
        <v>7371000</v>
      </c>
      <c r="BQ87" s="7">
        <f t="shared" si="34"/>
        <v>7452000</v>
      </c>
      <c r="BR87" s="7">
        <f t="shared" si="34"/>
        <v>7533000</v>
      </c>
      <c r="BS87" s="7">
        <f t="shared" si="34"/>
        <v>7614000</v>
      </c>
      <c r="BT87" s="7">
        <f t="shared" si="34"/>
        <v>7695000</v>
      </c>
      <c r="BU87" s="7">
        <f t="shared" si="34"/>
        <v>7776000</v>
      </c>
      <c r="BV87" s="7">
        <f t="shared" si="34"/>
        <v>7857000</v>
      </c>
      <c r="BW87" s="7">
        <f t="shared" si="34"/>
        <v>7938000</v>
      </c>
      <c r="BX87" s="7">
        <f t="shared" si="34"/>
        <v>8019000</v>
      </c>
      <c r="BY87" s="7">
        <f t="shared" si="34"/>
        <v>8100000</v>
      </c>
      <c r="BZ87" s="7"/>
      <c r="CA87" s="7"/>
      <c r="CB87" s="7"/>
      <c r="CC87" s="7"/>
    </row>
    <row r="88" spans="1:81" s="5" customFormat="1" ht="11.25" x14ac:dyDescent="0.2">
      <c r="A88" s="6">
        <f t="shared" si="35"/>
        <v>820000</v>
      </c>
      <c r="B88" s="7">
        <f t="shared" si="41"/>
        <v>1640000</v>
      </c>
      <c r="C88" s="7">
        <f t="shared" si="41"/>
        <v>1722000</v>
      </c>
      <c r="D88" s="7">
        <f t="shared" si="41"/>
        <v>2214000</v>
      </c>
      <c r="E88" s="7">
        <f t="shared" si="41"/>
        <v>2296000</v>
      </c>
      <c r="F88" s="7">
        <f t="shared" si="41"/>
        <v>2378000</v>
      </c>
      <c r="G88" s="7">
        <f t="shared" si="41"/>
        <v>2460000</v>
      </c>
      <c r="H88" s="7">
        <f t="shared" si="41"/>
        <v>2542000</v>
      </c>
      <c r="I88" s="7">
        <f t="shared" si="41"/>
        <v>2624000</v>
      </c>
      <c r="J88" s="7">
        <f t="shared" si="41"/>
        <v>2706000</v>
      </c>
      <c r="K88" s="7">
        <f t="shared" si="41"/>
        <v>2788000</v>
      </c>
      <c r="L88" s="7">
        <f t="shared" si="41"/>
        <v>2870000</v>
      </c>
      <c r="M88" s="7">
        <f t="shared" si="41"/>
        <v>2952000</v>
      </c>
      <c r="N88" s="7">
        <f t="shared" si="41"/>
        <v>3034000</v>
      </c>
      <c r="O88" s="7">
        <f t="shared" si="41"/>
        <v>3116000</v>
      </c>
      <c r="P88" s="7">
        <f t="shared" si="41"/>
        <v>3198000</v>
      </c>
      <c r="Q88" s="7">
        <f t="shared" si="41"/>
        <v>3280000</v>
      </c>
      <c r="R88" s="7">
        <f t="shared" si="39"/>
        <v>3362000</v>
      </c>
      <c r="S88" s="7">
        <f t="shared" si="39"/>
        <v>3444000</v>
      </c>
      <c r="T88" s="7">
        <f t="shared" si="39"/>
        <v>3526000</v>
      </c>
      <c r="U88" s="7">
        <f t="shared" si="39"/>
        <v>3608000</v>
      </c>
      <c r="V88" s="7">
        <f t="shared" si="39"/>
        <v>3690000</v>
      </c>
      <c r="W88" s="7">
        <f t="shared" si="39"/>
        <v>3772000</v>
      </c>
      <c r="X88" s="7">
        <f t="shared" si="39"/>
        <v>3854000</v>
      </c>
      <c r="Y88" s="7">
        <f t="shared" si="39"/>
        <v>3936000</v>
      </c>
      <c r="Z88" s="7">
        <f t="shared" si="39"/>
        <v>4018000</v>
      </c>
      <c r="AA88" s="7">
        <f t="shared" si="39"/>
        <v>4100000</v>
      </c>
      <c r="AB88" s="7">
        <f t="shared" si="40"/>
        <v>4182000</v>
      </c>
      <c r="AC88" s="7">
        <f t="shared" si="40"/>
        <v>4264000</v>
      </c>
      <c r="AD88" s="7">
        <f t="shared" si="40"/>
        <v>4346000</v>
      </c>
      <c r="AE88" s="7">
        <f t="shared" si="40"/>
        <v>4428000</v>
      </c>
      <c r="AF88" s="7">
        <f t="shared" si="40"/>
        <v>4510000</v>
      </c>
      <c r="AG88" s="7">
        <f t="shared" si="40"/>
        <v>4592000</v>
      </c>
      <c r="AH88" s="7">
        <f t="shared" si="40"/>
        <v>4674000</v>
      </c>
      <c r="AI88" s="7">
        <f t="shared" si="40"/>
        <v>4756000</v>
      </c>
      <c r="AJ88" s="7">
        <f t="shared" si="40"/>
        <v>4838000</v>
      </c>
      <c r="AK88" s="7">
        <f t="shared" si="40"/>
        <v>4920000</v>
      </c>
      <c r="AL88" s="7">
        <f t="shared" si="40"/>
        <v>5002000</v>
      </c>
      <c r="AM88" s="7">
        <f t="shared" si="40"/>
        <v>5084000</v>
      </c>
      <c r="AN88" s="7">
        <f t="shared" si="40"/>
        <v>5166000</v>
      </c>
      <c r="AO88" s="7">
        <f t="shared" si="40"/>
        <v>5248000</v>
      </c>
      <c r="AP88" s="7">
        <f t="shared" si="40"/>
        <v>5330000</v>
      </c>
      <c r="AQ88" s="7">
        <f t="shared" si="33"/>
        <v>5412000</v>
      </c>
      <c r="AR88" s="7">
        <f t="shared" si="33"/>
        <v>5494000</v>
      </c>
      <c r="AS88" s="7">
        <f t="shared" si="33"/>
        <v>5576000</v>
      </c>
      <c r="AT88" s="7">
        <f t="shared" si="33"/>
        <v>5658000</v>
      </c>
      <c r="AU88" s="7">
        <f t="shared" si="33"/>
        <v>5740000</v>
      </c>
      <c r="AV88" s="7">
        <f t="shared" si="33"/>
        <v>5822000</v>
      </c>
      <c r="AW88" s="7">
        <f t="shared" si="33"/>
        <v>5904000</v>
      </c>
      <c r="AX88" s="7">
        <f t="shared" si="33"/>
        <v>5986000</v>
      </c>
      <c r="AY88" s="7">
        <f t="shared" si="33"/>
        <v>6068000</v>
      </c>
      <c r="AZ88" s="7">
        <f t="shared" si="33"/>
        <v>6150000</v>
      </c>
      <c r="BA88" s="7">
        <f t="shared" si="33"/>
        <v>6232000</v>
      </c>
      <c r="BB88" s="7">
        <f t="shared" si="33"/>
        <v>6314000</v>
      </c>
      <c r="BC88" s="7">
        <f t="shared" si="33"/>
        <v>6396000</v>
      </c>
      <c r="BD88" s="7">
        <f t="shared" si="33"/>
        <v>6478000</v>
      </c>
      <c r="BE88" s="7">
        <f t="shared" si="33"/>
        <v>6560000</v>
      </c>
      <c r="BF88" s="7">
        <f t="shared" si="42"/>
        <v>6642000</v>
      </c>
      <c r="BG88" s="7">
        <f t="shared" si="42"/>
        <v>6724000</v>
      </c>
      <c r="BH88" s="7">
        <f t="shared" si="42"/>
        <v>6806000</v>
      </c>
      <c r="BI88" s="7">
        <f t="shared" si="42"/>
        <v>6888000</v>
      </c>
      <c r="BJ88" s="7">
        <f t="shared" si="42"/>
        <v>6970000</v>
      </c>
      <c r="BK88" s="7">
        <f t="shared" si="42"/>
        <v>7052000</v>
      </c>
      <c r="BL88" s="7">
        <f t="shared" si="42"/>
        <v>7134000</v>
      </c>
      <c r="BM88" s="7">
        <f t="shared" si="42"/>
        <v>7216000</v>
      </c>
      <c r="BN88" s="7">
        <f t="shared" si="42"/>
        <v>7298000</v>
      </c>
      <c r="BO88" s="7">
        <f t="shared" si="42"/>
        <v>7380000</v>
      </c>
      <c r="BP88" s="7">
        <f t="shared" si="42"/>
        <v>7462000</v>
      </c>
      <c r="BQ88" s="7">
        <f t="shared" si="34"/>
        <v>7544000</v>
      </c>
      <c r="BR88" s="7">
        <f t="shared" si="34"/>
        <v>7626000</v>
      </c>
      <c r="BS88" s="7">
        <f t="shared" si="34"/>
        <v>7708000</v>
      </c>
      <c r="BT88" s="7">
        <f t="shared" si="34"/>
        <v>7790000</v>
      </c>
      <c r="BU88" s="7">
        <f t="shared" si="34"/>
        <v>7872000</v>
      </c>
      <c r="BV88" s="7">
        <f t="shared" si="34"/>
        <v>7954000</v>
      </c>
      <c r="BW88" s="7">
        <f t="shared" si="34"/>
        <v>8036000</v>
      </c>
      <c r="BX88" s="7">
        <f t="shared" si="34"/>
        <v>8118000</v>
      </c>
      <c r="BY88" s="7">
        <f t="shared" si="34"/>
        <v>8200000</v>
      </c>
      <c r="BZ88" s="7"/>
      <c r="CA88" s="7"/>
      <c r="CB88" s="7"/>
      <c r="CC88" s="7"/>
    </row>
    <row r="89" spans="1:81" s="5" customFormat="1" ht="11.25" x14ac:dyDescent="0.2">
      <c r="A89" s="6">
        <f t="shared" si="35"/>
        <v>830000</v>
      </c>
      <c r="B89" s="7">
        <f t="shared" si="41"/>
        <v>1660000</v>
      </c>
      <c r="C89" s="7">
        <f t="shared" si="41"/>
        <v>1743000</v>
      </c>
      <c r="D89" s="7">
        <f t="shared" si="41"/>
        <v>2241000</v>
      </c>
      <c r="E89" s="7">
        <f t="shared" si="41"/>
        <v>2324000</v>
      </c>
      <c r="F89" s="7">
        <f t="shared" si="41"/>
        <v>2407000</v>
      </c>
      <c r="G89" s="7">
        <f t="shared" si="41"/>
        <v>2490000</v>
      </c>
      <c r="H89" s="7">
        <f t="shared" si="41"/>
        <v>2573000</v>
      </c>
      <c r="I89" s="7">
        <f t="shared" si="41"/>
        <v>2656000</v>
      </c>
      <c r="J89" s="7">
        <f t="shared" si="41"/>
        <v>2739000</v>
      </c>
      <c r="K89" s="7">
        <f t="shared" si="41"/>
        <v>2822000</v>
      </c>
      <c r="L89" s="7">
        <f t="shared" si="41"/>
        <v>2905000</v>
      </c>
      <c r="M89" s="7">
        <f t="shared" si="41"/>
        <v>2988000</v>
      </c>
      <c r="N89" s="7">
        <f t="shared" si="41"/>
        <v>3071000</v>
      </c>
      <c r="O89" s="7">
        <f t="shared" si="41"/>
        <v>3154000</v>
      </c>
      <c r="P89" s="7">
        <f t="shared" si="41"/>
        <v>3237000</v>
      </c>
      <c r="Q89" s="7">
        <f t="shared" si="41"/>
        <v>3320000</v>
      </c>
      <c r="R89" s="7">
        <f t="shared" si="39"/>
        <v>3403000</v>
      </c>
      <c r="S89" s="7">
        <f t="shared" si="39"/>
        <v>3486000</v>
      </c>
      <c r="T89" s="7">
        <f t="shared" si="39"/>
        <v>3569000</v>
      </c>
      <c r="U89" s="7">
        <f t="shared" si="39"/>
        <v>3652000</v>
      </c>
      <c r="V89" s="7">
        <f t="shared" si="39"/>
        <v>3735000</v>
      </c>
      <c r="W89" s="7">
        <f t="shared" si="39"/>
        <v>3818000</v>
      </c>
      <c r="X89" s="7">
        <f t="shared" si="39"/>
        <v>3901000</v>
      </c>
      <c r="Y89" s="7">
        <f t="shared" si="39"/>
        <v>3984000</v>
      </c>
      <c r="Z89" s="7">
        <f t="shared" si="39"/>
        <v>4067000</v>
      </c>
      <c r="AA89" s="7">
        <f t="shared" si="39"/>
        <v>4150000</v>
      </c>
      <c r="AB89" s="7">
        <f t="shared" si="40"/>
        <v>4233000</v>
      </c>
      <c r="AC89" s="7">
        <f t="shared" si="40"/>
        <v>4316000</v>
      </c>
      <c r="AD89" s="7">
        <f t="shared" si="40"/>
        <v>4399000</v>
      </c>
      <c r="AE89" s="7">
        <f t="shared" si="40"/>
        <v>4482000</v>
      </c>
      <c r="AF89" s="7">
        <f t="shared" si="40"/>
        <v>4565000</v>
      </c>
      <c r="AG89" s="7">
        <f t="shared" si="40"/>
        <v>4648000</v>
      </c>
      <c r="AH89" s="7">
        <f t="shared" si="40"/>
        <v>4731000</v>
      </c>
      <c r="AI89" s="7">
        <f t="shared" si="40"/>
        <v>4814000</v>
      </c>
      <c r="AJ89" s="7">
        <f t="shared" si="40"/>
        <v>4897000</v>
      </c>
      <c r="AK89" s="7">
        <f t="shared" si="40"/>
        <v>4980000</v>
      </c>
      <c r="AL89" s="7">
        <f t="shared" si="40"/>
        <v>5063000</v>
      </c>
      <c r="AM89" s="7">
        <f t="shared" si="40"/>
        <v>5146000</v>
      </c>
      <c r="AN89" s="7">
        <f t="shared" si="40"/>
        <v>5229000</v>
      </c>
      <c r="AO89" s="7">
        <f t="shared" si="40"/>
        <v>5312000</v>
      </c>
      <c r="AP89" s="7">
        <f t="shared" si="40"/>
        <v>5395000</v>
      </c>
      <c r="AQ89" s="7">
        <f t="shared" ref="AQ89:BG104" si="43">AQ$8*$A89/10</f>
        <v>5478000</v>
      </c>
      <c r="AR89" s="7">
        <f t="shared" si="43"/>
        <v>5561000</v>
      </c>
      <c r="AS89" s="7">
        <f t="shared" si="43"/>
        <v>5644000</v>
      </c>
      <c r="AT89" s="7">
        <f t="shared" si="43"/>
        <v>5727000</v>
      </c>
      <c r="AU89" s="7">
        <f t="shared" si="43"/>
        <v>5810000</v>
      </c>
      <c r="AV89" s="7">
        <f t="shared" si="43"/>
        <v>5893000</v>
      </c>
      <c r="AW89" s="7">
        <f t="shared" si="43"/>
        <v>5976000</v>
      </c>
      <c r="AX89" s="7">
        <f t="shared" si="43"/>
        <v>6059000</v>
      </c>
      <c r="AY89" s="7">
        <f t="shared" si="43"/>
        <v>6142000</v>
      </c>
      <c r="AZ89" s="7">
        <f t="shared" si="43"/>
        <v>6225000</v>
      </c>
      <c r="BA89" s="7">
        <f t="shared" si="43"/>
        <v>6308000</v>
      </c>
      <c r="BB89" s="7">
        <f t="shared" si="43"/>
        <v>6391000</v>
      </c>
      <c r="BC89" s="7">
        <f t="shared" si="43"/>
        <v>6474000</v>
      </c>
      <c r="BD89" s="7">
        <f t="shared" si="43"/>
        <v>6557000</v>
      </c>
      <c r="BE89" s="7">
        <f t="shared" si="43"/>
        <v>6640000</v>
      </c>
      <c r="BF89" s="7">
        <f t="shared" si="42"/>
        <v>6723000</v>
      </c>
      <c r="BG89" s="7">
        <f t="shared" si="43"/>
        <v>6806000</v>
      </c>
      <c r="BH89" s="7">
        <f t="shared" si="42"/>
        <v>6889000</v>
      </c>
      <c r="BI89" s="7">
        <f t="shared" si="42"/>
        <v>6972000</v>
      </c>
      <c r="BJ89" s="7">
        <f t="shared" si="42"/>
        <v>7055000</v>
      </c>
      <c r="BK89" s="7">
        <f t="shared" si="42"/>
        <v>7138000</v>
      </c>
      <c r="BL89" s="7">
        <f t="shared" si="42"/>
        <v>7221000</v>
      </c>
      <c r="BM89" s="7">
        <f t="shared" si="42"/>
        <v>7304000</v>
      </c>
      <c r="BN89" s="7">
        <f t="shared" si="42"/>
        <v>7387000</v>
      </c>
      <c r="BO89" s="7">
        <f t="shared" si="42"/>
        <v>7470000</v>
      </c>
      <c r="BP89" s="7">
        <f t="shared" si="42"/>
        <v>7553000</v>
      </c>
      <c r="BQ89" s="7">
        <f t="shared" si="42"/>
        <v>7636000</v>
      </c>
      <c r="BR89" s="7">
        <f t="shared" si="42"/>
        <v>7719000</v>
      </c>
      <c r="BS89" s="7">
        <f t="shared" si="42"/>
        <v>7802000</v>
      </c>
      <c r="BT89" s="7">
        <f t="shared" si="42"/>
        <v>7885000</v>
      </c>
      <c r="BU89" s="7">
        <f t="shared" si="42"/>
        <v>7968000</v>
      </c>
      <c r="BV89" s="7">
        <f t="shared" ref="BQ89:BY104" si="44">BV$8*$A89/10</f>
        <v>8051000</v>
      </c>
      <c r="BW89" s="7">
        <f t="shared" si="44"/>
        <v>8134000</v>
      </c>
      <c r="BX89" s="7">
        <f t="shared" si="44"/>
        <v>8217000</v>
      </c>
      <c r="BY89" s="7">
        <f t="shared" si="44"/>
        <v>8300000</v>
      </c>
      <c r="BZ89" s="7"/>
      <c r="CA89" s="7"/>
      <c r="CB89" s="7"/>
      <c r="CC89" s="7"/>
    </row>
    <row r="90" spans="1:81" s="5" customFormat="1" ht="11.25" x14ac:dyDescent="0.2">
      <c r="A90" s="6">
        <f t="shared" si="35"/>
        <v>840000</v>
      </c>
      <c r="B90" s="7">
        <f t="shared" si="41"/>
        <v>1680000</v>
      </c>
      <c r="C90" s="7">
        <f t="shared" si="41"/>
        <v>1764000</v>
      </c>
      <c r="D90" s="7">
        <f t="shared" si="41"/>
        <v>2268000</v>
      </c>
      <c r="E90" s="7">
        <f t="shared" si="41"/>
        <v>2352000</v>
      </c>
      <c r="F90" s="7">
        <f t="shared" si="41"/>
        <v>2436000</v>
      </c>
      <c r="G90" s="7">
        <f t="shared" si="41"/>
        <v>2520000</v>
      </c>
      <c r="H90" s="7">
        <f t="shared" si="41"/>
        <v>2604000</v>
      </c>
      <c r="I90" s="7">
        <f t="shared" si="41"/>
        <v>2688000</v>
      </c>
      <c r="J90" s="7">
        <f t="shared" si="41"/>
        <v>2772000</v>
      </c>
      <c r="K90" s="7">
        <f t="shared" si="41"/>
        <v>2856000</v>
      </c>
      <c r="L90" s="7">
        <f t="shared" si="41"/>
        <v>2940000</v>
      </c>
      <c r="M90" s="7">
        <f t="shared" si="41"/>
        <v>3024000</v>
      </c>
      <c r="N90" s="7">
        <f t="shared" si="41"/>
        <v>3108000</v>
      </c>
      <c r="O90" s="7">
        <f t="shared" si="41"/>
        <v>3192000</v>
      </c>
      <c r="P90" s="7">
        <f t="shared" si="41"/>
        <v>3276000</v>
      </c>
      <c r="Q90" s="7">
        <f t="shared" si="41"/>
        <v>3360000</v>
      </c>
      <c r="R90" s="7">
        <f t="shared" si="39"/>
        <v>3444000</v>
      </c>
      <c r="S90" s="7">
        <f t="shared" si="39"/>
        <v>3528000</v>
      </c>
      <c r="T90" s="7">
        <f t="shared" si="39"/>
        <v>3612000</v>
      </c>
      <c r="U90" s="7">
        <f t="shared" si="39"/>
        <v>3696000</v>
      </c>
      <c r="V90" s="7">
        <f t="shared" si="39"/>
        <v>3780000</v>
      </c>
      <c r="W90" s="7">
        <f t="shared" si="39"/>
        <v>3864000</v>
      </c>
      <c r="X90" s="7">
        <f t="shared" si="39"/>
        <v>3948000</v>
      </c>
      <c r="Y90" s="7">
        <f t="shared" si="39"/>
        <v>4032000</v>
      </c>
      <c r="Z90" s="7">
        <f t="shared" si="39"/>
        <v>4116000</v>
      </c>
      <c r="AA90" s="7">
        <f t="shared" si="39"/>
        <v>4200000</v>
      </c>
      <c r="AB90" s="7">
        <f t="shared" si="40"/>
        <v>4284000</v>
      </c>
      <c r="AC90" s="7">
        <f t="shared" si="40"/>
        <v>4368000</v>
      </c>
      <c r="AD90" s="7">
        <f t="shared" si="40"/>
        <v>4452000</v>
      </c>
      <c r="AE90" s="7">
        <f t="shared" si="40"/>
        <v>4536000</v>
      </c>
      <c r="AF90" s="7">
        <f t="shared" si="40"/>
        <v>4620000</v>
      </c>
      <c r="AG90" s="7">
        <f t="shared" si="40"/>
        <v>4704000</v>
      </c>
      <c r="AH90" s="7">
        <f t="shared" si="40"/>
        <v>4788000</v>
      </c>
      <c r="AI90" s="7">
        <f t="shared" si="40"/>
        <v>4872000</v>
      </c>
      <c r="AJ90" s="7">
        <f t="shared" si="40"/>
        <v>4956000</v>
      </c>
      <c r="AK90" s="7">
        <f t="shared" si="40"/>
        <v>5040000</v>
      </c>
      <c r="AL90" s="7">
        <f t="shared" si="40"/>
        <v>5124000</v>
      </c>
      <c r="AM90" s="7">
        <f t="shared" si="40"/>
        <v>5208000</v>
      </c>
      <c r="AN90" s="7">
        <f t="shared" si="40"/>
        <v>5292000</v>
      </c>
      <c r="AO90" s="7">
        <f t="shared" si="40"/>
        <v>5376000</v>
      </c>
      <c r="AP90" s="7">
        <f t="shared" si="40"/>
        <v>5460000</v>
      </c>
      <c r="AQ90" s="7">
        <f t="shared" si="43"/>
        <v>5544000</v>
      </c>
      <c r="AR90" s="7">
        <f t="shared" si="43"/>
        <v>5628000</v>
      </c>
      <c r="AS90" s="7">
        <f t="shared" si="43"/>
        <v>5712000</v>
      </c>
      <c r="AT90" s="7">
        <f t="shared" si="43"/>
        <v>5796000</v>
      </c>
      <c r="AU90" s="7">
        <f t="shared" si="43"/>
        <v>5880000</v>
      </c>
      <c r="AV90" s="7">
        <f t="shared" si="43"/>
        <v>5964000</v>
      </c>
      <c r="AW90" s="7">
        <f t="shared" si="43"/>
        <v>6048000</v>
      </c>
      <c r="AX90" s="7">
        <f t="shared" si="43"/>
        <v>6132000</v>
      </c>
      <c r="AY90" s="7">
        <f t="shared" si="43"/>
        <v>6216000</v>
      </c>
      <c r="AZ90" s="7">
        <f t="shared" si="43"/>
        <v>6300000</v>
      </c>
      <c r="BA90" s="7">
        <f t="shared" si="43"/>
        <v>6384000</v>
      </c>
      <c r="BB90" s="7">
        <f t="shared" si="43"/>
        <v>6468000</v>
      </c>
      <c r="BC90" s="7">
        <f t="shared" si="43"/>
        <v>6552000</v>
      </c>
      <c r="BD90" s="7">
        <f t="shared" si="43"/>
        <v>6636000</v>
      </c>
      <c r="BE90" s="7">
        <f t="shared" si="43"/>
        <v>6720000</v>
      </c>
      <c r="BF90" s="7">
        <f t="shared" si="42"/>
        <v>6804000</v>
      </c>
      <c r="BG90" s="7">
        <f t="shared" si="42"/>
        <v>6888000</v>
      </c>
      <c r="BH90" s="7">
        <f t="shared" si="42"/>
        <v>6972000</v>
      </c>
      <c r="BI90" s="7">
        <f t="shared" si="42"/>
        <v>7056000</v>
      </c>
      <c r="BJ90" s="7">
        <f t="shared" si="42"/>
        <v>7140000</v>
      </c>
      <c r="BK90" s="7">
        <f t="shared" si="42"/>
        <v>7224000</v>
      </c>
      <c r="BL90" s="7">
        <f t="shared" si="42"/>
        <v>7308000</v>
      </c>
      <c r="BM90" s="7">
        <f t="shared" si="42"/>
        <v>7392000</v>
      </c>
      <c r="BN90" s="7">
        <f t="shared" si="42"/>
        <v>7476000</v>
      </c>
      <c r="BO90" s="7">
        <f t="shared" si="42"/>
        <v>7560000</v>
      </c>
      <c r="BP90" s="7">
        <f t="shared" si="42"/>
        <v>7644000</v>
      </c>
      <c r="BQ90" s="7">
        <f t="shared" si="44"/>
        <v>7728000</v>
      </c>
      <c r="BR90" s="7">
        <f t="shared" si="44"/>
        <v>7812000</v>
      </c>
      <c r="BS90" s="7">
        <f t="shared" si="44"/>
        <v>7896000</v>
      </c>
      <c r="BT90" s="7">
        <f t="shared" si="44"/>
        <v>7980000</v>
      </c>
      <c r="BU90" s="7">
        <f t="shared" si="44"/>
        <v>8064000</v>
      </c>
      <c r="BV90" s="7">
        <f t="shared" si="44"/>
        <v>8148000</v>
      </c>
      <c r="BW90" s="7">
        <f t="shared" si="44"/>
        <v>8232000</v>
      </c>
      <c r="BX90" s="7">
        <f t="shared" si="44"/>
        <v>8316000</v>
      </c>
      <c r="BY90" s="7">
        <f t="shared" si="44"/>
        <v>8400000</v>
      </c>
      <c r="BZ90" s="7"/>
      <c r="CA90" s="7"/>
      <c r="CB90" s="7"/>
      <c r="CC90" s="7"/>
    </row>
    <row r="91" spans="1:81" s="5" customFormat="1" ht="11.25" x14ac:dyDescent="0.2">
      <c r="A91" s="6">
        <f t="shared" si="35"/>
        <v>850000</v>
      </c>
      <c r="B91" s="7">
        <f t="shared" si="41"/>
        <v>1700000</v>
      </c>
      <c r="C91" s="7">
        <f t="shared" si="41"/>
        <v>1785000</v>
      </c>
      <c r="D91" s="7">
        <f t="shared" si="41"/>
        <v>2295000</v>
      </c>
      <c r="E91" s="7">
        <f t="shared" si="41"/>
        <v>2380000</v>
      </c>
      <c r="F91" s="7">
        <f t="shared" si="41"/>
        <v>2465000</v>
      </c>
      <c r="G91" s="7">
        <f t="shared" si="41"/>
        <v>2550000</v>
      </c>
      <c r="H91" s="7">
        <f t="shared" si="41"/>
        <v>2635000</v>
      </c>
      <c r="I91" s="7">
        <f t="shared" si="41"/>
        <v>2720000</v>
      </c>
      <c r="J91" s="7">
        <f t="shared" si="41"/>
        <v>2805000</v>
      </c>
      <c r="K91" s="7">
        <f t="shared" si="41"/>
        <v>2890000</v>
      </c>
      <c r="L91" s="7">
        <f t="shared" si="41"/>
        <v>2975000</v>
      </c>
      <c r="M91" s="7">
        <f t="shared" si="41"/>
        <v>3060000</v>
      </c>
      <c r="N91" s="7">
        <f t="shared" si="41"/>
        <v>3145000</v>
      </c>
      <c r="O91" s="7">
        <f t="shared" si="41"/>
        <v>3230000</v>
      </c>
      <c r="P91" s="7">
        <f t="shared" si="41"/>
        <v>3315000</v>
      </c>
      <c r="Q91" s="7">
        <f t="shared" si="41"/>
        <v>3400000</v>
      </c>
      <c r="R91" s="7">
        <f t="shared" si="39"/>
        <v>3485000</v>
      </c>
      <c r="S91" s="7">
        <f t="shared" si="39"/>
        <v>3570000</v>
      </c>
      <c r="T91" s="7">
        <f t="shared" si="39"/>
        <v>3655000</v>
      </c>
      <c r="U91" s="7">
        <f t="shared" si="39"/>
        <v>3740000</v>
      </c>
      <c r="V91" s="7">
        <f t="shared" si="39"/>
        <v>3825000</v>
      </c>
      <c r="W91" s="7">
        <f t="shared" si="39"/>
        <v>3910000</v>
      </c>
      <c r="X91" s="7">
        <f t="shared" si="39"/>
        <v>3995000</v>
      </c>
      <c r="Y91" s="7">
        <f t="shared" si="39"/>
        <v>4080000</v>
      </c>
      <c r="Z91" s="7">
        <f t="shared" si="39"/>
        <v>4165000</v>
      </c>
      <c r="AA91" s="7">
        <f t="shared" si="39"/>
        <v>4250000</v>
      </c>
      <c r="AB91" s="7">
        <f t="shared" si="40"/>
        <v>4335000</v>
      </c>
      <c r="AC91" s="7">
        <f t="shared" si="40"/>
        <v>4420000</v>
      </c>
      <c r="AD91" s="7">
        <f t="shared" si="40"/>
        <v>4505000</v>
      </c>
      <c r="AE91" s="7">
        <f t="shared" si="40"/>
        <v>4590000</v>
      </c>
      <c r="AF91" s="7">
        <f t="shared" si="40"/>
        <v>4675000</v>
      </c>
      <c r="AG91" s="7">
        <f t="shared" si="40"/>
        <v>4760000</v>
      </c>
      <c r="AH91" s="7">
        <f t="shared" si="40"/>
        <v>4845000</v>
      </c>
      <c r="AI91" s="7">
        <f t="shared" si="40"/>
        <v>4930000</v>
      </c>
      <c r="AJ91" s="7">
        <f t="shared" si="40"/>
        <v>5015000</v>
      </c>
      <c r="AK91" s="7">
        <f t="shared" si="40"/>
        <v>5100000</v>
      </c>
      <c r="AL91" s="7">
        <f t="shared" si="40"/>
        <v>5185000</v>
      </c>
      <c r="AM91" s="7">
        <f t="shared" si="40"/>
        <v>5270000</v>
      </c>
      <c r="AN91" s="7">
        <f t="shared" si="40"/>
        <v>5355000</v>
      </c>
      <c r="AO91" s="7">
        <f t="shared" si="40"/>
        <v>5440000</v>
      </c>
      <c r="AP91" s="7">
        <f t="shared" si="40"/>
        <v>5525000</v>
      </c>
      <c r="AQ91" s="7">
        <f t="shared" si="43"/>
        <v>5610000</v>
      </c>
      <c r="AR91" s="7">
        <f t="shared" si="43"/>
        <v>5695000</v>
      </c>
      <c r="AS91" s="7">
        <f t="shared" si="43"/>
        <v>5780000</v>
      </c>
      <c r="AT91" s="7">
        <f t="shared" si="43"/>
        <v>5865000</v>
      </c>
      <c r="AU91" s="7">
        <f t="shared" si="43"/>
        <v>5950000</v>
      </c>
      <c r="AV91" s="7">
        <f t="shared" si="43"/>
        <v>6035000</v>
      </c>
      <c r="AW91" s="7">
        <f t="shared" si="43"/>
        <v>6120000</v>
      </c>
      <c r="AX91" s="7">
        <f t="shared" si="43"/>
        <v>6205000</v>
      </c>
      <c r="AY91" s="7">
        <f t="shared" si="43"/>
        <v>6290000</v>
      </c>
      <c r="AZ91" s="7">
        <f t="shared" si="43"/>
        <v>6375000</v>
      </c>
      <c r="BA91" s="7">
        <f t="shared" si="43"/>
        <v>6460000</v>
      </c>
      <c r="BB91" s="7">
        <f t="shared" si="43"/>
        <v>6545000</v>
      </c>
      <c r="BC91" s="7">
        <f t="shared" si="43"/>
        <v>6630000</v>
      </c>
      <c r="BD91" s="7">
        <f t="shared" si="43"/>
        <v>6715000</v>
      </c>
      <c r="BE91" s="7">
        <f t="shared" si="43"/>
        <v>6800000</v>
      </c>
      <c r="BF91" s="7">
        <f t="shared" si="42"/>
        <v>6885000</v>
      </c>
      <c r="BG91" s="7">
        <f t="shared" si="42"/>
        <v>6970000</v>
      </c>
      <c r="BH91" s="7">
        <f t="shared" si="42"/>
        <v>7055000</v>
      </c>
      <c r="BI91" s="7">
        <f t="shared" si="42"/>
        <v>7140000</v>
      </c>
      <c r="BJ91" s="7">
        <f t="shared" si="42"/>
        <v>7225000</v>
      </c>
      <c r="BK91" s="7">
        <f t="shared" si="42"/>
        <v>7310000</v>
      </c>
      <c r="BL91" s="7">
        <f t="shared" si="42"/>
        <v>7395000</v>
      </c>
      <c r="BM91" s="7">
        <f t="shared" si="42"/>
        <v>7480000</v>
      </c>
      <c r="BN91" s="7">
        <f t="shared" si="42"/>
        <v>7565000</v>
      </c>
      <c r="BO91" s="7">
        <f t="shared" si="42"/>
        <v>7650000</v>
      </c>
      <c r="BP91" s="7">
        <f t="shared" si="42"/>
        <v>7735000</v>
      </c>
      <c r="BQ91" s="7">
        <f t="shared" si="44"/>
        <v>7820000</v>
      </c>
      <c r="BR91" s="7">
        <f t="shared" si="44"/>
        <v>7905000</v>
      </c>
      <c r="BS91" s="7">
        <f t="shared" si="44"/>
        <v>7990000</v>
      </c>
      <c r="BT91" s="7">
        <f t="shared" si="44"/>
        <v>8075000</v>
      </c>
      <c r="BU91" s="7">
        <f t="shared" si="44"/>
        <v>8160000</v>
      </c>
      <c r="BV91" s="7">
        <f t="shared" si="44"/>
        <v>8245000</v>
      </c>
      <c r="BW91" s="7">
        <f t="shared" si="44"/>
        <v>8330000</v>
      </c>
      <c r="BX91" s="7">
        <f t="shared" si="44"/>
        <v>8415000</v>
      </c>
      <c r="BY91" s="7">
        <f t="shared" si="44"/>
        <v>8500000</v>
      </c>
      <c r="BZ91" s="7"/>
      <c r="CA91" s="7"/>
      <c r="CB91" s="7"/>
      <c r="CC91" s="7"/>
    </row>
    <row r="92" spans="1:81" s="5" customFormat="1" ht="11.25" x14ac:dyDescent="0.2">
      <c r="A92" s="6">
        <f t="shared" si="35"/>
        <v>860000</v>
      </c>
      <c r="B92" s="7">
        <f t="shared" si="41"/>
        <v>1720000</v>
      </c>
      <c r="C92" s="7">
        <f t="shared" si="41"/>
        <v>1806000</v>
      </c>
      <c r="D92" s="7">
        <f t="shared" si="41"/>
        <v>2322000</v>
      </c>
      <c r="E92" s="7">
        <f t="shared" si="41"/>
        <v>2408000</v>
      </c>
      <c r="F92" s="7">
        <f t="shared" si="41"/>
        <v>2494000</v>
      </c>
      <c r="G92" s="7">
        <f t="shared" si="41"/>
        <v>2580000</v>
      </c>
      <c r="H92" s="7">
        <f t="shared" si="41"/>
        <v>2666000</v>
      </c>
      <c r="I92" s="7">
        <f t="shared" si="41"/>
        <v>2752000</v>
      </c>
      <c r="J92" s="7">
        <f t="shared" si="41"/>
        <v>2838000</v>
      </c>
      <c r="K92" s="7">
        <f t="shared" si="41"/>
        <v>2924000</v>
      </c>
      <c r="L92" s="7">
        <f t="shared" si="41"/>
        <v>3010000</v>
      </c>
      <c r="M92" s="7">
        <f t="shared" si="41"/>
        <v>3096000</v>
      </c>
      <c r="N92" s="7">
        <f t="shared" si="41"/>
        <v>3182000</v>
      </c>
      <c r="O92" s="7">
        <f t="shared" si="41"/>
        <v>3268000</v>
      </c>
      <c r="P92" s="7">
        <f t="shared" si="41"/>
        <v>3354000</v>
      </c>
      <c r="Q92" s="7">
        <f t="shared" si="41"/>
        <v>3440000</v>
      </c>
      <c r="R92" s="7">
        <f t="shared" si="39"/>
        <v>3526000</v>
      </c>
      <c r="S92" s="7">
        <f t="shared" si="39"/>
        <v>3612000</v>
      </c>
      <c r="T92" s="7">
        <f t="shared" si="39"/>
        <v>3698000</v>
      </c>
      <c r="U92" s="7">
        <f t="shared" si="39"/>
        <v>3784000</v>
      </c>
      <c r="V92" s="7">
        <f t="shared" si="39"/>
        <v>3870000</v>
      </c>
      <c r="W92" s="7">
        <f t="shared" si="39"/>
        <v>3956000</v>
      </c>
      <c r="X92" s="7">
        <f t="shared" si="39"/>
        <v>4042000</v>
      </c>
      <c r="Y92" s="7">
        <f t="shared" si="39"/>
        <v>4128000</v>
      </c>
      <c r="Z92" s="7">
        <f t="shared" si="39"/>
        <v>4214000</v>
      </c>
      <c r="AA92" s="7">
        <f t="shared" si="39"/>
        <v>4300000</v>
      </c>
      <c r="AB92" s="7">
        <f t="shared" si="40"/>
        <v>4386000</v>
      </c>
      <c r="AC92" s="7">
        <f t="shared" si="40"/>
        <v>4472000</v>
      </c>
      <c r="AD92" s="7">
        <f t="shared" si="40"/>
        <v>4558000</v>
      </c>
      <c r="AE92" s="7">
        <f t="shared" si="40"/>
        <v>4644000</v>
      </c>
      <c r="AF92" s="7">
        <f t="shared" si="40"/>
        <v>4730000</v>
      </c>
      <c r="AG92" s="7">
        <f t="shared" si="40"/>
        <v>4816000</v>
      </c>
      <c r="AH92" s="7">
        <f t="shared" si="40"/>
        <v>4902000</v>
      </c>
      <c r="AI92" s="7">
        <f t="shared" si="40"/>
        <v>4988000</v>
      </c>
      <c r="AJ92" s="7">
        <f t="shared" si="40"/>
        <v>5074000</v>
      </c>
      <c r="AK92" s="7">
        <f t="shared" si="40"/>
        <v>5160000</v>
      </c>
      <c r="AL92" s="7">
        <f t="shared" si="40"/>
        <v>5246000</v>
      </c>
      <c r="AM92" s="7">
        <f t="shared" si="40"/>
        <v>5332000</v>
      </c>
      <c r="AN92" s="7">
        <f t="shared" si="40"/>
        <v>5418000</v>
      </c>
      <c r="AO92" s="7">
        <f t="shared" si="40"/>
        <v>5504000</v>
      </c>
      <c r="AP92" s="7">
        <f t="shared" si="40"/>
        <v>5590000</v>
      </c>
      <c r="AQ92" s="7">
        <f t="shared" si="43"/>
        <v>5676000</v>
      </c>
      <c r="AR92" s="7">
        <f t="shared" si="43"/>
        <v>5762000</v>
      </c>
      <c r="AS92" s="7">
        <f t="shared" si="43"/>
        <v>5848000</v>
      </c>
      <c r="AT92" s="7">
        <f t="shared" si="43"/>
        <v>5934000</v>
      </c>
      <c r="AU92" s="7">
        <f t="shared" si="43"/>
        <v>6020000</v>
      </c>
      <c r="AV92" s="7">
        <f t="shared" si="43"/>
        <v>6106000</v>
      </c>
      <c r="AW92" s="7">
        <f t="shared" si="43"/>
        <v>6192000</v>
      </c>
      <c r="AX92" s="7">
        <f t="shared" si="43"/>
        <v>6278000</v>
      </c>
      <c r="AY92" s="7">
        <f t="shared" si="43"/>
        <v>6364000</v>
      </c>
      <c r="AZ92" s="7">
        <f t="shared" si="43"/>
        <v>6450000</v>
      </c>
      <c r="BA92" s="7">
        <f t="shared" si="43"/>
        <v>6536000</v>
      </c>
      <c r="BB92" s="7">
        <f t="shared" si="43"/>
        <v>6622000</v>
      </c>
      <c r="BC92" s="7">
        <f t="shared" si="43"/>
        <v>6708000</v>
      </c>
      <c r="BD92" s="7">
        <f t="shared" si="43"/>
        <v>6794000</v>
      </c>
      <c r="BE92" s="7">
        <f t="shared" si="43"/>
        <v>6880000</v>
      </c>
      <c r="BF92" s="7">
        <f t="shared" si="42"/>
        <v>6966000</v>
      </c>
      <c r="BG92" s="7">
        <f t="shared" si="42"/>
        <v>7052000</v>
      </c>
      <c r="BH92" s="7">
        <f t="shared" si="42"/>
        <v>7138000</v>
      </c>
      <c r="BI92" s="7">
        <f t="shared" si="42"/>
        <v>7224000</v>
      </c>
      <c r="BJ92" s="7">
        <f t="shared" si="42"/>
        <v>7310000</v>
      </c>
      <c r="BK92" s="7">
        <f t="shared" si="42"/>
        <v>7396000</v>
      </c>
      <c r="BL92" s="7">
        <f t="shared" si="42"/>
        <v>7482000</v>
      </c>
      <c r="BM92" s="7">
        <f t="shared" si="42"/>
        <v>7568000</v>
      </c>
      <c r="BN92" s="7">
        <f t="shared" si="42"/>
        <v>7654000</v>
      </c>
      <c r="BO92" s="7">
        <f t="shared" si="42"/>
        <v>7740000</v>
      </c>
      <c r="BP92" s="7">
        <f t="shared" si="42"/>
        <v>7826000</v>
      </c>
      <c r="BQ92" s="7">
        <f t="shared" si="44"/>
        <v>7912000</v>
      </c>
      <c r="BR92" s="7">
        <f t="shared" si="44"/>
        <v>7998000</v>
      </c>
      <c r="BS92" s="7">
        <f t="shared" si="44"/>
        <v>8084000</v>
      </c>
      <c r="BT92" s="7">
        <f t="shared" si="44"/>
        <v>8170000</v>
      </c>
      <c r="BU92" s="7">
        <f t="shared" si="44"/>
        <v>8256000</v>
      </c>
      <c r="BV92" s="7">
        <f t="shared" si="44"/>
        <v>8342000</v>
      </c>
      <c r="BW92" s="7">
        <f t="shared" si="44"/>
        <v>8428000</v>
      </c>
      <c r="BX92" s="7">
        <f t="shared" si="44"/>
        <v>8514000</v>
      </c>
      <c r="BY92" s="7">
        <f t="shared" si="44"/>
        <v>8600000</v>
      </c>
      <c r="BZ92" s="7"/>
      <c r="CA92" s="7"/>
      <c r="CB92" s="7"/>
      <c r="CC92" s="7"/>
    </row>
    <row r="93" spans="1:81" s="5" customFormat="1" ht="11.25" x14ac:dyDescent="0.2">
      <c r="A93" s="6">
        <f t="shared" si="35"/>
        <v>870000</v>
      </c>
      <c r="B93" s="7">
        <f t="shared" si="41"/>
        <v>1740000</v>
      </c>
      <c r="C93" s="7">
        <f t="shared" si="41"/>
        <v>1827000</v>
      </c>
      <c r="D93" s="7">
        <f t="shared" si="41"/>
        <v>2349000</v>
      </c>
      <c r="E93" s="7">
        <f t="shared" si="41"/>
        <v>2436000</v>
      </c>
      <c r="F93" s="7">
        <f t="shared" si="41"/>
        <v>2523000</v>
      </c>
      <c r="G93" s="7">
        <f t="shared" si="41"/>
        <v>2610000</v>
      </c>
      <c r="H93" s="7">
        <f t="shared" si="41"/>
        <v>2697000</v>
      </c>
      <c r="I93" s="7">
        <f t="shared" si="41"/>
        <v>2784000</v>
      </c>
      <c r="J93" s="7">
        <f t="shared" si="41"/>
        <v>2871000</v>
      </c>
      <c r="K93" s="7">
        <f t="shared" si="41"/>
        <v>2958000</v>
      </c>
      <c r="L93" s="7">
        <f t="shared" si="41"/>
        <v>3045000</v>
      </c>
      <c r="M93" s="7">
        <f t="shared" si="41"/>
        <v>3132000</v>
      </c>
      <c r="N93" s="7">
        <f t="shared" si="41"/>
        <v>3219000</v>
      </c>
      <c r="O93" s="7">
        <f t="shared" si="41"/>
        <v>3306000</v>
      </c>
      <c r="P93" s="7">
        <f t="shared" si="41"/>
        <v>3393000</v>
      </c>
      <c r="Q93" s="7">
        <f t="shared" si="41"/>
        <v>3480000</v>
      </c>
      <c r="R93" s="7">
        <f t="shared" si="39"/>
        <v>3567000</v>
      </c>
      <c r="S93" s="7">
        <f t="shared" si="39"/>
        <v>3654000</v>
      </c>
      <c r="T93" s="7">
        <f t="shared" si="39"/>
        <v>3741000</v>
      </c>
      <c r="U93" s="7">
        <f t="shared" si="39"/>
        <v>3828000</v>
      </c>
      <c r="V93" s="7">
        <f t="shared" si="39"/>
        <v>3915000</v>
      </c>
      <c r="W93" s="7">
        <f t="shared" si="39"/>
        <v>4002000</v>
      </c>
      <c r="X93" s="7">
        <f t="shared" si="39"/>
        <v>4089000</v>
      </c>
      <c r="Y93" s="7">
        <f t="shared" si="39"/>
        <v>4176000</v>
      </c>
      <c r="Z93" s="7">
        <f t="shared" si="39"/>
        <v>4263000</v>
      </c>
      <c r="AA93" s="7">
        <f t="shared" si="39"/>
        <v>4350000</v>
      </c>
      <c r="AB93" s="7">
        <f t="shared" si="40"/>
        <v>4437000</v>
      </c>
      <c r="AC93" s="7">
        <f t="shared" si="40"/>
        <v>4524000</v>
      </c>
      <c r="AD93" s="7">
        <f t="shared" si="40"/>
        <v>4611000</v>
      </c>
      <c r="AE93" s="7">
        <f t="shared" si="40"/>
        <v>4698000</v>
      </c>
      <c r="AF93" s="7">
        <f t="shared" si="40"/>
        <v>4785000</v>
      </c>
      <c r="AG93" s="7">
        <f t="shared" si="40"/>
        <v>4872000</v>
      </c>
      <c r="AH93" s="7">
        <f t="shared" si="40"/>
        <v>4959000</v>
      </c>
      <c r="AI93" s="7">
        <f t="shared" si="40"/>
        <v>5046000</v>
      </c>
      <c r="AJ93" s="7">
        <f t="shared" si="40"/>
        <v>5133000</v>
      </c>
      <c r="AK93" s="7">
        <f t="shared" si="40"/>
        <v>5220000</v>
      </c>
      <c r="AL93" s="7">
        <f t="shared" si="40"/>
        <v>5307000</v>
      </c>
      <c r="AM93" s="7">
        <f t="shared" si="40"/>
        <v>5394000</v>
      </c>
      <c r="AN93" s="7">
        <f t="shared" si="40"/>
        <v>5481000</v>
      </c>
      <c r="AO93" s="7">
        <f t="shared" si="40"/>
        <v>5568000</v>
      </c>
      <c r="AP93" s="7">
        <f t="shared" si="40"/>
        <v>5655000</v>
      </c>
      <c r="AQ93" s="7">
        <f t="shared" si="43"/>
        <v>5742000</v>
      </c>
      <c r="AR93" s="7">
        <f t="shared" si="43"/>
        <v>5829000</v>
      </c>
      <c r="AS93" s="7">
        <f t="shared" si="43"/>
        <v>5916000</v>
      </c>
      <c r="AT93" s="7">
        <f t="shared" si="43"/>
        <v>6003000</v>
      </c>
      <c r="AU93" s="7">
        <f t="shared" si="43"/>
        <v>6090000</v>
      </c>
      <c r="AV93" s="7">
        <f t="shared" si="43"/>
        <v>6177000</v>
      </c>
      <c r="AW93" s="7">
        <f t="shared" si="43"/>
        <v>6264000</v>
      </c>
      <c r="AX93" s="7">
        <f t="shared" si="43"/>
        <v>6351000</v>
      </c>
      <c r="AY93" s="7">
        <f t="shared" si="43"/>
        <v>6438000</v>
      </c>
      <c r="AZ93" s="7">
        <f t="shared" si="43"/>
        <v>6525000</v>
      </c>
      <c r="BA93" s="7">
        <f t="shared" si="43"/>
        <v>6612000</v>
      </c>
      <c r="BB93" s="7">
        <f t="shared" si="43"/>
        <v>6699000</v>
      </c>
      <c r="BC93" s="7">
        <f t="shared" si="43"/>
        <v>6786000</v>
      </c>
      <c r="BD93" s="7">
        <f t="shared" si="43"/>
        <v>6873000</v>
      </c>
      <c r="BE93" s="7">
        <f t="shared" si="43"/>
        <v>6960000</v>
      </c>
      <c r="BF93" s="7">
        <f t="shared" si="42"/>
        <v>7047000</v>
      </c>
      <c r="BG93" s="7">
        <f t="shared" si="42"/>
        <v>7134000</v>
      </c>
      <c r="BH93" s="7">
        <f t="shared" si="42"/>
        <v>7221000</v>
      </c>
      <c r="BI93" s="7">
        <f t="shared" si="42"/>
        <v>7308000</v>
      </c>
      <c r="BJ93" s="7">
        <f t="shared" si="42"/>
        <v>7395000</v>
      </c>
      <c r="BK93" s="7">
        <f t="shared" si="42"/>
        <v>7482000</v>
      </c>
      <c r="BL93" s="7">
        <f t="shared" si="42"/>
        <v>7569000</v>
      </c>
      <c r="BM93" s="7">
        <f t="shared" si="42"/>
        <v>7656000</v>
      </c>
      <c r="BN93" s="7">
        <f t="shared" si="42"/>
        <v>7743000</v>
      </c>
      <c r="BO93" s="7">
        <f t="shared" si="42"/>
        <v>7830000</v>
      </c>
      <c r="BP93" s="7">
        <f t="shared" si="42"/>
        <v>7917000</v>
      </c>
      <c r="BQ93" s="7">
        <f t="shared" si="44"/>
        <v>8004000</v>
      </c>
      <c r="BR93" s="7">
        <f t="shared" si="44"/>
        <v>8091000</v>
      </c>
      <c r="BS93" s="7">
        <f t="shared" si="44"/>
        <v>8178000</v>
      </c>
      <c r="BT93" s="7">
        <f t="shared" si="44"/>
        <v>8265000</v>
      </c>
      <c r="BU93" s="7">
        <f t="shared" si="44"/>
        <v>8352000</v>
      </c>
      <c r="BV93" s="7">
        <f t="shared" si="44"/>
        <v>8439000</v>
      </c>
      <c r="BW93" s="7">
        <f t="shared" si="44"/>
        <v>8526000</v>
      </c>
      <c r="BX93" s="7">
        <f t="shared" si="44"/>
        <v>8613000</v>
      </c>
      <c r="BY93" s="7">
        <f t="shared" si="44"/>
        <v>8700000</v>
      </c>
      <c r="BZ93" s="7"/>
      <c r="CA93" s="7"/>
      <c r="CB93" s="7"/>
      <c r="CC93" s="7"/>
    </row>
    <row r="94" spans="1:81" s="5" customFormat="1" ht="11.25" x14ac:dyDescent="0.2">
      <c r="A94" s="6">
        <f t="shared" si="35"/>
        <v>880000</v>
      </c>
      <c r="B94" s="7">
        <f t="shared" si="41"/>
        <v>1760000</v>
      </c>
      <c r="C94" s="7">
        <f t="shared" si="41"/>
        <v>1848000</v>
      </c>
      <c r="D94" s="7">
        <f t="shared" si="41"/>
        <v>2376000</v>
      </c>
      <c r="E94" s="7">
        <f t="shared" si="41"/>
        <v>2464000</v>
      </c>
      <c r="F94" s="7">
        <f t="shared" si="41"/>
        <v>2552000</v>
      </c>
      <c r="G94" s="7">
        <f t="shared" si="41"/>
        <v>2640000</v>
      </c>
      <c r="H94" s="7">
        <f t="shared" si="41"/>
        <v>2728000</v>
      </c>
      <c r="I94" s="7">
        <f t="shared" si="41"/>
        <v>2816000</v>
      </c>
      <c r="J94" s="7">
        <f t="shared" si="41"/>
        <v>2904000</v>
      </c>
      <c r="K94" s="7">
        <f t="shared" si="41"/>
        <v>2992000</v>
      </c>
      <c r="L94" s="7">
        <f t="shared" si="41"/>
        <v>3080000</v>
      </c>
      <c r="M94" s="7">
        <f t="shared" si="41"/>
        <v>3168000</v>
      </c>
      <c r="N94" s="7">
        <f t="shared" si="41"/>
        <v>3256000</v>
      </c>
      <c r="O94" s="7">
        <f t="shared" si="41"/>
        <v>3344000</v>
      </c>
      <c r="P94" s="7">
        <f t="shared" si="41"/>
        <v>3432000</v>
      </c>
      <c r="Q94" s="7">
        <f t="shared" si="41"/>
        <v>3520000</v>
      </c>
      <c r="R94" s="7">
        <f t="shared" si="39"/>
        <v>3608000</v>
      </c>
      <c r="S94" s="7">
        <f t="shared" si="39"/>
        <v>3696000</v>
      </c>
      <c r="T94" s="7">
        <f t="shared" si="39"/>
        <v>3784000</v>
      </c>
      <c r="U94" s="7">
        <f t="shared" si="39"/>
        <v>3872000</v>
      </c>
      <c r="V94" s="7">
        <f t="shared" si="39"/>
        <v>3960000</v>
      </c>
      <c r="W94" s="7">
        <f t="shared" si="39"/>
        <v>4048000</v>
      </c>
      <c r="X94" s="7">
        <f t="shared" si="39"/>
        <v>4136000</v>
      </c>
      <c r="Y94" s="7">
        <f t="shared" si="39"/>
        <v>4224000</v>
      </c>
      <c r="Z94" s="7">
        <f t="shared" si="39"/>
        <v>4312000</v>
      </c>
      <c r="AA94" s="7">
        <f t="shared" si="39"/>
        <v>4400000</v>
      </c>
      <c r="AB94" s="7">
        <f t="shared" si="40"/>
        <v>4488000</v>
      </c>
      <c r="AC94" s="7">
        <f t="shared" si="40"/>
        <v>4576000</v>
      </c>
      <c r="AD94" s="7">
        <f t="shared" si="40"/>
        <v>4664000</v>
      </c>
      <c r="AE94" s="7">
        <f t="shared" si="40"/>
        <v>4752000</v>
      </c>
      <c r="AF94" s="7">
        <f t="shared" si="40"/>
        <v>4840000</v>
      </c>
      <c r="AG94" s="7">
        <f t="shared" si="40"/>
        <v>4928000</v>
      </c>
      <c r="AH94" s="7">
        <f t="shared" si="40"/>
        <v>5016000</v>
      </c>
      <c r="AI94" s="7">
        <f t="shared" si="40"/>
        <v>5104000</v>
      </c>
      <c r="AJ94" s="7">
        <f t="shared" si="40"/>
        <v>5192000</v>
      </c>
      <c r="AK94" s="7">
        <f t="shared" si="40"/>
        <v>5280000</v>
      </c>
      <c r="AL94" s="7">
        <f t="shared" si="40"/>
        <v>5368000</v>
      </c>
      <c r="AM94" s="7">
        <f t="shared" si="40"/>
        <v>5456000</v>
      </c>
      <c r="AN94" s="7">
        <f t="shared" si="40"/>
        <v>5544000</v>
      </c>
      <c r="AO94" s="7">
        <f t="shared" si="40"/>
        <v>5632000</v>
      </c>
      <c r="AP94" s="7">
        <f t="shared" si="40"/>
        <v>5720000</v>
      </c>
      <c r="AQ94" s="7">
        <f t="shared" si="43"/>
        <v>5808000</v>
      </c>
      <c r="AR94" s="7">
        <f t="shared" si="43"/>
        <v>5896000</v>
      </c>
      <c r="AS94" s="7">
        <f t="shared" si="43"/>
        <v>5984000</v>
      </c>
      <c r="AT94" s="7">
        <f t="shared" si="43"/>
        <v>6072000</v>
      </c>
      <c r="AU94" s="7">
        <f t="shared" si="43"/>
        <v>6160000</v>
      </c>
      <c r="AV94" s="7">
        <f t="shared" si="43"/>
        <v>6248000</v>
      </c>
      <c r="AW94" s="7">
        <f t="shared" si="43"/>
        <v>6336000</v>
      </c>
      <c r="AX94" s="7">
        <f t="shared" si="43"/>
        <v>6424000</v>
      </c>
      <c r="AY94" s="7">
        <f t="shared" si="43"/>
        <v>6512000</v>
      </c>
      <c r="AZ94" s="7">
        <f t="shared" si="43"/>
        <v>6600000</v>
      </c>
      <c r="BA94" s="7">
        <f t="shared" si="43"/>
        <v>6688000</v>
      </c>
      <c r="BB94" s="7">
        <f t="shared" si="43"/>
        <v>6776000</v>
      </c>
      <c r="BC94" s="7">
        <f t="shared" si="43"/>
        <v>6864000</v>
      </c>
      <c r="BD94" s="7">
        <f t="shared" si="43"/>
        <v>6952000</v>
      </c>
      <c r="BE94" s="7">
        <f t="shared" si="43"/>
        <v>7040000</v>
      </c>
      <c r="BF94" s="7">
        <f t="shared" si="42"/>
        <v>7128000</v>
      </c>
      <c r="BG94" s="7">
        <f t="shared" si="42"/>
        <v>7216000</v>
      </c>
      <c r="BH94" s="7">
        <f t="shared" si="42"/>
        <v>7304000</v>
      </c>
      <c r="BI94" s="7">
        <f t="shared" si="42"/>
        <v>7392000</v>
      </c>
      <c r="BJ94" s="7">
        <f t="shared" si="42"/>
        <v>7480000</v>
      </c>
      <c r="BK94" s="7">
        <f t="shared" si="42"/>
        <v>7568000</v>
      </c>
      <c r="BL94" s="7">
        <f t="shared" si="42"/>
        <v>7656000</v>
      </c>
      <c r="BM94" s="7">
        <f t="shared" si="42"/>
        <v>7744000</v>
      </c>
      <c r="BN94" s="7">
        <f t="shared" si="42"/>
        <v>7832000</v>
      </c>
      <c r="BO94" s="7">
        <f t="shared" si="42"/>
        <v>7920000</v>
      </c>
      <c r="BP94" s="7">
        <f t="shared" si="42"/>
        <v>8008000</v>
      </c>
      <c r="BQ94" s="7">
        <f t="shared" si="44"/>
        <v>8096000</v>
      </c>
      <c r="BR94" s="7">
        <f t="shared" si="44"/>
        <v>8184000</v>
      </c>
      <c r="BS94" s="7">
        <f t="shared" si="44"/>
        <v>8272000</v>
      </c>
      <c r="BT94" s="7">
        <f t="shared" si="44"/>
        <v>8360000</v>
      </c>
      <c r="BU94" s="7">
        <f t="shared" si="44"/>
        <v>8448000</v>
      </c>
      <c r="BV94" s="7">
        <f t="shared" si="44"/>
        <v>8536000</v>
      </c>
      <c r="BW94" s="7">
        <f t="shared" si="44"/>
        <v>8624000</v>
      </c>
      <c r="BX94" s="7">
        <f t="shared" si="44"/>
        <v>8712000</v>
      </c>
      <c r="BY94" s="7">
        <f t="shared" si="44"/>
        <v>8800000</v>
      </c>
      <c r="BZ94" s="7"/>
      <c r="CA94" s="7"/>
      <c r="CB94" s="7"/>
      <c r="CC94" s="7"/>
    </row>
    <row r="95" spans="1:81" s="5" customFormat="1" ht="11.25" x14ac:dyDescent="0.2">
      <c r="A95" s="6">
        <f t="shared" si="35"/>
        <v>890000</v>
      </c>
      <c r="B95" s="7">
        <f t="shared" si="41"/>
        <v>1780000</v>
      </c>
      <c r="C95" s="7">
        <f t="shared" si="41"/>
        <v>1869000</v>
      </c>
      <c r="D95" s="7">
        <f t="shared" si="41"/>
        <v>2403000</v>
      </c>
      <c r="E95" s="7">
        <f t="shared" si="41"/>
        <v>2492000</v>
      </c>
      <c r="F95" s="7">
        <f t="shared" si="41"/>
        <v>2581000</v>
      </c>
      <c r="G95" s="7">
        <f t="shared" si="41"/>
        <v>2670000</v>
      </c>
      <c r="H95" s="7">
        <f t="shared" si="41"/>
        <v>2759000</v>
      </c>
      <c r="I95" s="7">
        <f t="shared" si="41"/>
        <v>2848000</v>
      </c>
      <c r="J95" s="7">
        <f t="shared" si="41"/>
        <v>2937000</v>
      </c>
      <c r="K95" s="7">
        <f t="shared" si="41"/>
        <v>3026000</v>
      </c>
      <c r="L95" s="7">
        <f t="shared" si="41"/>
        <v>3115000</v>
      </c>
      <c r="M95" s="7">
        <f t="shared" si="41"/>
        <v>3204000</v>
      </c>
      <c r="N95" s="7">
        <f t="shared" si="41"/>
        <v>3293000</v>
      </c>
      <c r="O95" s="7">
        <f t="shared" si="41"/>
        <v>3382000</v>
      </c>
      <c r="P95" s="7">
        <f t="shared" si="41"/>
        <v>3471000</v>
      </c>
      <c r="Q95" s="7">
        <f t="shared" si="41"/>
        <v>3560000</v>
      </c>
      <c r="R95" s="7">
        <f t="shared" ref="R95:AA104" si="45">R$8*$A95/10</f>
        <v>3649000</v>
      </c>
      <c r="S95" s="7">
        <f t="shared" si="45"/>
        <v>3738000</v>
      </c>
      <c r="T95" s="7">
        <f t="shared" si="45"/>
        <v>3827000</v>
      </c>
      <c r="U95" s="7">
        <f t="shared" si="45"/>
        <v>3916000</v>
      </c>
      <c r="V95" s="7">
        <f t="shared" si="45"/>
        <v>4005000</v>
      </c>
      <c r="W95" s="7">
        <f t="shared" si="45"/>
        <v>4094000</v>
      </c>
      <c r="X95" s="7">
        <f t="shared" si="45"/>
        <v>4183000</v>
      </c>
      <c r="Y95" s="7">
        <f t="shared" si="45"/>
        <v>4272000</v>
      </c>
      <c r="Z95" s="7">
        <f t="shared" si="45"/>
        <v>4361000</v>
      </c>
      <c r="AA95" s="7">
        <f t="shared" si="45"/>
        <v>4450000</v>
      </c>
      <c r="AB95" s="7">
        <f t="shared" ref="AB95:AQ104" si="46">AB$8*$A95/10</f>
        <v>4539000</v>
      </c>
      <c r="AC95" s="7">
        <f t="shared" si="46"/>
        <v>4628000</v>
      </c>
      <c r="AD95" s="7">
        <f t="shared" si="46"/>
        <v>4717000</v>
      </c>
      <c r="AE95" s="7">
        <f t="shared" si="46"/>
        <v>4806000</v>
      </c>
      <c r="AF95" s="7">
        <f t="shared" si="46"/>
        <v>4895000</v>
      </c>
      <c r="AG95" s="7">
        <f t="shared" si="46"/>
        <v>4984000</v>
      </c>
      <c r="AH95" s="7">
        <f t="shared" si="46"/>
        <v>5073000</v>
      </c>
      <c r="AI95" s="7">
        <f t="shared" si="46"/>
        <v>5162000</v>
      </c>
      <c r="AJ95" s="7">
        <f t="shared" si="46"/>
        <v>5251000</v>
      </c>
      <c r="AK95" s="7">
        <f t="shared" si="46"/>
        <v>5340000</v>
      </c>
      <c r="AL95" s="7">
        <f t="shared" si="46"/>
        <v>5429000</v>
      </c>
      <c r="AM95" s="7">
        <f t="shared" si="46"/>
        <v>5518000</v>
      </c>
      <c r="AN95" s="7">
        <f t="shared" si="46"/>
        <v>5607000</v>
      </c>
      <c r="AO95" s="7">
        <f t="shared" si="46"/>
        <v>5696000</v>
      </c>
      <c r="AP95" s="7">
        <f t="shared" si="46"/>
        <v>5785000</v>
      </c>
      <c r="AQ95" s="7">
        <f t="shared" si="46"/>
        <v>5874000</v>
      </c>
      <c r="AR95" s="7">
        <f t="shared" si="43"/>
        <v>5963000</v>
      </c>
      <c r="AS95" s="7">
        <f t="shared" si="43"/>
        <v>6052000</v>
      </c>
      <c r="AT95" s="7">
        <f t="shared" si="43"/>
        <v>6141000</v>
      </c>
      <c r="AU95" s="7">
        <f t="shared" si="43"/>
        <v>6230000</v>
      </c>
      <c r="AV95" s="7">
        <f t="shared" si="43"/>
        <v>6319000</v>
      </c>
      <c r="AW95" s="7">
        <f t="shared" si="43"/>
        <v>6408000</v>
      </c>
      <c r="AX95" s="7">
        <f t="shared" si="43"/>
        <v>6497000</v>
      </c>
      <c r="AY95" s="7">
        <f t="shared" si="43"/>
        <v>6586000</v>
      </c>
      <c r="AZ95" s="7">
        <f t="shared" si="43"/>
        <v>6675000</v>
      </c>
      <c r="BA95" s="7">
        <f t="shared" si="43"/>
        <v>6764000</v>
      </c>
      <c r="BB95" s="7">
        <f t="shared" si="43"/>
        <v>6853000</v>
      </c>
      <c r="BC95" s="7">
        <f t="shared" si="43"/>
        <v>6942000</v>
      </c>
      <c r="BD95" s="7">
        <f t="shared" si="43"/>
        <v>7031000</v>
      </c>
      <c r="BE95" s="7">
        <f t="shared" si="43"/>
        <v>7120000</v>
      </c>
      <c r="BF95" s="7">
        <f t="shared" si="42"/>
        <v>7209000</v>
      </c>
      <c r="BG95" s="7">
        <f t="shared" si="42"/>
        <v>7298000</v>
      </c>
      <c r="BH95" s="7">
        <f t="shared" si="42"/>
        <v>7387000</v>
      </c>
      <c r="BI95" s="7">
        <f t="shared" si="42"/>
        <v>7476000</v>
      </c>
      <c r="BJ95" s="7">
        <f t="shared" si="42"/>
        <v>7565000</v>
      </c>
      <c r="BK95" s="7">
        <f t="shared" si="42"/>
        <v>7654000</v>
      </c>
      <c r="BL95" s="7">
        <f t="shared" si="42"/>
        <v>7743000</v>
      </c>
      <c r="BM95" s="7">
        <f t="shared" si="42"/>
        <v>7832000</v>
      </c>
      <c r="BN95" s="7">
        <f t="shared" si="42"/>
        <v>7921000</v>
      </c>
      <c r="BO95" s="7">
        <f t="shared" si="42"/>
        <v>8010000</v>
      </c>
      <c r="BP95" s="7">
        <f t="shared" si="42"/>
        <v>8099000</v>
      </c>
      <c r="BQ95" s="7">
        <f t="shared" si="42"/>
        <v>8188000</v>
      </c>
      <c r="BR95" s="7">
        <f t="shared" si="44"/>
        <v>8277000</v>
      </c>
      <c r="BS95" s="7">
        <f t="shared" si="44"/>
        <v>8366000</v>
      </c>
      <c r="BT95" s="7">
        <f t="shared" si="44"/>
        <v>8455000</v>
      </c>
      <c r="BU95" s="7">
        <f t="shared" si="44"/>
        <v>8544000</v>
      </c>
      <c r="BV95" s="7">
        <f t="shared" si="44"/>
        <v>8633000</v>
      </c>
      <c r="BW95" s="7">
        <f t="shared" si="44"/>
        <v>8722000</v>
      </c>
      <c r="BX95" s="7">
        <f t="shared" si="44"/>
        <v>8811000</v>
      </c>
      <c r="BY95" s="7">
        <f t="shared" si="44"/>
        <v>8900000</v>
      </c>
      <c r="BZ95" s="7"/>
      <c r="CA95" s="7"/>
      <c r="CB95" s="7"/>
      <c r="CC95" s="7"/>
    </row>
    <row r="96" spans="1:81" s="5" customFormat="1" ht="11.25" x14ac:dyDescent="0.2">
      <c r="A96" s="6">
        <f t="shared" si="35"/>
        <v>900000</v>
      </c>
      <c r="B96" s="7">
        <f t="shared" ref="B96:Q105" si="47">B$8*$A96/10</f>
        <v>1800000</v>
      </c>
      <c r="C96" s="7">
        <f t="shared" si="47"/>
        <v>1890000</v>
      </c>
      <c r="D96" s="7">
        <f t="shared" si="47"/>
        <v>2430000</v>
      </c>
      <c r="E96" s="7">
        <f t="shared" si="47"/>
        <v>2520000</v>
      </c>
      <c r="F96" s="7">
        <f t="shared" si="47"/>
        <v>2610000</v>
      </c>
      <c r="G96" s="7">
        <f t="shared" si="47"/>
        <v>2700000</v>
      </c>
      <c r="H96" s="7">
        <f t="shared" si="47"/>
        <v>2790000</v>
      </c>
      <c r="I96" s="7">
        <f t="shared" si="47"/>
        <v>2880000</v>
      </c>
      <c r="J96" s="7">
        <f t="shared" si="47"/>
        <v>2970000</v>
      </c>
      <c r="K96" s="7">
        <f t="shared" si="47"/>
        <v>3060000</v>
      </c>
      <c r="L96" s="7">
        <f t="shared" si="47"/>
        <v>3150000</v>
      </c>
      <c r="M96" s="7">
        <f t="shared" si="47"/>
        <v>3240000</v>
      </c>
      <c r="N96" s="7">
        <f t="shared" si="47"/>
        <v>3330000</v>
      </c>
      <c r="O96" s="7">
        <f t="shared" si="47"/>
        <v>3420000</v>
      </c>
      <c r="P96" s="7">
        <f t="shared" si="47"/>
        <v>3510000</v>
      </c>
      <c r="Q96" s="7">
        <f t="shared" si="47"/>
        <v>3600000</v>
      </c>
      <c r="R96" s="7">
        <f t="shared" si="45"/>
        <v>3690000</v>
      </c>
      <c r="S96" s="7">
        <f t="shared" si="45"/>
        <v>3780000</v>
      </c>
      <c r="T96" s="7">
        <f t="shared" si="45"/>
        <v>3870000</v>
      </c>
      <c r="U96" s="7">
        <f t="shared" si="45"/>
        <v>3960000</v>
      </c>
      <c r="V96" s="7">
        <f t="shared" si="45"/>
        <v>4050000</v>
      </c>
      <c r="W96" s="7">
        <f t="shared" si="45"/>
        <v>4140000</v>
      </c>
      <c r="X96" s="7">
        <f t="shared" si="45"/>
        <v>4230000</v>
      </c>
      <c r="Y96" s="7">
        <f t="shared" si="45"/>
        <v>4320000</v>
      </c>
      <c r="Z96" s="7">
        <f t="shared" si="45"/>
        <v>4410000</v>
      </c>
      <c r="AA96" s="7">
        <f t="shared" si="45"/>
        <v>4500000</v>
      </c>
      <c r="AB96" s="7">
        <f t="shared" si="46"/>
        <v>4590000</v>
      </c>
      <c r="AC96" s="7">
        <f t="shared" si="46"/>
        <v>4680000</v>
      </c>
      <c r="AD96" s="7">
        <f t="shared" si="46"/>
        <v>4770000</v>
      </c>
      <c r="AE96" s="7">
        <f t="shared" si="46"/>
        <v>4860000</v>
      </c>
      <c r="AF96" s="7">
        <f t="shared" si="46"/>
        <v>4950000</v>
      </c>
      <c r="AG96" s="7">
        <f t="shared" si="46"/>
        <v>5040000</v>
      </c>
      <c r="AH96" s="7">
        <f t="shared" si="46"/>
        <v>5130000</v>
      </c>
      <c r="AI96" s="7">
        <f t="shared" si="46"/>
        <v>5220000</v>
      </c>
      <c r="AJ96" s="7">
        <f t="shared" si="46"/>
        <v>5310000</v>
      </c>
      <c r="AK96" s="7">
        <f t="shared" si="46"/>
        <v>5400000</v>
      </c>
      <c r="AL96" s="7">
        <f t="shared" si="46"/>
        <v>5490000</v>
      </c>
      <c r="AM96" s="7">
        <f t="shared" si="46"/>
        <v>5580000</v>
      </c>
      <c r="AN96" s="7">
        <f t="shared" si="46"/>
        <v>5670000</v>
      </c>
      <c r="AO96" s="7">
        <f t="shared" si="46"/>
        <v>5760000</v>
      </c>
      <c r="AP96" s="7">
        <f t="shared" si="46"/>
        <v>5850000</v>
      </c>
      <c r="AQ96" s="7">
        <f t="shared" si="43"/>
        <v>5940000</v>
      </c>
      <c r="AR96" s="7">
        <f t="shared" si="43"/>
        <v>6030000</v>
      </c>
      <c r="AS96" s="7">
        <f t="shared" si="43"/>
        <v>6120000</v>
      </c>
      <c r="AT96" s="7">
        <f t="shared" si="43"/>
        <v>6210000</v>
      </c>
      <c r="AU96" s="7">
        <f t="shared" si="43"/>
        <v>6300000</v>
      </c>
      <c r="AV96" s="7">
        <f t="shared" si="43"/>
        <v>6390000</v>
      </c>
      <c r="AW96" s="7">
        <f t="shared" si="43"/>
        <v>6480000</v>
      </c>
      <c r="AX96" s="7">
        <f t="shared" si="43"/>
        <v>6570000</v>
      </c>
      <c r="AY96" s="7">
        <f t="shared" si="43"/>
        <v>6660000</v>
      </c>
      <c r="AZ96" s="7">
        <f t="shared" si="43"/>
        <v>6750000</v>
      </c>
      <c r="BA96" s="7">
        <f t="shared" si="43"/>
        <v>6840000</v>
      </c>
      <c r="BB96" s="7">
        <f t="shared" si="43"/>
        <v>6930000</v>
      </c>
      <c r="BC96" s="7">
        <f t="shared" si="43"/>
        <v>7020000</v>
      </c>
      <c r="BD96" s="7">
        <f t="shared" si="43"/>
        <v>7110000</v>
      </c>
      <c r="BE96" s="7">
        <f t="shared" si="43"/>
        <v>7200000</v>
      </c>
      <c r="BF96" s="7">
        <f t="shared" si="42"/>
        <v>7290000</v>
      </c>
      <c r="BG96" s="7">
        <f t="shared" si="42"/>
        <v>7380000</v>
      </c>
      <c r="BH96" s="7">
        <f t="shared" si="42"/>
        <v>7470000</v>
      </c>
      <c r="BI96" s="7">
        <f t="shared" si="42"/>
        <v>7560000</v>
      </c>
      <c r="BJ96" s="7">
        <f t="shared" si="42"/>
        <v>7650000</v>
      </c>
      <c r="BK96" s="7">
        <f t="shared" si="42"/>
        <v>7740000</v>
      </c>
      <c r="BL96" s="7">
        <f t="shared" si="42"/>
        <v>7830000</v>
      </c>
      <c r="BM96" s="7">
        <f t="shared" si="42"/>
        <v>7920000</v>
      </c>
      <c r="BN96" s="7">
        <f t="shared" si="42"/>
        <v>8010000</v>
      </c>
      <c r="BO96" s="7">
        <f t="shared" si="42"/>
        <v>8100000</v>
      </c>
      <c r="BP96" s="7">
        <f t="shared" si="42"/>
        <v>8190000</v>
      </c>
      <c r="BQ96" s="7">
        <f t="shared" si="44"/>
        <v>8280000</v>
      </c>
      <c r="BR96" s="7">
        <f t="shared" si="44"/>
        <v>8370000</v>
      </c>
      <c r="BS96" s="7">
        <f t="shared" si="44"/>
        <v>8460000</v>
      </c>
      <c r="BT96" s="7">
        <f t="shared" si="44"/>
        <v>8550000</v>
      </c>
      <c r="BU96" s="7">
        <f t="shared" si="44"/>
        <v>8640000</v>
      </c>
      <c r="BV96" s="7">
        <f t="shared" si="44"/>
        <v>8730000</v>
      </c>
      <c r="BW96" s="7">
        <f t="shared" si="44"/>
        <v>8820000</v>
      </c>
      <c r="BX96" s="7">
        <f t="shared" si="44"/>
        <v>8910000</v>
      </c>
      <c r="BY96" s="7">
        <f t="shared" si="44"/>
        <v>9000000</v>
      </c>
      <c r="BZ96" s="7"/>
      <c r="CA96" s="7"/>
      <c r="CB96" s="7"/>
      <c r="CC96" s="7"/>
    </row>
    <row r="97" spans="1:81" s="5" customFormat="1" ht="11.25" x14ac:dyDescent="0.2">
      <c r="A97" s="6">
        <f t="shared" si="35"/>
        <v>910000</v>
      </c>
      <c r="B97" s="7">
        <f t="shared" si="47"/>
        <v>1820000</v>
      </c>
      <c r="C97" s="7">
        <f t="shared" si="47"/>
        <v>1911000</v>
      </c>
      <c r="D97" s="7">
        <f t="shared" si="47"/>
        <v>2457000</v>
      </c>
      <c r="E97" s="7">
        <f t="shared" si="47"/>
        <v>2548000</v>
      </c>
      <c r="F97" s="7">
        <f t="shared" si="47"/>
        <v>2639000</v>
      </c>
      <c r="G97" s="7">
        <f t="shared" si="47"/>
        <v>2730000</v>
      </c>
      <c r="H97" s="7">
        <f t="shared" si="47"/>
        <v>2821000</v>
      </c>
      <c r="I97" s="7">
        <f t="shared" si="47"/>
        <v>2912000</v>
      </c>
      <c r="J97" s="7">
        <f t="shared" si="47"/>
        <v>3003000</v>
      </c>
      <c r="K97" s="7">
        <f t="shared" si="47"/>
        <v>3094000</v>
      </c>
      <c r="L97" s="7">
        <f t="shared" si="47"/>
        <v>3185000</v>
      </c>
      <c r="M97" s="7">
        <f t="shared" si="47"/>
        <v>3276000</v>
      </c>
      <c r="N97" s="7">
        <f t="shared" si="47"/>
        <v>3367000</v>
      </c>
      <c r="O97" s="7">
        <f t="shared" si="47"/>
        <v>3458000</v>
      </c>
      <c r="P97" s="7">
        <f t="shared" si="47"/>
        <v>3549000</v>
      </c>
      <c r="Q97" s="7">
        <f t="shared" si="47"/>
        <v>3640000</v>
      </c>
      <c r="R97" s="7">
        <f t="shared" si="45"/>
        <v>3731000</v>
      </c>
      <c r="S97" s="7">
        <f t="shared" si="45"/>
        <v>3822000</v>
      </c>
      <c r="T97" s="7">
        <f t="shared" si="45"/>
        <v>3913000</v>
      </c>
      <c r="U97" s="7">
        <f t="shared" si="45"/>
        <v>4004000</v>
      </c>
      <c r="V97" s="7">
        <f t="shared" si="45"/>
        <v>4095000</v>
      </c>
      <c r="W97" s="7">
        <f t="shared" si="45"/>
        <v>4186000</v>
      </c>
      <c r="X97" s="7">
        <f t="shared" si="45"/>
        <v>4277000</v>
      </c>
      <c r="Y97" s="7">
        <f t="shared" si="45"/>
        <v>4368000</v>
      </c>
      <c r="Z97" s="7">
        <f t="shared" si="45"/>
        <v>4459000</v>
      </c>
      <c r="AA97" s="7">
        <f t="shared" si="45"/>
        <v>4550000</v>
      </c>
      <c r="AB97" s="7">
        <f t="shared" si="46"/>
        <v>4641000</v>
      </c>
      <c r="AC97" s="7">
        <f t="shared" si="46"/>
        <v>4732000</v>
      </c>
      <c r="AD97" s="7">
        <f t="shared" si="46"/>
        <v>4823000</v>
      </c>
      <c r="AE97" s="7">
        <f t="shared" si="46"/>
        <v>4914000</v>
      </c>
      <c r="AF97" s="7">
        <f t="shared" si="46"/>
        <v>5005000</v>
      </c>
      <c r="AG97" s="7">
        <f t="shared" si="46"/>
        <v>5096000</v>
      </c>
      <c r="AH97" s="7">
        <f t="shared" si="46"/>
        <v>5187000</v>
      </c>
      <c r="AI97" s="7">
        <f t="shared" si="46"/>
        <v>5278000</v>
      </c>
      <c r="AJ97" s="7">
        <f t="shared" si="46"/>
        <v>5369000</v>
      </c>
      <c r="AK97" s="7">
        <f t="shared" si="46"/>
        <v>5460000</v>
      </c>
      <c r="AL97" s="7">
        <f t="shared" si="46"/>
        <v>5551000</v>
      </c>
      <c r="AM97" s="7">
        <f t="shared" si="46"/>
        <v>5642000</v>
      </c>
      <c r="AN97" s="7">
        <f t="shared" si="46"/>
        <v>5733000</v>
      </c>
      <c r="AO97" s="7">
        <f t="shared" si="46"/>
        <v>5824000</v>
      </c>
      <c r="AP97" s="7">
        <f t="shared" si="46"/>
        <v>5915000</v>
      </c>
      <c r="AQ97" s="7">
        <f t="shared" si="43"/>
        <v>6006000</v>
      </c>
      <c r="AR97" s="7">
        <f t="shared" si="43"/>
        <v>6097000</v>
      </c>
      <c r="AS97" s="7">
        <f t="shared" si="43"/>
        <v>6188000</v>
      </c>
      <c r="AT97" s="7">
        <f t="shared" si="43"/>
        <v>6279000</v>
      </c>
      <c r="AU97" s="7">
        <f t="shared" si="43"/>
        <v>6370000</v>
      </c>
      <c r="AV97" s="7">
        <f t="shared" si="43"/>
        <v>6461000</v>
      </c>
      <c r="AW97" s="7">
        <f t="shared" si="43"/>
        <v>6552000</v>
      </c>
      <c r="AX97" s="7">
        <f t="shared" si="43"/>
        <v>6643000</v>
      </c>
      <c r="AY97" s="7">
        <f t="shared" si="43"/>
        <v>6734000</v>
      </c>
      <c r="AZ97" s="7">
        <f t="shared" si="43"/>
        <v>6825000</v>
      </c>
      <c r="BA97" s="7">
        <f t="shared" si="43"/>
        <v>6916000</v>
      </c>
      <c r="BB97" s="7">
        <f t="shared" si="43"/>
        <v>7007000</v>
      </c>
      <c r="BC97" s="7">
        <f t="shared" si="43"/>
        <v>7098000</v>
      </c>
      <c r="BD97" s="7">
        <f t="shared" si="43"/>
        <v>7189000</v>
      </c>
      <c r="BE97" s="7">
        <f t="shared" si="43"/>
        <v>7280000</v>
      </c>
      <c r="BF97" s="7">
        <f t="shared" si="42"/>
        <v>7371000</v>
      </c>
      <c r="BG97" s="7">
        <f t="shared" si="42"/>
        <v>7462000</v>
      </c>
      <c r="BH97" s="7">
        <f t="shared" si="42"/>
        <v>7553000</v>
      </c>
      <c r="BI97" s="7">
        <f t="shared" si="42"/>
        <v>7644000</v>
      </c>
      <c r="BJ97" s="7">
        <f t="shared" si="42"/>
        <v>7735000</v>
      </c>
      <c r="BK97" s="7">
        <f t="shared" si="42"/>
        <v>7826000</v>
      </c>
      <c r="BL97" s="7">
        <f t="shared" si="42"/>
        <v>7917000</v>
      </c>
      <c r="BM97" s="7">
        <f t="shared" si="42"/>
        <v>8008000</v>
      </c>
      <c r="BN97" s="7">
        <f t="shared" si="42"/>
        <v>8099000</v>
      </c>
      <c r="BO97" s="7">
        <f t="shared" si="42"/>
        <v>8190000</v>
      </c>
      <c r="BP97" s="7">
        <f t="shared" ref="BP97:BP112" si="48">BP$8*$A97/10</f>
        <v>8281000</v>
      </c>
      <c r="BQ97" s="7">
        <f t="shared" si="44"/>
        <v>8372000</v>
      </c>
      <c r="BR97" s="7">
        <f t="shared" si="44"/>
        <v>8463000</v>
      </c>
      <c r="BS97" s="7">
        <f t="shared" si="44"/>
        <v>8554000</v>
      </c>
      <c r="BT97" s="7">
        <f t="shared" si="44"/>
        <v>8645000</v>
      </c>
      <c r="BU97" s="7">
        <f t="shared" si="44"/>
        <v>8736000</v>
      </c>
      <c r="BV97" s="7">
        <f t="shared" si="44"/>
        <v>8827000</v>
      </c>
      <c r="BW97" s="7">
        <f t="shared" si="44"/>
        <v>8918000</v>
      </c>
      <c r="BX97" s="7">
        <f t="shared" si="44"/>
        <v>9009000</v>
      </c>
      <c r="BY97" s="7">
        <f t="shared" si="44"/>
        <v>9100000</v>
      </c>
      <c r="BZ97" s="7"/>
      <c r="CA97" s="7"/>
      <c r="CB97" s="7"/>
      <c r="CC97" s="7"/>
    </row>
    <row r="98" spans="1:81" s="5" customFormat="1" ht="11.25" x14ac:dyDescent="0.2">
      <c r="A98" s="6">
        <f t="shared" si="35"/>
        <v>920000</v>
      </c>
      <c r="B98" s="7">
        <f t="shared" si="47"/>
        <v>1840000</v>
      </c>
      <c r="C98" s="7">
        <f t="shared" si="47"/>
        <v>1932000</v>
      </c>
      <c r="D98" s="7">
        <f t="shared" si="47"/>
        <v>2484000</v>
      </c>
      <c r="E98" s="7">
        <f t="shared" si="47"/>
        <v>2576000</v>
      </c>
      <c r="F98" s="7">
        <f t="shared" si="47"/>
        <v>2668000</v>
      </c>
      <c r="G98" s="7">
        <f t="shared" si="47"/>
        <v>2760000</v>
      </c>
      <c r="H98" s="7">
        <f t="shared" si="47"/>
        <v>2852000</v>
      </c>
      <c r="I98" s="7">
        <f t="shared" si="47"/>
        <v>2944000</v>
      </c>
      <c r="J98" s="7">
        <f t="shared" si="47"/>
        <v>3036000</v>
      </c>
      <c r="K98" s="7">
        <f t="shared" si="47"/>
        <v>3128000</v>
      </c>
      <c r="L98" s="7">
        <f t="shared" si="47"/>
        <v>3220000</v>
      </c>
      <c r="M98" s="7">
        <f t="shared" si="47"/>
        <v>3312000</v>
      </c>
      <c r="N98" s="7">
        <f t="shared" si="47"/>
        <v>3404000</v>
      </c>
      <c r="O98" s="7">
        <f t="shared" si="47"/>
        <v>3496000</v>
      </c>
      <c r="P98" s="7">
        <f t="shared" si="47"/>
        <v>3588000</v>
      </c>
      <c r="Q98" s="7">
        <f t="shared" si="47"/>
        <v>3680000</v>
      </c>
      <c r="R98" s="7">
        <f t="shared" si="45"/>
        <v>3772000</v>
      </c>
      <c r="S98" s="7">
        <f t="shared" si="45"/>
        <v>3864000</v>
      </c>
      <c r="T98" s="7">
        <f t="shared" si="45"/>
        <v>3956000</v>
      </c>
      <c r="U98" s="7">
        <f t="shared" si="45"/>
        <v>4048000</v>
      </c>
      <c r="V98" s="7">
        <f t="shared" si="45"/>
        <v>4140000</v>
      </c>
      <c r="W98" s="7">
        <f t="shared" si="45"/>
        <v>4232000</v>
      </c>
      <c r="X98" s="7">
        <f t="shared" si="45"/>
        <v>4324000</v>
      </c>
      <c r="Y98" s="7">
        <f t="shared" si="45"/>
        <v>4416000</v>
      </c>
      <c r="Z98" s="7">
        <f t="shared" si="45"/>
        <v>4508000</v>
      </c>
      <c r="AA98" s="7">
        <f t="shared" si="45"/>
        <v>4600000</v>
      </c>
      <c r="AB98" s="7">
        <f t="shared" si="46"/>
        <v>4692000</v>
      </c>
      <c r="AC98" s="7">
        <f t="shared" si="46"/>
        <v>4784000</v>
      </c>
      <c r="AD98" s="7">
        <f t="shared" si="46"/>
        <v>4876000</v>
      </c>
      <c r="AE98" s="7">
        <f t="shared" si="46"/>
        <v>4968000</v>
      </c>
      <c r="AF98" s="7">
        <f t="shared" si="46"/>
        <v>5060000</v>
      </c>
      <c r="AG98" s="7">
        <f t="shared" si="46"/>
        <v>5152000</v>
      </c>
      <c r="AH98" s="7">
        <f t="shared" si="46"/>
        <v>5244000</v>
      </c>
      <c r="AI98" s="7">
        <f t="shared" si="46"/>
        <v>5336000</v>
      </c>
      <c r="AJ98" s="7">
        <f t="shared" si="46"/>
        <v>5428000</v>
      </c>
      <c r="AK98" s="7">
        <f t="shared" si="46"/>
        <v>5520000</v>
      </c>
      <c r="AL98" s="7">
        <f t="shared" si="46"/>
        <v>5612000</v>
      </c>
      <c r="AM98" s="7">
        <f t="shared" si="46"/>
        <v>5704000</v>
      </c>
      <c r="AN98" s="7">
        <f t="shared" si="46"/>
        <v>5796000</v>
      </c>
      <c r="AO98" s="7">
        <f t="shared" si="46"/>
        <v>5888000</v>
      </c>
      <c r="AP98" s="7">
        <f t="shared" si="46"/>
        <v>5980000</v>
      </c>
      <c r="AQ98" s="7">
        <f t="shared" si="43"/>
        <v>6072000</v>
      </c>
      <c r="AR98" s="7">
        <f t="shared" si="43"/>
        <v>6164000</v>
      </c>
      <c r="AS98" s="7">
        <f t="shared" si="43"/>
        <v>6256000</v>
      </c>
      <c r="AT98" s="7">
        <f t="shared" si="43"/>
        <v>6348000</v>
      </c>
      <c r="AU98" s="7">
        <f t="shared" si="43"/>
        <v>6440000</v>
      </c>
      <c r="AV98" s="7">
        <f t="shared" si="43"/>
        <v>6532000</v>
      </c>
      <c r="AW98" s="7">
        <f t="shared" si="43"/>
        <v>6624000</v>
      </c>
      <c r="AX98" s="7">
        <f t="shared" si="43"/>
        <v>6716000</v>
      </c>
      <c r="AY98" s="7">
        <f t="shared" si="43"/>
        <v>6808000</v>
      </c>
      <c r="AZ98" s="7">
        <f t="shared" si="43"/>
        <v>6900000</v>
      </c>
      <c r="BA98" s="7">
        <f t="shared" si="43"/>
        <v>6992000</v>
      </c>
      <c r="BB98" s="7">
        <f t="shared" si="43"/>
        <v>7084000</v>
      </c>
      <c r="BC98" s="7">
        <f t="shared" si="43"/>
        <v>7176000</v>
      </c>
      <c r="BD98" s="7">
        <f t="shared" si="43"/>
        <v>7268000</v>
      </c>
      <c r="BE98" s="7">
        <f t="shared" si="43"/>
        <v>7360000</v>
      </c>
      <c r="BF98" s="7">
        <f t="shared" si="42"/>
        <v>7452000</v>
      </c>
      <c r="BG98" s="7">
        <f t="shared" si="42"/>
        <v>7544000</v>
      </c>
      <c r="BH98" s="7">
        <f t="shared" si="42"/>
        <v>7636000</v>
      </c>
      <c r="BI98" s="7">
        <f t="shared" si="42"/>
        <v>7728000</v>
      </c>
      <c r="BJ98" s="7">
        <f t="shared" si="42"/>
        <v>7820000</v>
      </c>
      <c r="BK98" s="7">
        <f t="shared" si="42"/>
        <v>7912000</v>
      </c>
      <c r="BL98" s="7">
        <f t="shared" si="42"/>
        <v>8004000</v>
      </c>
      <c r="BM98" s="7">
        <f t="shared" si="42"/>
        <v>8096000</v>
      </c>
      <c r="BN98" s="7">
        <f t="shared" si="42"/>
        <v>8188000</v>
      </c>
      <c r="BO98" s="7">
        <f t="shared" si="42"/>
        <v>8280000</v>
      </c>
      <c r="BP98" s="7">
        <f t="shared" si="48"/>
        <v>8372000</v>
      </c>
      <c r="BQ98" s="7">
        <f t="shared" si="44"/>
        <v>8464000</v>
      </c>
      <c r="BR98" s="7">
        <f t="shared" si="44"/>
        <v>8556000</v>
      </c>
      <c r="BS98" s="7">
        <f t="shared" si="44"/>
        <v>8648000</v>
      </c>
      <c r="BT98" s="7">
        <f t="shared" si="44"/>
        <v>8740000</v>
      </c>
      <c r="BU98" s="7">
        <f t="shared" si="44"/>
        <v>8832000</v>
      </c>
      <c r="BV98" s="7">
        <f t="shared" si="44"/>
        <v>8924000</v>
      </c>
      <c r="BW98" s="7">
        <f t="shared" si="44"/>
        <v>9016000</v>
      </c>
      <c r="BX98" s="7">
        <f t="shared" si="44"/>
        <v>9108000</v>
      </c>
      <c r="BY98" s="7">
        <f t="shared" si="44"/>
        <v>9200000</v>
      </c>
      <c r="BZ98" s="7"/>
      <c r="CA98" s="7"/>
      <c r="CB98" s="7"/>
      <c r="CC98" s="7"/>
    </row>
    <row r="99" spans="1:81" s="5" customFormat="1" ht="11.25" x14ac:dyDescent="0.2">
      <c r="A99" s="6">
        <f t="shared" si="35"/>
        <v>930000</v>
      </c>
      <c r="B99" s="7">
        <f t="shared" si="47"/>
        <v>1860000</v>
      </c>
      <c r="C99" s="7">
        <f t="shared" si="47"/>
        <v>1953000</v>
      </c>
      <c r="D99" s="7">
        <f t="shared" si="47"/>
        <v>2511000</v>
      </c>
      <c r="E99" s="7">
        <f t="shared" si="47"/>
        <v>2604000</v>
      </c>
      <c r="F99" s="7">
        <f t="shared" si="47"/>
        <v>2697000</v>
      </c>
      <c r="G99" s="7">
        <f t="shared" si="47"/>
        <v>2790000</v>
      </c>
      <c r="H99" s="7">
        <f t="shared" si="47"/>
        <v>2883000</v>
      </c>
      <c r="I99" s="7">
        <f t="shared" si="47"/>
        <v>2976000</v>
      </c>
      <c r="J99" s="7">
        <f t="shared" si="47"/>
        <v>3069000</v>
      </c>
      <c r="K99" s="7">
        <f t="shared" si="47"/>
        <v>3162000</v>
      </c>
      <c r="L99" s="7">
        <f t="shared" si="47"/>
        <v>3255000</v>
      </c>
      <c r="M99" s="7">
        <f t="shared" si="47"/>
        <v>3348000</v>
      </c>
      <c r="N99" s="7">
        <f t="shared" si="47"/>
        <v>3441000</v>
      </c>
      <c r="O99" s="7">
        <f t="shared" si="47"/>
        <v>3534000</v>
      </c>
      <c r="P99" s="7">
        <f t="shared" si="47"/>
        <v>3627000</v>
      </c>
      <c r="Q99" s="7">
        <f t="shared" si="47"/>
        <v>3720000</v>
      </c>
      <c r="R99" s="7">
        <f t="shared" si="45"/>
        <v>3813000</v>
      </c>
      <c r="S99" s="7">
        <f t="shared" si="45"/>
        <v>3906000</v>
      </c>
      <c r="T99" s="7">
        <f t="shared" si="45"/>
        <v>3999000</v>
      </c>
      <c r="U99" s="7">
        <f t="shared" si="45"/>
        <v>4092000</v>
      </c>
      <c r="V99" s="7">
        <f t="shared" si="45"/>
        <v>4185000</v>
      </c>
      <c r="W99" s="7">
        <f t="shared" si="45"/>
        <v>4278000</v>
      </c>
      <c r="X99" s="7">
        <f t="shared" si="45"/>
        <v>4371000</v>
      </c>
      <c r="Y99" s="7">
        <f t="shared" si="45"/>
        <v>4464000</v>
      </c>
      <c r="Z99" s="7">
        <f t="shared" si="45"/>
        <v>4557000</v>
      </c>
      <c r="AA99" s="7">
        <f t="shared" si="45"/>
        <v>4650000</v>
      </c>
      <c r="AB99" s="7">
        <f t="shared" si="46"/>
        <v>4743000</v>
      </c>
      <c r="AC99" s="7">
        <f t="shared" si="46"/>
        <v>4836000</v>
      </c>
      <c r="AD99" s="7">
        <f t="shared" si="46"/>
        <v>4929000</v>
      </c>
      <c r="AE99" s="7">
        <f t="shared" si="46"/>
        <v>5022000</v>
      </c>
      <c r="AF99" s="7">
        <f t="shared" si="46"/>
        <v>5115000</v>
      </c>
      <c r="AG99" s="7">
        <f t="shared" si="46"/>
        <v>5208000</v>
      </c>
      <c r="AH99" s="7">
        <f t="shared" si="46"/>
        <v>5301000</v>
      </c>
      <c r="AI99" s="7">
        <f t="shared" si="46"/>
        <v>5394000</v>
      </c>
      <c r="AJ99" s="7">
        <f t="shared" si="46"/>
        <v>5487000</v>
      </c>
      <c r="AK99" s="7">
        <f t="shared" si="46"/>
        <v>5580000</v>
      </c>
      <c r="AL99" s="7">
        <f t="shared" si="46"/>
        <v>5673000</v>
      </c>
      <c r="AM99" s="7">
        <f t="shared" si="46"/>
        <v>5766000</v>
      </c>
      <c r="AN99" s="7">
        <f t="shared" si="46"/>
        <v>5859000</v>
      </c>
      <c r="AO99" s="7">
        <f t="shared" si="46"/>
        <v>5952000</v>
      </c>
      <c r="AP99" s="7">
        <f t="shared" si="46"/>
        <v>6045000</v>
      </c>
      <c r="AQ99" s="7">
        <f t="shared" si="43"/>
        <v>6138000</v>
      </c>
      <c r="AR99" s="7">
        <f t="shared" si="43"/>
        <v>6231000</v>
      </c>
      <c r="AS99" s="7">
        <f t="shared" si="43"/>
        <v>6324000</v>
      </c>
      <c r="AT99" s="7">
        <f t="shared" si="43"/>
        <v>6417000</v>
      </c>
      <c r="AU99" s="7">
        <f t="shared" si="43"/>
        <v>6510000</v>
      </c>
      <c r="AV99" s="7">
        <f t="shared" si="43"/>
        <v>6603000</v>
      </c>
      <c r="AW99" s="7">
        <f t="shared" si="43"/>
        <v>6696000</v>
      </c>
      <c r="AX99" s="7">
        <f t="shared" si="43"/>
        <v>6789000</v>
      </c>
      <c r="AY99" s="7">
        <f t="shared" si="43"/>
        <v>6882000</v>
      </c>
      <c r="AZ99" s="7">
        <f t="shared" si="43"/>
        <v>6975000</v>
      </c>
      <c r="BA99" s="7">
        <f t="shared" si="43"/>
        <v>7068000</v>
      </c>
      <c r="BB99" s="7">
        <f t="shared" si="43"/>
        <v>7161000</v>
      </c>
      <c r="BC99" s="7">
        <f t="shared" si="43"/>
        <v>7254000</v>
      </c>
      <c r="BD99" s="7">
        <f t="shared" si="43"/>
        <v>7347000</v>
      </c>
      <c r="BE99" s="7">
        <f t="shared" si="43"/>
        <v>7440000</v>
      </c>
      <c r="BF99" s="7">
        <f t="shared" si="42"/>
        <v>7533000</v>
      </c>
      <c r="BG99" s="7">
        <f t="shared" si="42"/>
        <v>7626000</v>
      </c>
      <c r="BH99" s="7">
        <f t="shared" si="42"/>
        <v>7719000</v>
      </c>
      <c r="BI99" s="7">
        <f t="shared" si="42"/>
        <v>7812000</v>
      </c>
      <c r="BJ99" s="7">
        <f t="shared" si="42"/>
        <v>7905000</v>
      </c>
      <c r="BK99" s="7">
        <f t="shared" si="42"/>
        <v>7998000</v>
      </c>
      <c r="BL99" s="7">
        <f t="shared" si="42"/>
        <v>8091000</v>
      </c>
      <c r="BM99" s="7">
        <f t="shared" si="42"/>
        <v>8184000</v>
      </c>
      <c r="BN99" s="7">
        <f t="shared" si="42"/>
        <v>8277000</v>
      </c>
      <c r="BO99" s="7">
        <f t="shared" si="42"/>
        <v>8370000</v>
      </c>
      <c r="BP99" s="7">
        <f t="shared" si="48"/>
        <v>8463000</v>
      </c>
      <c r="BQ99" s="7">
        <f t="shared" si="44"/>
        <v>8556000</v>
      </c>
      <c r="BR99" s="7">
        <f t="shared" si="44"/>
        <v>8649000</v>
      </c>
      <c r="BS99" s="7">
        <f t="shared" si="44"/>
        <v>8742000</v>
      </c>
      <c r="BT99" s="7">
        <f t="shared" si="44"/>
        <v>8835000</v>
      </c>
      <c r="BU99" s="7">
        <f t="shared" si="44"/>
        <v>8928000</v>
      </c>
      <c r="BV99" s="7">
        <f t="shared" si="44"/>
        <v>9021000</v>
      </c>
      <c r="BW99" s="7">
        <f t="shared" si="44"/>
        <v>9114000</v>
      </c>
      <c r="BX99" s="7">
        <f t="shared" si="44"/>
        <v>9207000</v>
      </c>
      <c r="BY99" s="7">
        <f t="shared" si="44"/>
        <v>9300000</v>
      </c>
      <c r="BZ99" s="7"/>
      <c r="CA99" s="7"/>
      <c r="CB99" s="7"/>
      <c r="CC99" s="7"/>
    </row>
    <row r="100" spans="1:81" s="5" customFormat="1" ht="11.25" x14ac:dyDescent="0.2">
      <c r="A100" s="6">
        <f t="shared" si="35"/>
        <v>940000</v>
      </c>
      <c r="B100" s="7">
        <f t="shared" si="47"/>
        <v>1880000</v>
      </c>
      <c r="C100" s="7">
        <f t="shared" si="47"/>
        <v>1974000</v>
      </c>
      <c r="D100" s="7">
        <f t="shared" si="47"/>
        <v>2538000</v>
      </c>
      <c r="E100" s="7">
        <f t="shared" si="47"/>
        <v>2632000</v>
      </c>
      <c r="F100" s="7">
        <f t="shared" si="47"/>
        <v>2726000</v>
      </c>
      <c r="G100" s="7">
        <f t="shared" si="47"/>
        <v>2820000</v>
      </c>
      <c r="H100" s="7">
        <f t="shared" si="47"/>
        <v>2914000</v>
      </c>
      <c r="I100" s="7">
        <f t="shared" si="47"/>
        <v>3008000</v>
      </c>
      <c r="J100" s="7">
        <f t="shared" si="47"/>
        <v>3102000</v>
      </c>
      <c r="K100" s="7">
        <f t="shared" si="47"/>
        <v>3196000</v>
      </c>
      <c r="L100" s="7">
        <f t="shared" si="47"/>
        <v>3290000</v>
      </c>
      <c r="M100" s="7">
        <f t="shared" si="47"/>
        <v>3384000</v>
      </c>
      <c r="N100" s="7">
        <f t="shared" si="47"/>
        <v>3478000</v>
      </c>
      <c r="O100" s="7">
        <f t="shared" si="47"/>
        <v>3572000</v>
      </c>
      <c r="P100" s="7">
        <f t="shared" si="47"/>
        <v>3666000</v>
      </c>
      <c r="Q100" s="7">
        <f t="shared" si="47"/>
        <v>3760000</v>
      </c>
      <c r="R100" s="7">
        <f t="shared" si="45"/>
        <v>3854000</v>
      </c>
      <c r="S100" s="7">
        <f t="shared" si="45"/>
        <v>3948000</v>
      </c>
      <c r="T100" s="7">
        <f t="shared" si="45"/>
        <v>4042000</v>
      </c>
      <c r="U100" s="7">
        <f t="shared" si="45"/>
        <v>4136000</v>
      </c>
      <c r="V100" s="7">
        <f t="shared" si="45"/>
        <v>4230000</v>
      </c>
      <c r="W100" s="7">
        <f t="shared" si="45"/>
        <v>4324000</v>
      </c>
      <c r="X100" s="7">
        <f t="shared" si="45"/>
        <v>4418000</v>
      </c>
      <c r="Y100" s="7">
        <f t="shared" si="45"/>
        <v>4512000</v>
      </c>
      <c r="Z100" s="7">
        <f t="shared" si="45"/>
        <v>4606000</v>
      </c>
      <c r="AA100" s="7">
        <f t="shared" si="45"/>
        <v>4700000</v>
      </c>
      <c r="AB100" s="7">
        <f t="shared" si="46"/>
        <v>4794000</v>
      </c>
      <c r="AC100" s="7">
        <f t="shared" si="46"/>
        <v>4888000</v>
      </c>
      <c r="AD100" s="7">
        <f t="shared" si="46"/>
        <v>4982000</v>
      </c>
      <c r="AE100" s="7">
        <f t="shared" si="46"/>
        <v>5076000</v>
      </c>
      <c r="AF100" s="7">
        <f t="shared" si="46"/>
        <v>5170000</v>
      </c>
      <c r="AG100" s="7">
        <f t="shared" si="46"/>
        <v>5264000</v>
      </c>
      <c r="AH100" s="7">
        <f t="shared" si="46"/>
        <v>5358000</v>
      </c>
      <c r="AI100" s="7">
        <f t="shared" si="46"/>
        <v>5452000</v>
      </c>
      <c r="AJ100" s="7">
        <f t="shared" si="46"/>
        <v>5546000</v>
      </c>
      <c r="AK100" s="7">
        <f t="shared" si="46"/>
        <v>5640000</v>
      </c>
      <c r="AL100" s="7">
        <f t="shared" si="46"/>
        <v>5734000</v>
      </c>
      <c r="AM100" s="7">
        <f t="shared" si="46"/>
        <v>5828000</v>
      </c>
      <c r="AN100" s="7">
        <f t="shared" si="46"/>
        <v>5922000</v>
      </c>
      <c r="AO100" s="7">
        <f t="shared" si="46"/>
        <v>6016000</v>
      </c>
      <c r="AP100" s="7">
        <f t="shared" si="46"/>
        <v>6110000</v>
      </c>
      <c r="AQ100" s="7">
        <f t="shared" si="43"/>
        <v>6204000</v>
      </c>
      <c r="AR100" s="7">
        <f t="shared" si="43"/>
        <v>6298000</v>
      </c>
      <c r="AS100" s="7">
        <f t="shared" si="43"/>
        <v>6392000</v>
      </c>
      <c r="AT100" s="7">
        <f t="shared" si="43"/>
        <v>6486000</v>
      </c>
      <c r="AU100" s="7">
        <f t="shared" si="43"/>
        <v>6580000</v>
      </c>
      <c r="AV100" s="7">
        <f t="shared" si="43"/>
        <v>6674000</v>
      </c>
      <c r="AW100" s="7">
        <f t="shared" si="43"/>
        <v>6768000</v>
      </c>
      <c r="AX100" s="7">
        <f t="shared" si="43"/>
        <v>6862000</v>
      </c>
      <c r="AY100" s="7">
        <f t="shared" si="43"/>
        <v>6956000</v>
      </c>
      <c r="AZ100" s="7">
        <f t="shared" si="43"/>
        <v>7050000</v>
      </c>
      <c r="BA100" s="7">
        <f t="shared" si="43"/>
        <v>7144000</v>
      </c>
      <c r="BB100" s="7">
        <f t="shared" si="43"/>
        <v>7238000</v>
      </c>
      <c r="BC100" s="7">
        <f t="shared" si="43"/>
        <v>7332000</v>
      </c>
      <c r="BD100" s="7">
        <f t="shared" si="43"/>
        <v>7426000</v>
      </c>
      <c r="BE100" s="7">
        <f t="shared" si="43"/>
        <v>7520000</v>
      </c>
      <c r="BF100" s="7">
        <f t="shared" si="42"/>
        <v>7614000</v>
      </c>
      <c r="BG100" s="7">
        <f t="shared" si="42"/>
        <v>7708000</v>
      </c>
      <c r="BH100" s="7">
        <f t="shared" si="42"/>
        <v>7802000</v>
      </c>
      <c r="BI100" s="7">
        <f t="shared" si="42"/>
        <v>7896000</v>
      </c>
      <c r="BJ100" s="7">
        <f t="shared" si="42"/>
        <v>7990000</v>
      </c>
      <c r="BK100" s="7">
        <f t="shared" si="42"/>
        <v>8084000</v>
      </c>
      <c r="BL100" s="7">
        <f t="shared" si="42"/>
        <v>8178000</v>
      </c>
      <c r="BM100" s="7">
        <f t="shared" si="42"/>
        <v>8272000</v>
      </c>
      <c r="BN100" s="7">
        <f t="shared" si="42"/>
        <v>8366000</v>
      </c>
      <c r="BO100" s="7">
        <f t="shared" si="42"/>
        <v>8460000</v>
      </c>
      <c r="BP100" s="7">
        <f t="shared" si="48"/>
        <v>8554000</v>
      </c>
      <c r="BQ100" s="7">
        <f t="shared" si="44"/>
        <v>8648000</v>
      </c>
      <c r="BR100" s="7">
        <f t="shared" si="44"/>
        <v>8742000</v>
      </c>
      <c r="BS100" s="7">
        <f t="shared" si="44"/>
        <v>8836000</v>
      </c>
      <c r="BT100" s="7">
        <f t="shared" si="44"/>
        <v>8930000</v>
      </c>
      <c r="BU100" s="7">
        <f t="shared" si="44"/>
        <v>9024000</v>
      </c>
      <c r="BV100" s="7">
        <f t="shared" si="44"/>
        <v>9118000</v>
      </c>
      <c r="BW100" s="7">
        <f t="shared" si="44"/>
        <v>9212000</v>
      </c>
      <c r="BX100" s="7">
        <f t="shared" si="44"/>
        <v>9306000</v>
      </c>
      <c r="BY100" s="7">
        <f t="shared" si="44"/>
        <v>9400000</v>
      </c>
      <c r="BZ100" s="7"/>
      <c r="CA100" s="7"/>
      <c r="CB100" s="7"/>
      <c r="CC100" s="7"/>
    </row>
    <row r="101" spans="1:81" s="5" customFormat="1" ht="11.25" x14ac:dyDescent="0.2">
      <c r="A101" s="6">
        <f t="shared" si="35"/>
        <v>950000</v>
      </c>
      <c r="B101" s="7">
        <f t="shared" si="47"/>
        <v>1900000</v>
      </c>
      <c r="C101" s="7">
        <f t="shared" si="47"/>
        <v>1995000</v>
      </c>
      <c r="D101" s="7">
        <f t="shared" si="47"/>
        <v>2565000</v>
      </c>
      <c r="E101" s="7">
        <f t="shared" si="47"/>
        <v>2660000</v>
      </c>
      <c r="F101" s="7">
        <f t="shared" si="47"/>
        <v>2755000</v>
      </c>
      <c r="G101" s="7">
        <f t="shared" si="47"/>
        <v>2850000</v>
      </c>
      <c r="H101" s="7">
        <f t="shared" si="47"/>
        <v>2945000</v>
      </c>
      <c r="I101" s="7">
        <f t="shared" si="47"/>
        <v>3040000</v>
      </c>
      <c r="J101" s="7">
        <f t="shared" si="47"/>
        <v>3135000</v>
      </c>
      <c r="K101" s="7">
        <f t="shared" si="47"/>
        <v>3230000</v>
      </c>
      <c r="L101" s="7">
        <f t="shared" si="47"/>
        <v>3325000</v>
      </c>
      <c r="M101" s="7">
        <f t="shared" si="47"/>
        <v>3420000</v>
      </c>
      <c r="N101" s="7">
        <f t="shared" si="47"/>
        <v>3515000</v>
      </c>
      <c r="O101" s="7">
        <f t="shared" si="47"/>
        <v>3610000</v>
      </c>
      <c r="P101" s="7">
        <f t="shared" si="47"/>
        <v>3705000</v>
      </c>
      <c r="Q101" s="7">
        <f t="shared" si="47"/>
        <v>3800000</v>
      </c>
      <c r="R101" s="7">
        <f t="shared" si="45"/>
        <v>3895000</v>
      </c>
      <c r="S101" s="7">
        <f t="shared" si="45"/>
        <v>3990000</v>
      </c>
      <c r="T101" s="7">
        <f t="shared" si="45"/>
        <v>4085000</v>
      </c>
      <c r="U101" s="7">
        <f t="shared" si="45"/>
        <v>4180000</v>
      </c>
      <c r="V101" s="7">
        <f t="shared" si="45"/>
        <v>4275000</v>
      </c>
      <c r="W101" s="7">
        <f t="shared" si="45"/>
        <v>4370000</v>
      </c>
      <c r="X101" s="7">
        <f t="shared" si="45"/>
        <v>4465000</v>
      </c>
      <c r="Y101" s="7">
        <f t="shared" si="45"/>
        <v>4560000</v>
      </c>
      <c r="Z101" s="7">
        <f t="shared" si="45"/>
        <v>4655000</v>
      </c>
      <c r="AA101" s="7">
        <f t="shared" si="45"/>
        <v>4750000</v>
      </c>
      <c r="AB101" s="7">
        <f t="shared" si="46"/>
        <v>4845000</v>
      </c>
      <c r="AC101" s="7">
        <f t="shared" si="46"/>
        <v>4940000</v>
      </c>
      <c r="AD101" s="7">
        <f t="shared" si="46"/>
        <v>5035000</v>
      </c>
      <c r="AE101" s="7">
        <f t="shared" si="46"/>
        <v>5130000</v>
      </c>
      <c r="AF101" s="7">
        <f t="shared" si="46"/>
        <v>5225000</v>
      </c>
      <c r="AG101" s="7">
        <f t="shared" si="46"/>
        <v>5320000</v>
      </c>
      <c r="AH101" s="7">
        <f t="shared" si="46"/>
        <v>5415000</v>
      </c>
      <c r="AI101" s="7">
        <f t="shared" si="46"/>
        <v>5510000</v>
      </c>
      <c r="AJ101" s="7">
        <f t="shared" si="46"/>
        <v>5605000</v>
      </c>
      <c r="AK101" s="7">
        <f t="shared" si="46"/>
        <v>5700000</v>
      </c>
      <c r="AL101" s="7">
        <f t="shared" si="46"/>
        <v>5795000</v>
      </c>
      <c r="AM101" s="7">
        <f t="shared" si="46"/>
        <v>5890000</v>
      </c>
      <c r="AN101" s="7">
        <f t="shared" si="46"/>
        <v>5985000</v>
      </c>
      <c r="AO101" s="7">
        <f t="shared" si="46"/>
        <v>6080000</v>
      </c>
      <c r="AP101" s="7">
        <f t="shared" si="46"/>
        <v>6175000</v>
      </c>
      <c r="AQ101" s="7">
        <f t="shared" si="43"/>
        <v>6270000</v>
      </c>
      <c r="AR101" s="7">
        <f t="shared" si="43"/>
        <v>6365000</v>
      </c>
      <c r="AS101" s="7">
        <f t="shared" si="43"/>
        <v>6460000</v>
      </c>
      <c r="AT101" s="7">
        <f t="shared" si="43"/>
        <v>6555000</v>
      </c>
      <c r="AU101" s="7">
        <f t="shared" si="43"/>
        <v>6650000</v>
      </c>
      <c r="AV101" s="7">
        <f t="shared" si="43"/>
        <v>6745000</v>
      </c>
      <c r="AW101" s="7">
        <f t="shared" si="43"/>
        <v>6840000</v>
      </c>
      <c r="AX101" s="7">
        <f t="shared" si="43"/>
        <v>6935000</v>
      </c>
      <c r="AY101" s="7">
        <f t="shared" si="43"/>
        <v>7030000</v>
      </c>
      <c r="AZ101" s="7">
        <f t="shared" si="43"/>
        <v>7125000</v>
      </c>
      <c r="BA101" s="7">
        <f t="shared" si="43"/>
        <v>7220000</v>
      </c>
      <c r="BB101" s="7">
        <f t="shared" si="43"/>
        <v>7315000</v>
      </c>
      <c r="BC101" s="7">
        <f t="shared" si="43"/>
        <v>7410000</v>
      </c>
      <c r="BD101" s="7">
        <f t="shared" si="43"/>
        <v>7505000</v>
      </c>
      <c r="BE101" s="7">
        <f t="shared" si="43"/>
        <v>7600000</v>
      </c>
      <c r="BF101" s="7">
        <f t="shared" si="42"/>
        <v>7695000</v>
      </c>
      <c r="BG101" s="7">
        <f t="shared" si="42"/>
        <v>7790000</v>
      </c>
      <c r="BH101" s="7">
        <f t="shared" si="42"/>
        <v>7885000</v>
      </c>
      <c r="BI101" s="7">
        <f t="shared" si="42"/>
        <v>7980000</v>
      </c>
      <c r="BJ101" s="7">
        <f t="shared" si="42"/>
        <v>8075000</v>
      </c>
      <c r="BK101" s="7">
        <f t="shared" si="42"/>
        <v>8170000</v>
      </c>
      <c r="BL101" s="7">
        <f t="shared" si="42"/>
        <v>8265000</v>
      </c>
      <c r="BM101" s="7">
        <f t="shared" si="42"/>
        <v>8360000</v>
      </c>
      <c r="BN101" s="7">
        <f t="shared" si="42"/>
        <v>8455000</v>
      </c>
      <c r="BO101" s="7">
        <f t="shared" si="42"/>
        <v>8550000</v>
      </c>
      <c r="BP101" s="7">
        <f t="shared" si="48"/>
        <v>8645000</v>
      </c>
      <c r="BQ101" s="7">
        <f t="shared" si="44"/>
        <v>8740000</v>
      </c>
      <c r="BR101" s="7">
        <f t="shared" si="44"/>
        <v>8835000</v>
      </c>
      <c r="BS101" s="7">
        <f t="shared" si="44"/>
        <v>8930000</v>
      </c>
      <c r="BT101" s="7">
        <f t="shared" si="44"/>
        <v>9025000</v>
      </c>
      <c r="BU101" s="7">
        <f t="shared" si="44"/>
        <v>9120000</v>
      </c>
      <c r="BV101" s="7">
        <f t="shared" si="44"/>
        <v>9215000</v>
      </c>
      <c r="BW101" s="7">
        <f t="shared" si="44"/>
        <v>9310000</v>
      </c>
      <c r="BX101" s="7">
        <f t="shared" si="44"/>
        <v>9405000</v>
      </c>
      <c r="BY101" s="7">
        <f t="shared" si="44"/>
        <v>9500000</v>
      </c>
      <c r="BZ101" s="7"/>
      <c r="CA101" s="7"/>
      <c r="CB101" s="7"/>
      <c r="CC101" s="7"/>
    </row>
    <row r="102" spans="1:81" s="5" customFormat="1" ht="11.25" x14ac:dyDescent="0.2">
      <c r="A102" s="6">
        <f t="shared" si="35"/>
        <v>960000</v>
      </c>
      <c r="B102" s="7">
        <f t="shared" si="47"/>
        <v>1920000</v>
      </c>
      <c r="C102" s="7">
        <f t="shared" si="47"/>
        <v>2016000</v>
      </c>
      <c r="D102" s="7">
        <f t="shared" si="47"/>
        <v>2592000</v>
      </c>
      <c r="E102" s="7">
        <f t="shared" si="47"/>
        <v>2688000</v>
      </c>
      <c r="F102" s="7">
        <f t="shared" si="47"/>
        <v>2784000</v>
      </c>
      <c r="G102" s="7">
        <f t="shared" si="47"/>
        <v>2880000</v>
      </c>
      <c r="H102" s="7">
        <f t="shared" si="47"/>
        <v>2976000</v>
      </c>
      <c r="I102" s="7">
        <f t="shared" si="47"/>
        <v>3072000</v>
      </c>
      <c r="J102" s="7">
        <f t="shared" si="47"/>
        <v>3168000</v>
      </c>
      <c r="K102" s="7">
        <f t="shared" si="47"/>
        <v>3264000</v>
      </c>
      <c r="L102" s="7">
        <f t="shared" si="47"/>
        <v>3360000</v>
      </c>
      <c r="M102" s="7">
        <f t="shared" si="47"/>
        <v>3456000</v>
      </c>
      <c r="N102" s="7">
        <f t="shared" si="47"/>
        <v>3552000</v>
      </c>
      <c r="O102" s="7">
        <f t="shared" si="47"/>
        <v>3648000</v>
      </c>
      <c r="P102" s="7">
        <f t="shared" si="47"/>
        <v>3744000</v>
      </c>
      <c r="Q102" s="7">
        <f t="shared" si="47"/>
        <v>3840000</v>
      </c>
      <c r="R102" s="7">
        <f t="shared" si="45"/>
        <v>3936000</v>
      </c>
      <c r="S102" s="7">
        <f t="shared" si="45"/>
        <v>4032000</v>
      </c>
      <c r="T102" s="7">
        <f t="shared" si="45"/>
        <v>4128000</v>
      </c>
      <c r="U102" s="7">
        <f t="shared" si="45"/>
        <v>4224000</v>
      </c>
      <c r="V102" s="7">
        <f t="shared" si="45"/>
        <v>4320000</v>
      </c>
      <c r="W102" s="7">
        <f t="shared" si="45"/>
        <v>4416000</v>
      </c>
      <c r="X102" s="7">
        <f t="shared" si="45"/>
        <v>4512000</v>
      </c>
      <c r="Y102" s="7">
        <f t="shared" si="45"/>
        <v>4608000</v>
      </c>
      <c r="Z102" s="7">
        <f t="shared" si="45"/>
        <v>4704000</v>
      </c>
      <c r="AA102" s="7">
        <f t="shared" si="45"/>
        <v>4800000</v>
      </c>
      <c r="AB102" s="7">
        <f t="shared" si="46"/>
        <v>4896000</v>
      </c>
      <c r="AC102" s="7">
        <f t="shared" si="46"/>
        <v>4992000</v>
      </c>
      <c r="AD102" s="7">
        <f t="shared" si="46"/>
        <v>5088000</v>
      </c>
      <c r="AE102" s="7">
        <f t="shared" si="46"/>
        <v>5184000</v>
      </c>
      <c r="AF102" s="7">
        <f t="shared" si="46"/>
        <v>5280000</v>
      </c>
      <c r="AG102" s="7">
        <f t="shared" si="46"/>
        <v>5376000</v>
      </c>
      <c r="AH102" s="7">
        <f t="shared" si="46"/>
        <v>5472000</v>
      </c>
      <c r="AI102" s="7">
        <f t="shared" si="46"/>
        <v>5568000</v>
      </c>
      <c r="AJ102" s="7">
        <f t="shared" si="46"/>
        <v>5664000</v>
      </c>
      <c r="AK102" s="7">
        <f t="shared" si="46"/>
        <v>5760000</v>
      </c>
      <c r="AL102" s="7">
        <f t="shared" si="46"/>
        <v>5856000</v>
      </c>
      <c r="AM102" s="7">
        <f t="shared" si="46"/>
        <v>5952000</v>
      </c>
      <c r="AN102" s="7">
        <f t="shared" si="46"/>
        <v>6048000</v>
      </c>
      <c r="AO102" s="7">
        <f t="shared" si="46"/>
        <v>6144000</v>
      </c>
      <c r="AP102" s="7">
        <f t="shared" si="46"/>
        <v>6240000</v>
      </c>
      <c r="AQ102" s="7">
        <f t="shared" si="43"/>
        <v>6336000</v>
      </c>
      <c r="AR102" s="7">
        <f t="shared" si="43"/>
        <v>6432000</v>
      </c>
      <c r="AS102" s="7">
        <f t="shared" si="43"/>
        <v>6528000</v>
      </c>
      <c r="AT102" s="7">
        <f t="shared" si="43"/>
        <v>6624000</v>
      </c>
      <c r="AU102" s="7">
        <f t="shared" si="43"/>
        <v>6720000</v>
      </c>
      <c r="AV102" s="7">
        <f t="shared" si="43"/>
        <v>6816000</v>
      </c>
      <c r="AW102" s="7">
        <f t="shared" si="43"/>
        <v>6912000</v>
      </c>
      <c r="AX102" s="7">
        <f t="shared" si="43"/>
        <v>7008000</v>
      </c>
      <c r="AY102" s="7">
        <f t="shared" si="43"/>
        <v>7104000</v>
      </c>
      <c r="AZ102" s="7">
        <f t="shared" si="43"/>
        <v>7200000</v>
      </c>
      <c r="BA102" s="7">
        <f t="shared" si="43"/>
        <v>7296000</v>
      </c>
      <c r="BB102" s="7">
        <f t="shared" si="43"/>
        <v>7392000</v>
      </c>
      <c r="BC102" s="7">
        <f t="shared" si="43"/>
        <v>7488000</v>
      </c>
      <c r="BD102" s="7">
        <f t="shared" si="43"/>
        <v>7584000</v>
      </c>
      <c r="BE102" s="7">
        <f t="shared" si="43"/>
        <v>7680000</v>
      </c>
      <c r="BF102" s="7">
        <f t="shared" si="42"/>
        <v>7776000</v>
      </c>
      <c r="BG102" s="7">
        <f t="shared" si="42"/>
        <v>7872000</v>
      </c>
      <c r="BH102" s="7">
        <f t="shared" si="42"/>
        <v>7968000</v>
      </c>
      <c r="BI102" s="7">
        <f t="shared" si="42"/>
        <v>8064000</v>
      </c>
      <c r="BJ102" s="7">
        <f t="shared" si="42"/>
        <v>8160000</v>
      </c>
      <c r="BK102" s="7">
        <f t="shared" si="42"/>
        <v>8256000</v>
      </c>
      <c r="BL102" s="7">
        <f t="shared" si="42"/>
        <v>8352000</v>
      </c>
      <c r="BM102" s="7">
        <f t="shared" si="42"/>
        <v>8448000</v>
      </c>
      <c r="BN102" s="7">
        <f t="shared" si="42"/>
        <v>8544000</v>
      </c>
      <c r="BO102" s="7">
        <f t="shared" si="42"/>
        <v>8640000</v>
      </c>
      <c r="BP102" s="7">
        <f t="shared" si="48"/>
        <v>8736000</v>
      </c>
      <c r="BQ102" s="7">
        <f t="shared" si="44"/>
        <v>8832000</v>
      </c>
      <c r="BR102" s="7">
        <f t="shared" si="44"/>
        <v>8928000</v>
      </c>
      <c r="BS102" s="7">
        <f t="shared" si="44"/>
        <v>9024000</v>
      </c>
      <c r="BT102" s="7">
        <f t="shared" si="44"/>
        <v>9120000</v>
      </c>
      <c r="BU102" s="7">
        <f t="shared" si="44"/>
        <v>9216000</v>
      </c>
      <c r="BV102" s="7">
        <f t="shared" si="44"/>
        <v>9312000</v>
      </c>
      <c r="BW102" s="7">
        <f t="shared" si="44"/>
        <v>9408000</v>
      </c>
      <c r="BX102" s="7">
        <f t="shared" si="44"/>
        <v>9504000</v>
      </c>
      <c r="BY102" s="7">
        <f t="shared" si="44"/>
        <v>9600000</v>
      </c>
      <c r="BZ102" s="7"/>
      <c r="CA102" s="7"/>
      <c r="CB102" s="7"/>
      <c r="CC102" s="7"/>
    </row>
    <row r="103" spans="1:81" s="5" customFormat="1" ht="11.25" x14ac:dyDescent="0.2">
      <c r="A103" s="6">
        <f t="shared" si="35"/>
        <v>970000</v>
      </c>
      <c r="B103" s="7">
        <f t="shared" si="47"/>
        <v>1940000</v>
      </c>
      <c r="C103" s="7">
        <f t="shared" si="47"/>
        <v>2037000</v>
      </c>
      <c r="D103" s="7">
        <f t="shared" si="47"/>
        <v>2619000</v>
      </c>
      <c r="E103" s="7">
        <f t="shared" si="47"/>
        <v>2716000</v>
      </c>
      <c r="F103" s="7">
        <f t="shared" si="47"/>
        <v>2813000</v>
      </c>
      <c r="G103" s="7">
        <f t="shared" si="47"/>
        <v>2910000</v>
      </c>
      <c r="H103" s="7">
        <f t="shared" si="47"/>
        <v>3007000</v>
      </c>
      <c r="I103" s="7">
        <f t="shared" si="47"/>
        <v>3104000</v>
      </c>
      <c r="J103" s="7">
        <f t="shared" si="47"/>
        <v>3201000</v>
      </c>
      <c r="K103" s="7">
        <f t="shared" si="47"/>
        <v>3298000</v>
      </c>
      <c r="L103" s="7">
        <f t="shared" si="47"/>
        <v>3395000</v>
      </c>
      <c r="M103" s="7">
        <f t="shared" si="47"/>
        <v>3492000</v>
      </c>
      <c r="N103" s="7">
        <f t="shared" si="47"/>
        <v>3589000</v>
      </c>
      <c r="O103" s="7">
        <f t="shared" si="47"/>
        <v>3686000</v>
      </c>
      <c r="P103" s="7">
        <f t="shared" si="47"/>
        <v>3783000</v>
      </c>
      <c r="Q103" s="7">
        <f t="shared" si="47"/>
        <v>3880000</v>
      </c>
      <c r="R103" s="7">
        <f t="shared" si="45"/>
        <v>3977000</v>
      </c>
      <c r="S103" s="7">
        <f t="shared" si="45"/>
        <v>4074000</v>
      </c>
      <c r="T103" s="7">
        <f t="shared" si="45"/>
        <v>4171000</v>
      </c>
      <c r="U103" s="7">
        <f t="shared" si="45"/>
        <v>4268000</v>
      </c>
      <c r="V103" s="7">
        <f t="shared" si="45"/>
        <v>4365000</v>
      </c>
      <c r="W103" s="7">
        <f t="shared" si="45"/>
        <v>4462000</v>
      </c>
      <c r="X103" s="7">
        <f t="shared" si="45"/>
        <v>4559000</v>
      </c>
      <c r="Y103" s="7">
        <f t="shared" si="45"/>
        <v>4656000</v>
      </c>
      <c r="Z103" s="7">
        <f t="shared" si="45"/>
        <v>4753000</v>
      </c>
      <c r="AA103" s="7">
        <f t="shared" si="45"/>
        <v>4850000</v>
      </c>
      <c r="AB103" s="7">
        <f t="shared" si="46"/>
        <v>4947000</v>
      </c>
      <c r="AC103" s="7">
        <f t="shared" si="46"/>
        <v>5044000</v>
      </c>
      <c r="AD103" s="7">
        <f t="shared" si="46"/>
        <v>5141000</v>
      </c>
      <c r="AE103" s="7">
        <f t="shared" si="46"/>
        <v>5238000</v>
      </c>
      <c r="AF103" s="7">
        <f t="shared" si="46"/>
        <v>5335000</v>
      </c>
      <c r="AG103" s="7">
        <f t="shared" si="46"/>
        <v>5432000</v>
      </c>
      <c r="AH103" s="7">
        <f t="shared" si="46"/>
        <v>5529000</v>
      </c>
      <c r="AI103" s="7">
        <f t="shared" si="46"/>
        <v>5626000</v>
      </c>
      <c r="AJ103" s="7">
        <f t="shared" si="46"/>
        <v>5723000</v>
      </c>
      <c r="AK103" s="7">
        <f t="shared" si="46"/>
        <v>5820000</v>
      </c>
      <c r="AL103" s="7">
        <f t="shared" si="46"/>
        <v>5917000</v>
      </c>
      <c r="AM103" s="7">
        <f t="shared" si="46"/>
        <v>6014000</v>
      </c>
      <c r="AN103" s="7">
        <f t="shared" si="46"/>
        <v>6111000</v>
      </c>
      <c r="AO103" s="7">
        <f t="shared" si="46"/>
        <v>6208000</v>
      </c>
      <c r="AP103" s="7">
        <f t="shared" si="46"/>
        <v>6305000</v>
      </c>
      <c r="AQ103" s="7">
        <f t="shared" si="43"/>
        <v>6402000</v>
      </c>
      <c r="AR103" s="7">
        <f t="shared" si="43"/>
        <v>6499000</v>
      </c>
      <c r="AS103" s="7">
        <f t="shared" si="43"/>
        <v>6596000</v>
      </c>
      <c r="AT103" s="7">
        <f t="shared" si="43"/>
        <v>6693000</v>
      </c>
      <c r="AU103" s="7">
        <f t="shared" si="43"/>
        <v>6790000</v>
      </c>
      <c r="AV103" s="7">
        <f t="shared" si="43"/>
        <v>6887000</v>
      </c>
      <c r="AW103" s="7">
        <f t="shared" si="43"/>
        <v>6984000</v>
      </c>
      <c r="AX103" s="7">
        <f t="shared" si="43"/>
        <v>7081000</v>
      </c>
      <c r="AY103" s="7">
        <f t="shared" si="43"/>
        <v>7178000</v>
      </c>
      <c r="AZ103" s="7">
        <f t="shared" si="43"/>
        <v>7275000</v>
      </c>
      <c r="BA103" s="7">
        <f t="shared" si="43"/>
        <v>7372000</v>
      </c>
      <c r="BB103" s="7">
        <f t="shared" si="43"/>
        <v>7469000</v>
      </c>
      <c r="BC103" s="7">
        <f t="shared" si="43"/>
        <v>7566000</v>
      </c>
      <c r="BD103" s="7">
        <f t="shared" si="43"/>
        <v>7663000</v>
      </c>
      <c r="BE103" s="7">
        <f t="shared" si="43"/>
        <v>7760000</v>
      </c>
      <c r="BF103" s="7">
        <f t="shared" si="43"/>
        <v>7857000</v>
      </c>
      <c r="BG103" s="7">
        <f t="shared" ref="BF103:BU118" si="49">BG$8*$A103/10</f>
        <v>7954000</v>
      </c>
      <c r="BH103" s="7">
        <f t="shared" si="49"/>
        <v>8051000</v>
      </c>
      <c r="BI103" s="7">
        <f t="shared" si="49"/>
        <v>8148000</v>
      </c>
      <c r="BJ103" s="7">
        <f t="shared" si="49"/>
        <v>8245000</v>
      </c>
      <c r="BK103" s="7">
        <f t="shared" si="49"/>
        <v>8342000</v>
      </c>
      <c r="BL103" s="7">
        <f t="shared" si="49"/>
        <v>8439000</v>
      </c>
      <c r="BM103" s="7">
        <f t="shared" si="49"/>
        <v>8536000</v>
      </c>
      <c r="BN103" s="7">
        <f t="shared" si="49"/>
        <v>8633000</v>
      </c>
      <c r="BO103" s="7">
        <f t="shared" si="49"/>
        <v>8730000</v>
      </c>
      <c r="BP103" s="7">
        <f t="shared" si="48"/>
        <v>8827000</v>
      </c>
      <c r="BQ103" s="7">
        <f t="shared" si="44"/>
        <v>8924000</v>
      </c>
      <c r="BR103" s="7">
        <f t="shared" si="44"/>
        <v>9021000</v>
      </c>
      <c r="BS103" s="7">
        <f t="shared" si="44"/>
        <v>9118000</v>
      </c>
      <c r="BT103" s="7">
        <f t="shared" si="44"/>
        <v>9215000</v>
      </c>
      <c r="BU103" s="7">
        <f t="shared" si="44"/>
        <v>9312000</v>
      </c>
      <c r="BV103" s="7">
        <f t="shared" si="44"/>
        <v>9409000</v>
      </c>
      <c r="BW103" s="7">
        <f t="shared" si="44"/>
        <v>9506000</v>
      </c>
      <c r="BX103" s="7">
        <f t="shared" si="44"/>
        <v>9603000</v>
      </c>
      <c r="BY103" s="7">
        <f t="shared" si="44"/>
        <v>9700000</v>
      </c>
      <c r="BZ103" s="7"/>
      <c r="CA103" s="7"/>
      <c r="CB103" s="7"/>
      <c r="CC103" s="7"/>
    </row>
    <row r="104" spans="1:81" s="5" customFormat="1" ht="11.25" x14ac:dyDescent="0.2">
      <c r="A104" s="6">
        <f t="shared" si="35"/>
        <v>980000</v>
      </c>
      <c r="B104" s="7">
        <f t="shared" si="47"/>
        <v>1960000</v>
      </c>
      <c r="C104" s="7">
        <f t="shared" si="47"/>
        <v>2058000</v>
      </c>
      <c r="D104" s="7">
        <f t="shared" si="47"/>
        <v>2646000</v>
      </c>
      <c r="E104" s="7">
        <f t="shared" si="47"/>
        <v>2744000</v>
      </c>
      <c r="F104" s="7">
        <f t="shared" si="47"/>
        <v>2842000</v>
      </c>
      <c r="G104" s="7">
        <f t="shared" si="47"/>
        <v>2940000</v>
      </c>
      <c r="H104" s="7">
        <f t="shared" si="47"/>
        <v>3038000</v>
      </c>
      <c r="I104" s="7">
        <f t="shared" si="47"/>
        <v>3136000</v>
      </c>
      <c r="J104" s="7">
        <f t="shared" si="47"/>
        <v>3234000</v>
      </c>
      <c r="K104" s="7">
        <f t="shared" si="47"/>
        <v>3332000</v>
      </c>
      <c r="L104" s="7">
        <f t="shared" si="47"/>
        <v>3430000</v>
      </c>
      <c r="M104" s="7">
        <f t="shared" si="47"/>
        <v>3528000</v>
      </c>
      <c r="N104" s="7">
        <f t="shared" si="47"/>
        <v>3626000</v>
      </c>
      <c r="O104" s="7">
        <f t="shared" si="47"/>
        <v>3724000</v>
      </c>
      <c r="P104" s="7">
        <f t="shared" si="47"/>
        <v>3822000</v>
      </c>
      <c r="Q104" s="7">
        <f t="shared" si="47"/>
        <v>3920000</v>
      </c>
      <c r="R104" s="7">
        <f t="shared" si="45"/>
        <v>4018000</v>
      </c>
      <c r="S104" s="7">
        <f t="shared" si="45"/>
        <v>4116000</v>
      </c>
      <c r="T104" s="7">
        <f t="shared" si="45"/>
        <v>4214000</v>
      </c>
      <c r="U104" s="7">
        <f t="shared" si="45"/>
        <v>4312000</v>
      </c>
      <c r="V104" s="7">
        <f t="shared" si="45"/>
        <v>4410000</v>
      </c>
      <c r="W104" s="7">
        <f t="shared" si="45"/>
        <v>4508000</v>
      </c>
      <c r="X104" s="7">
        <f t="shared" si="45"/>
        <v>4606000</v>
      </c>
      <c r="Y104" s="7">
        <f t="shared" si="45"/>
        <v>4704000</v>
      </c>
      <c r="Z104" s="7">
        <f t="shared" si="45"/>
        <v>4802000</v>
      </c>
      <c r="AA104" s="7">
        <f t="shared" si="45"/>
        <v>4900000</v>
      </c>
      <c r="AB104" s="7">
        <f t="shared" si="46"/>
        <v>4998000</v>
      </c>
      <c r="AC104" s="7">
        <f t="shared" si="46"/>
        <v>5096000</v>
      </c>
      <c r="AD104" s="7">
        <f t="shared" si="46"/>
        <v>5194000</v>
      </c>
      <c r="AE104" s="7">
        <f t="shared" si="46"/>
        <v>5292000</v>
      </c>
      <c r="AF104" s="7">
        <f t="shared" si="46"/>
        <v>5390000</v>
      </c>
      <c r="AG104" s="7">
        <f t="shared" si="46"/>
        <v>5488000</v>
      </c>
      <c r="AH104" s="7">
        <f t="shared" si="46"/>
        <v>5586000</v>
      </c>
      <c r="AI104" s="7">
        <f t="shared" si="46"/>
        <v>5684000</v>
      </c>
      <c r="AJ104" s="7">
        <f t="shared" si="46"/>
        <v>5782000</v>
      </c>
      <c r="AK104" s="7">
        <f t="shared" si="46"/>
        <v>5880000</v>
      </c>
      <c r="AL104" s="7">
        <f t="shared" si="46"/>
        <v>5978000</v>
      </c>
      <c r="AM104" s="7">
        <f t="shared" si="46"/>
        <v>6076000</v>
      </c>
      <c r="AN104" s="7">
        <f t="shared" si="46"/>
        <v>6174000</v>
      </c>
      <c r="AO104" s="7">
        <f t="shared" si="46"/>
        <v>6272000</v>
      </c>
      <c r="AP104" s="7">
        <f t="shared" si="46"/>
        <v>6370000</v>
      </c>
      <c r="AQ104" s="7">
        <f t="shared" si="43"/>
        <v>6468000</v>
      </c>
      <c r="AR104" s="7">
        <f t="shared" si="43"/>
        <v>6566000</v>
      </c>
      <c r="AS104" s="7">
        <f t="shared" si="43"/>
        <v>6664000</v>
      </c>
      <c r="AT104" s="7">
        <f t="shared" si="43"/>
        <v>6762000</v>
      </c>
      <c r="AU104" s="7">
        <f t="shared" si="43"/>
        <v>6860000</v>
      </c>
      <c r="AV104" s="7">
        <f t="shared" si="43"/>
        <v>6958000</v>
      </c>
      <c r="AW104" s="7">
        <f t="shared" si="43"/>
        <v>7056000</v>
      </c>
      <c r="AX104" s="7">
        <f t="shared" si="43"/>
        <v>7154000</v>
      </c>
      <c r="AY104" s="7">
        <f t="shared" si="43"/>
        <v>7252000</v>
      </c>
      <c r="AZ104" s="7">
        <f t="shared" si="43"/>
        <v>7350000</v>
      </c>
      <c r="BA104" s="7">
        <f t="shared" si="43"/>
        <v>7448000</v>
      </c>
      <c r="BB104" s="7">
        <f t="shared" si="43"/>
        <v>7546000</v>
      </c>
      <c r="BC104" s="7">
        <f t="shared" si="43"/>
        <v>7644000</v>
      </c>
      <c r="BD104" s="7">
        <f t="shared" si="43"/>
        <v>7742000</v>
      </c>
      <c r="BE104" s="7">
        <f t="shared" si="43"/>
        <v>7840000</v>
      </c>
      <c r="BF104" s="7">
        <f t="shared" si="43"/>
        <v>7938000</v>
      </c>
      <c r="BG104" s="7">
        <f t="shared" si="49"/>
        <v>8036000</v>
      </c>
      <c r="BH104" s="7">
        <f t="shared" si="49"/>
        <v>8134000</v>
      </c>
      <c r="BI104" s="7">
        <f t="shared" si="49"/>
        <v>8232000</v>
      </c>
      <c r="BJ104" s="7">
        <f t="shared" si="49"/>
        <v>8330000</v>
      </c>
      <c r="BK104" s="7">
        <f t="shared" si="49"/>
        <v>8428000</v>
      </c>
      <c r="BL104" s="7">
        <f t="shared" si="49"/>
        <v>8526000</v>
      </c>
      <c r="BM104" s="7">
        <f t="shared" si="49"/>
        <v>8624000</v>
      </c>
      <c r="BN104" s="7">
        <f t="shared" si="49"/>
        <v>8722000</v>
      </c>
      <c r="BO104" s="7">
        <f t="shared" si="49"/>
        <v>8820000</v>
      </c>
      <c r="BP104" s="7">
        <f t="shared" si="48"/>
        <v>8918000</v>
      </c>
      <c r="BQ104" s="7">
        <f t="shared" si="44"/>
        <v>9016000</v>
      </c>
      <c r="BR104" s="7">
        <f t="shared" si="44"/>
        <v>9114000</v>
      </c>
      <c r="BS104" s="7">
        <f t="shared" si="44"/>
        <v>9212000</v>
      </c>
      <c r="BT104" s="7">
        <f t="shared" si="44"/>
        <v>9310000</v>
      </c>
      <c r="BU104" s="7">
        <f t="shared" si="44"/>
        <v>9408000</v>
      </c>
      <c r="BV104" s="7">
        <f t="shared" si="44"/>
        <v>9506000</v>
      </c>
      <c r="BW104" s="7">
        <f t="shared" si="44"/>
        <v>9604000</v>
      </c>
      <c r="BX104" s="7">
        <f t="shared" si="44"/>
        <v>9702000</v>
      </c>
      <c r="BY104" s="7">
        <f t="shared" si="44"/>
        <v>9800000</v>
      </c>
      <c r="BZ104" s="7"/>
      <c r="CA104" s="7"/>
      <c r="CB104" s="7"/>
      <c r="CC104" s="7"/>
    </row>
    <row r="105" spans="1:81" s="5" customFormat="1" ht="11.25" x14ac:dyDescent="0.2">
      <c r="A105" s="6">
        <f t="shared" si="35"/>
        <v>990000</v>
      </c>
      <c r="B105" s="7">
        <f t="shared" si="47"/>
        <v>1980000</v>
      </c>
      <c r="C105" s="7">
        <f t="shared" si="47"/>
        <v>2079000</v>
      </c>
      <c r="D105" s="7">
        <f t="shared" si="47"/>
        <v>2673000</v>
      </c>
      <c r="E105" s="7">
        <f t="shared" si="47"/>
        <v>2772000</v>
      </c>
      <c r="F105" s="7">
        <f t="shared" si="47"/>
        <v>2871000</v>
      </c>
      <c r="G105" s="7">
        <f t="shared" si="47"/>
        <v>2970000</v>
      </c>
      <c r="H105" s="7">
        <f t="shared" si="47"/>
        <v>3069000</v>
      </c>
      <c r="I105" s="7">
        <f t="shared" si="47"/>
        <v>3168000</v>
      </c>
      <c r="J105" s="7">
        <f t="shared" si="47"/>
        <v>3267000</v>
      </c>
      <c r="K105" s="7">
        <f t="shared" si="47"/>
        <v>3366000</v>
      </c>
      <c r="L105" s="7">
        <f t="shared" si="47"/>
        <v>3465000</v>
      </c>
      <c r="M105" s="7">
        <f t="shared" si="47"/>
        <v>3564000</v>
      </c>
      <c r="N105" s="7">
        <f t="shared" si="47"/>
        <v>3663000</v>
      </c>
      <c r="O105" s="7">
        <f t="shared" si="47"/>
        <v>3762000</v>
      </c>
      <c r="P105" s="7">
        <f t="shared" si="47"/>
        <v>3861000</v>
      </c>
      <c r="Q105" s="7">
        <f t="shared" si="47"/>
        <v>3960000</v>
      </c>
      <c r="R105" s="7">
        <f t="shared" ref="R105:AA114" si="50">R$8*$A105/10</f>
        <v>4059000</v>
      </c>
      <c r="S105" s="7">
        <f t="shared" si="50"/>
        <v>4158000</v>
      </c>
      <c r="T105" s="7">
        <f t="shared" si="50"/>
        <v>4257000</v>
      </c>
      <c r="U105" s="7">
        <f t="shared" si="50"/>
        <v>4356000</v>
      </c>
      <c r="V105" s="7">
        <f t="shared" si="50"/>
        <v>4455000</v>
      </c>
      <c r="W105" s="7">
        <f t="shared" si="50"/>
        <v>4554000</v>
      </c>
      <c r="X105" s="7">
        <f t="shared" si="50"/>
        <v>4653000</v>
      </c>
      <c r="Y105" s="7">
        <f t="shared" si="50"/>
        <v>4752000</v>
      </c>
      <c r="Z105" s="7">
        <f t="shared" si="50"/>
        <v>4851000</v>
      </c>
      <c r="AA105" s="7">
        <f t="shared" si="50"/>
        <v>4950000</v>
      </c>
      <c r="AB105" s="7">
        <f t="shared" ref="AB105:AQ114" si="51">AB$8*$A105/10</f>
        <v>5049000</v>
      </c>
      <c r="AC105" s="7">
        <f t="shared" si="51"/>
        <v>5148000</v>
      </c>
      <c r="AD105" s="7">
        <f t="shared" si="51"/>
        <v>5247000</v>
      </c>
      <c r="AE105" s="7">
        <f t="shared" si="51"/>
        <v>5346000</v>
      </c>
      <c r="AF105" s="7">
        <f t="shared" si="51"/>
        <v>5445000</v>
      </c>
      <c r="AG105" s="7">
        <f t="shared" si="51"/>
        <v>5544000</v>
      </c>
      <c r="AH105" s="7">
        <f t="shared" si="51"/>
        <v>5643000</v>
      </c>
      <c r="AI105" s="7">
        <f t="shared" si="51"/>
        <v>5742000</v>
      </c>
      <c r="AJ105" s="7">
        <f t="shared" si="51"/>
        <v>5841000</v>
      </c>
      <c r="AK105" s="7">
        <f t="shared" si="51"/>
        <v>5940000</v>
      </c>
      <c r="AL105" s="7">
        <f t="shared" si="51"/>
        <v>6039000</v>
      </c>
      <c r="AM105" s="7">
        <f t="shared" si="51"/>
        <v>6138000</v>
      </c>
      <c r="AN105" s="7">
        <f t="shared" si="51"/>
        <v>6237000</v>
      </c>
      <c r="AO105" s="7">
        <f t="shared" si="51"/>
        <v>6336000</v>
      </c>
      <c r="AP105" s="7">
        <f t="shared" si="51"/>
        <v>6435000</v>
      </c>
      <c r="AQ105" s="7">
        <f t="shared" si="51"/>
        <v>6534000</v>
      </c>
      <c r="AR105" s="7">
        <f t="shared" ref="AQ105:BH120" si="52">AR$8*$A105/10</f>
        <v>6633000</v>
      </c>
      <c r="AS105" s="7">
        <f t="shared" si="52"/>
        <v>6732000</v>
      </c>
      <c r="AT105" s="7">
        <f t="shared" si="52"/>
        <v>6831000</v>
      </c>
      <c r="AU105" s="7">
        <f t="shared" si="52"/>
        <v>6930000</v>
      </c>
      <c r="AV105" s="7">
        <f t="shared" si="52"/>
        <v>7029000</v>
      </c>
      <c r="AW105" s="7">
        <f t="shared" si="52"/>
        <v>7128000</v>
      </c>
      <c r="AX105" s="7">
        <f t="shared" si="52"/>
        <v>7227000</v>
      </c>
      <c r="AY105" s="7">
        <f t="shared" si="52"/>
        <v>7326000</v>
      </c>
      <c r="AZ105" s="7">
        <f t="shared" si="52"/>
        <v>7425000</v>
      </c>
      <c r="BA105" s="7">
        <f t="shared" si="52"/>
        <v>7524000</v>
      </c>
      <c r="BB105" s="7">
        <f t="shared" si="52"/>
        <v>7623000</v>
      </c>
      <c r="BC105" s="7">
        <f t="shared" si="52"/>
        <v>7722000</v>
      </c>
      <c r="BD105" s="7">
        <f t="shared" si="52"/>
        <v>7821000</v>
      </c>
      <c r="BE105" s="7">
        <f t="shared" si="52"/>
        <v>7920000</v>
      </c>
      <c r="BF105" s="7">
        <f t="shared" si="52"/>
        <v>8019000</v>
      </c>
      <c r="BG105" s="7">
        <f t="shared" si="49"/>
        <v>8118000</v>
      </c>
      <c r="BH105" s="7">
        <f t="shared" si="52"/>
        <v>8217000</v>
      </c>
      <c r="BI105" s="7">
        <f t="shared" si="49"/>
        <v>8316000</v>
      </c>
      <c r="BJ105" s="7">
        <f t="shared" si="49"/>
        <v>8415000</v>
      </c>
      <c r="BK105" s="7">
        <f t="shared" si="49"/>
        <v>8514000</v>
      </c>
      <c r="BL105" s="7">
        <f t="shared" si="49"/>
        <v>8613000</v>
      </c>
      <c r="BM105" s="7">
        <f t="shared" si="49"/>
        <v>8712000</v>
      </c>
      <c r="BN105" s="7">
        <f t="shared" si="49"/>
        <v>8811000</v>
      </c>
      <c r="BO105" s="7">
        <f t="shared" si="49"/>
        <v>8910000</v>
      </c>
      <c r="BP105" s="7">
        <f t="shared" si="48"/>
        <v>9009000</v>
      </c>
      <c r="BQ105" s="7">
        <f t="shared" ref="BQ105:BY112" si="53">BQ$8*$A105/10</f>
        <v>9108000</v>
      </c>
      <c r="BR105" s="7">
        <f t="shared" si="53"/>
        <v>9207000</v>
      </c>
      <c r="BS105" s="7">
        <f t="shared" si="53"/>
        <v>9306000</v>
      </c>
      <c r="BT105" s="7">
        <f t="shared" si="53"/>
        <v>9405000</v>
      </c>
      <c r="BU105" s="7">
        <f t="shared" si="53"/>
        <v>9504000</v>
      </c>
      <c r="BV105" s="7">
        <f t="shared" si="53"/>
        <v>9603000</v>
      </c>
      <c r="BW105" s="7">
        <f t="shared" si="53"/>
        <v>9702000</v>
      </c>
      <c r="BX105" s="7">
        <f t="shared" si="53"/>
        <v>9801000</v>
      </c>
      <c r="BY105" s="7">
        <f t="shared" si="53"/>
        <v>9900000</v>
      </c>
      <c r="BZ105" s="7"/>
      <c r="CA105" s="7"/>
      <c r="CB105" s="7"/>
      <c r="CC105" s="7"/>
    </row>
    <row r="106" spans="1:81" s="5" customFormat="1" ht="11.25" x14ac:dyDescent="0.2">
      <c r="A106" s="6">
        <f t="shared" si="35"/>
        <v>1000000</v>
      </c>
      <c r="B106" s="7">
        <f t="shared" ref="B106:Q115" si="54">B$8*$A106/10</f>
        <v>2000000</v>
      </c>
      <c r="C106" s="7">
        <f t="shared" si="54"/>
        <v>2100000</v>
      </c>
      <c r="D106" s="7">
        <f t="shared" si="54"/>
        <v>2700000</v>
      </c>
      <c r="E106" s="7">
        <f t="shared" si="54"/>
        <v>2800000</v>
      </c>
      <c r="F106" s="7">
        <f t="shared" si="54"/>
        <v>2900000</v>
      </c>
      <c r="G106" s="7">
        <f t="shared" si="54"/>
        <v>3000000</v>
      </c>
      <c r="H106" s="7">
        <f t="shared" si="54"/>
        <v>3100000</v>
      </c>
      <c r="I106" s="7">
        <f t="shared" si="54"/>
        <v>3200000</v>
      </c>
      <c r="J106" s="7">
        <f t="shared" si="54"/>
        <v>3300000</v>
      </c>
      <c r="K106" s="7">
        <f t="shared" si="54"/>
        <v>3400000</v>
      </c>
      <c r="L106" s="7">
        <f t="shared" si="54"/>
        <v>3500000</v>
      </c>
      <c r="M106" s="7">
        <f t="shared" si="54"/>
        <v>3600000</v>
      </c>
      <c r="N106" s="7">
        <f t="shared" si="54"/>
        <v>3700000</v>
      </c>
      <c r="O106" s="7">
        <f t="shared" si="54"/>
        <v>3800000</v>
      </c>
      <c r="P106" s="7">
        <f t="shared" si="54"/>
        <v>3900000</v>
      </c>
      <c r="Q106" s="7">
        <f t="shared" si="54"/>
        <v>4000000</v>
      </c>
      <c r="R106" s="7">
        <f t="shared" si="50"/>
        <v>4100000</v>
      </c>
      <c r="S106" s="7">
        <f t="shared" si="50"/>
        <v>4200000</v>
      </c>
      <c r="T106" s="7">
        <f t="shared" si="50"/>
        <v>4300000</v>
      </c>
      <c r="U106" s="7">
        <f t="shared" si="50"/>
        <v>4400000</v>
      </c>
      <c r="V106" s="7">
        <f t="shared" si="50"/>
        <v>4500000</v>
      </c>
      <c r="W106" s="7">
        <f t="shared" si="50"/>
        <v>4600000</v>
      </c>
      <c r="X106" s="7">
        <f t="shared" si="50"/>
        <v>4700000</v>
      </c>
      <c r="Y106" s="7">
        <f t="shared" si="50"/>
        <v>4800000</v>
      </c>
      <c r="Z106" s="7">
        <f t="shared" si="50"/>
        <v>4900000</v>
      </c>
      <c r="AA106" s="7">
        <f t="shared" si="50"/>
        <v>5000000</v>
      </c>
      <c r="AB106" s="7">
        <f t="shared" si="51"/>
        <v>5100000</v>
      </c>
      <c r="AC106" s="7">
        <f t="shared" si="51"/>
        <v>5200000</v>
      </c>
      <c r="AD106" s="7">
        <f t="shared" si="51"/>
        <v>5300000</v>
      </c>
      <c r="AE106" s="7">
        <f t="shared" si="51"/>
        <v>5400000</v>
      </c>
      <c r="AF106" s="7">
        <f t="shared" si="51"/>
        <v>5500000</v>
      </c>
      <c r="AG106" s="7">
        <f t="shared" si="51"/>
        <v>5600000</v>
      </c>
      <c r="AH106" s="7">
        <f t="shared" si="51"/>
        <v>5700000</v>
      </c>
      <c r="AI106" s="7">
        <f t="shared" si="51"/>
        <v>5800000</v>
      </c>
      <c r="AJ106" s="7">
        <f t="shared" si="51"/>
        <v>5900000</v>
      </c>
      <c r="AK106" s="7">
        <f t="shared" si="51"/>
        <v>6000000</v>
      </c>
      <c r="AL106" s="7">
        <f t="shared" si="51"/>
        <v>6100000</v>
      </c>
      <c r="AM106" s="7">
        <f t="shared" si="51"/>
        <v>6200000</v>
      </c>
      <c r="AN106" s="7">
        <f t="shared" si="51"/>
        <v>6300000</v>
      </c>
      <c r="AO106" s="7">
        <f t="shared" si="51"/>
        <v>6400000</v>
      </c>
      <c r="AP106" s="7">
        <f t="shared" si="51"/>
        <v>6500000</v>
      </c>
      <c r="AQ106" s="7">
        <f t="shared" si="52"/>
        <v>6600000</v>
      </c>
      <c r="AR106" s="7">
        <f t="shared" si="52"/>
        <v>6700000</v>
      </c>
      <c r="AS106" s="7">
        <f t="shared" si="52"/>
        <v>6800000</v>
      </c>
      <c r="AT106" s="7">
        <f t="shared" si="52"/>
        <v>6900000</v>
      </c>
      <c r="AU106" s="7">
        <f t="shared" si="52"/>
        <v>7000000</v>
      </c>
      <c r="AV106" s="7">
        <f t="shared" si="52"/>
        <v>7100000</v>
      </c>
      <c r="AW106" s="7">
        <f t="shared" si="52"/>
        <v>7200000</v>
      </c>
      <c r="AX106" s="7">
        <f t="shared" si="52"/>
        <v>7300000</v>
      </c>
      <c r="AY106" s="7">
        <f t="shared" si="52"/>
        <v>7400000</v>
      </c>
      <c r="AZ106" s="7">
        <f t="shared" si="52"/>
        <v>7500000</v>
      </c>
      <c r="BA106" s="7">
        <f t="shared" si="52"/>
        <v>7600000</v>
      </c>
      <c r="BB106" s="7">
        <f t="shared" si="52"/>
        <v>7700000</v>
      </c>
      <c r="BC106" s="7">
        <f t="shared" si="52"/>
        <v>7800000</v>
      </c>
      <c r="BD106" s="7">
        <f t="shared" si="52"/>
        <v>7900000</v>
      </c>
      <c r="BE106" s="7">
        <f t="shared" si="52"/>
        <v>8000000</v>
      </c>
      <c r="BF106" s="7">
        <f t="shared" si="49"/>
        <v>8100000</v>
      </c>
      <c r="BG106" s="7">
        <f t="shared" si="49"/>
        <v>8200000</v>
      </c>
      <c r="BH106" s="7">
        <f t="shared" si="49"/>
        <v>8300000</v>
      </c>
      <c r="BI106" s="7">
        <f t="shared" si="49"/>
        <v>8400000</v>
      </c>
      <c r="BJ106" s="7">
        <f t="shared" si="49"/>
        <v>8500000</v>
      </c>
      <c r="BK106" s="7">
        <f t="shared" si="49"/>
        <v>8600000</v>
      </c>
      <c r="BL106" s="7">
        <f t="shared" si="49"/>
        <v>8700000</v>
      </c>
      <c r="BM106" s="7">
        <f t="shared" si="49"/>
        <v>8800000</v>
      </c>
      <c r="BN106" s="7">
        <f t="shared" si="49"/>
        <v>8900000</v>
      </c>
      <c r="BO106" s="7">
        <f t="shared" si="49"/>
        <v>9000000</v>
      </c>
      <c r="BP106" s="7">
        <f t="shared" si="48"/>
        <v>9100000</v>
      </c>
      <c r="BQ106" s="7">
        <f t="shared" si="53"/>
        <v>9200000</v>
      </c>
      <c r="BR106" s="7">
        <f t="shared" si="53"/>
        <v>9300000</v>
      </c>
      <c r="BS106" s="7">
        <f t="shared" si="53"/>
        <v>9400000</v>
      </c>
      <c r="BT106" s="7">
        <f t="shared" si="53"/>
        <v>9500000</v>
      </c>
      <c r="BU106" s="7">
        <f t="shared" si="53"/>
        <v>9600000</v>
      </c>
      <c r="BV106" s="7">
        <f t="shared" si="53"/>
        <v>9700000</v>
      </c>
      <c r="BW106" s="7">
        <f t="shared" si="53"/>
        <v>9800000</v>
      </c>
      <c r="BX106" s="7">
        <f t="shared" si="53"/>
        <v>9900000</v>
      </c>
      <c r="BY106" s="7">
        <f t="shared" si="53"/>
        <v>10000000</v>
      </c>
      <c r="BZ106" s="7"/>
      <c r="CA106" s="7"/>
      <c r="CB106" s="7"/>
      <c r="CC106" s="7"/>
    </row>
    <row r="107" spans="1:81" s="5" customFormat="1" ht="11.25" x14ac:dyDescent="0.2">
      <c r="A107" s="6">
        <f t="shared" si="35"/>
        <v>1010000</v>
      </c>
      <c r="B107" s="7">
        <f t="shared" si="54"/>
        <v>2020000</v>
      </c>
      <c r="C107" s="7">
        <f t="shared" si="54"/>
        <v>2121000</v>
      </c>
      <c r="D107" s="7">
        <f t="shared" si="54"/>
        <v>2727000</v>
      </c>
      <c r="E107" s="7">
        <f t="shared" si="54"/>
        <v>2828000</v>
      </c>
      <c r="F107" s="7">
        <f t="shared" si="54"/>
        <v>2929000</v>
      </c>
      <c r="G107" s="7">
        <f t="shared" si="54"/>
        <v>3030000</v>
      </c>
      <c r="H107" s="7">
        <f t="shared" si="54"/>
        <v>3131000</v>
      </c>
      <c r="I107" s="7">
        <f t="shared" si="54"/>
        <v>3232000</v>
      </c>
      <c r="J107" s="7">
        <f t="shared" si="54"/>
        <v>3333000</v>
      </c>
      <c r="K107" s="7">
        <f t="shared" si="54"/>
        <v>3434000</v>
      </c>
      <c r="L107" s="7">
        <f t="shared" si="54"/>
        <v>3535000</v>
      </c>
      <c r="M107" s="7">
        <f t="shared" si="54"/>
        <v>3636000</v>
      </c>
      <c r="N107" s="7">
        <f t="shared" si="54"/>
        <v>3737000</v>
      </c>
      <c r="O107" s="7">
        <f t="shared" si="54"/>
        <v>3838000</v>
      </c>
      <c r="P107" s="7">
        <f t="shared" si="54"/>
        <v>3939000</v>
      </c>
      <c r="Q107" s="7">
        <f t="shared" si="54"/>
        <v>4040000</v>
      </c>
      <c r="R107" s="7">
        <f t="shared" si="50"/>
        <v>4141000</v>
      </c>
      <c r="S107" s="7">
        <f t="shared" si="50"/>
        <v>4242000</v>
      </c>
      <c r="T107" s="7">
        <f t="shared" si="50"/>
        <v>4343000</v>
      </c>
      <c r="U107" s="7">
        <f t="shared" si="50"/>
        <v>4444000</v>
      </c>
      <c r="V107" s="7">
        <f t="shared" si="50"/>
        <v>4545000</v>
      </c>
      <c r="W107" s="7">
        <f t="shared" si="50"/>
        <v>4646000</v>
      </c>
      <c r="X107" s="7">
        <f t="shared" si="50"/>
        <v>4747000</v>
      </c>
      <c r="Y107" s="7">
        <f t="shared" si="50"/>
        <v>4848000</v>
      </c>
      <c r="Z107" s="7">
        <f t="shared" si="50"/>
        <v>4949000</v>
      </c>
      <c r="AA107" s="7">
        <f t="shared" si="50"/>
        <v>5050000</v>
      </c>
      <c r="AB107" s="7">
        <f t="shared" si="51"/>
        <v>5151000</v>
      </c>
      <c r="AC107" s="7">
        <f t="shared" si="51"/>
        <v>5252000</v>
      </c>
      <c r="AD107" s="7">
        <f t="shared" si="51"/>
        <v>5353000</v>
      </c>
      <c r="AE107" s="7">
        <f t="shared" si="51"/>
        <v>5454000</v>
      </c>
      <c r="AF107" s="7">
        <f t="shared" si="51"/>
        <v>5555000</v>
      </c>
      <c r="AG107" s="7">
        <f t="shared" si="51"/>
        <v>5656000</v>
      </c>
      <c r="AH107" s="7">
        <f t="shared" si="51"/>
        <v>5757000</v>
      </c>
      <c r="AI107" s="7">
        <f t="shared" si="51"/>
        <v>5858000</v>
      </c>
      <c r="AJ107" s="7">
        <f t="shared" si="51"/>
        <v>5959000</v>
      </c>
      <c r="AK107" s="7">
        <f t="shared" si="51"/>
        <v>6060000</v>
      </c>
      <c r="AL107" s="7">
        <f t="shared" si="51"/>
        <v>6161000</v>
      </c>
      <c r="AM107" s="7">
        <f t="shared" si="51"/>
        <v>6262000</v>
      </c>
      <c r="AN107" s="7">
        <f t="shared" si="51"/>
        <v>6363000</v>
      </c>
      <c r="AO107" s="7">
        <f t="shared" si="51"/>
        <v>6464000</v>
      </c>
      <c r="AP107" s="7">
        <f t="shared" si="51"/>
        <v>6565000</v>
      </c>
      <c r="AQ107" s="7">
        <f t="shared" si="52"/>
        <v>6666000</v>
      </c>
      <c r="AR107" s="7">
        <f t="shared" si="52"/>
        <v>6767000</v>
      </c>
      <c r="AS107" s="7">
        <f t="shared" si="52"/>
        <v>6868000</v>
      </c>
      <c r="AT107" s="7">
        <f t="shared" si="52"/>
        <v>6969000</v>
      </c>
      <c r="AU107" s="7">
        <f t="shared" si="52"/>
        <v>7070000</v>
      </c>
      <c r="AV107" s="7">
        <f t="shared" si="52"/>
        <v>7171000</v>
      </c>
      <c r="AW107" s="7">
        <f t="shared" si="52"/>
        <v>7272000</v>
      </c>
      <c r="AX107" s="7">
        <f t="shared" si="52"/>
        <v>7373000</v>
      </c>
      <c r="AY107" s="7">
        <f t="shared" si="52"/>
        <v>7474000</v>
      </c>
      <c r="AZ107" s="7">
        <f t="shared" si="52"/>
        <v>7575000</v>
      </c>
      <c r="BA107" s="7">
        <f t="shared" si="52"/>
        <v>7676000</v>
      </c>
      <c r="BB107" s="7">
        <f t="shared" si="52"/>
        <v>7777000</v>
      </c>
      <c r="BC107" s="7">
        <f t="shared" si="52"/>
        <v>7878000</v>
      </c>
      <c r="BD107" s="7">
        <f t="shared" si="52"/>
        <v>7979000</v>
      </c>
      <c r="BE107" s="7">
        <f t="shared" si="52"/>
        <v>8080000</v>
      </c>
      <c r="BF107" s="7">
        <f t="shared" si="49"/>
        <v>8181000</v>
      </c>
      <c r="BG107" s="7">
        <f t="shared" si="49"/>
        <v>8282000</v>
      </c>
      <c r="BH107" s="7">
        <f t="shared" si="49"/>
        <v>8383000</v>
      </c>
      <c r="BI107" s="7">
        <f t="shared" si="49"/>
        <v>8484000</v>
      </c>
      <c r="BJ107" s="7">
        <f t="shared" si="49"/>
        <v>8585000</v>
      </c>
      <c r="BK107" s="7">
        <f t="shared" si="49"/>
        <v>8686000</v>
      </c>
      <c r="BL107" s="7">
        <f t="shared" si="49"/>
        <v>8787000</v>
      </c>
      <c r="BM107" s="7">
        <f t="shared" si="49"/>
        <v>8888000</v>
      </c>
      <c r="BN107" s="7">
        <f t="shared" si="49"/>
        <v>8989000</v>
      </c>
      <c r="BO107" s="7">
        <f t="shared" si="49"/>
        <v>9090000</v>
      </c>
      <c r="BP107" s="7">
        <f t="shared" si="48"/>
        <v>9191000</v>
      </c>
      <c r="BQ107" s="7">
        <f t="shared" si="53"/>
        <v>9292000</v>
      </c>
      <c r="BR107" s="7">
        <f t="shared" si="53"/>
        <v>9393000</v>
      </c>
      <c r="BS107" s="7">
        <f t="shared" si="53"/>
        <v>9494000</v>
      </c>
      <c r="BT107" s="7">
        <f t="shared" si="53"/>
        <v>9595000</v>
      </c>
      <c r="BU107" s="7">
        <f t="shared" si="53"/>
        <v>9696000</v>
      </c>
      <c r="BV107" s="7">
        <f t="shared" si="53"/>
        <v>9797000</v>
      </c>
      <c r="BW107" s="7">
        <f t="shared" si="53"/>
        <v>9898000</v>
      </c>
      <c r="BX107" s="7">
        <f t="shared" si="53"/>
        <v>9999000</v>
      </c>
      <c r="BY107" s="7">
        <f t="shared" si="53"/>
        <v>10100000</v>
      </c>
      <c r="BZ107" s="7"/>
      <c r="CA107" s="7"/>
      <c r="CB107" s="7"/>
      <c r="CC107" s="7"/>
    </row>
    <row r="108" spans="1:81" s="5" customFormat="1" ht="11.25" x14ac:dyDescent="0.2">
      <c r="A108" s="6">
        <f t="shared" si="35"/>
        <v>1020000</v>
      </c>
      <c r="B108" s="7">
        <f t="shared" si="54"/>
        <v>2040000</v>
      </c>
      <c r="C108" s="7">
        <f t="shared" si="54"/>
        <v>2142000</v>
      </c>
      <c r="D108" s="7">
        <f t="shared" si="54"/>
        <v>2754000</v>
      </c>
      <c r="E108" s="7">
        <f t="shared" si="54"/>
        <v>2856000</v>
      </c>
      <c r="F108" s="7">
        <f t="shared" si="54"/>
        <v>2958000</v>
      </c>
      <c r="G108" s="7">
        <f t="shared" si="54"/>
        <v>3060000</v>
      </c>
      <c r="H108" s="7">
        <f t="shared" si="54"/>
        <v>3162000</v>
      </c>
      <c r="I108" s="7">
        <f t="shared" si="54"/>
        <v>3264000</v>
      </c>
      <c r="J108" s="7">
        <f t="shared" si="54"/>
        <v>3366000</v>
      </c>
      <c r="K108" s="7">
        <f t="shared" si="54"/>
        <v>3468000</v>
      </c>
      <c r="L108" s="7">
        <f t="shared" si="54"/>
        <v>3570000</v>
      </c>
      <c r="M108" s="7">
        <f t="shared" si="54"/>
        <v>3672000</v>
      </c>
      <c r="N108" s="7">
        <f t="shared" si="54"/>
        <v>3774000</v>
      </c>
      <c r="O108" s="7">
        <f t="shared" si="54"/>
        <v>3876000</v>
      </c>
      <c r="P108" s="7">
        <f t="shared" si="54"/>
        <v>3978000</v>
      </c>
      <c r="Q108" s="7">
        <f t="shared" si="54"/>
        <v>4080000</v>
      </c>
      <c r="R108" s="7">
        <f t="shared" si="50"/>
        <v>4182000</v>
      </c>
      <c r="S108" s="7">
        <f t="shared" si="50"/>
        <v>4284000</v>
      </c>
      <c r="T108" s="7">
        <f t="shared" si="50"/>
        <v>4386000</v>
      </c>
      <c r="U108" s="7">
        <f t="shared" si="50"/>
        <v>4488000</v>
      </c>
      <c r="V108" s="7">
        <f t="shared" si="50"/>
        <v>4590000</v>
      </c>
      <c r="W108" s="7">
        <f t="shared" si="50"/>
        <v>4692000</v>
      </c>
      <c r="X108" s="7">
        <f t="shared" si="50"/>
        <v>4794000</v>
      </c>
      <c r="Y108" s="7">
        <f t="shared" si="50"/>
        <v>4896000</v>
      </c>
      <c r="Z108" s="7">
        <f t="shared" si="50"/>
        <v>4998000</v>
      </c>
      <c r="AA108" s="7">
        <f t="shared" si="50"/>
        <v>5100000</v>
      </c>
      <c r="AB108" s="7">
        <f t="shared" si="51"/>
        <v>5202000</v>
      </c>
      <c r="AC108" s="7">
        <f t="shared" si="51"/>
        <v>5304000</v>
      </c>
      <c r="AD108" s="7">
        <f t="shared" si="51"/>
        <v>5406000</v>
      </c>
      <c r="AE108" s="7">
        <f t="shared" si="51"/>
        <v>5508000</v>
      </c>
      <c r="AF108" s="7">
        <f t="shared" si="51"/>
        <v>5610000</v>
      </c>
      <c r="AG108" s="7">
        <f t="shared" si="51"/>
        <v>5712000</v>
      </c>
      <c r="AH108" s="7">
        <f t="shared" si="51"/>
        <v>5814000</v>
      </c>
      <c r="AI108" s="7">
        <f t="shared" si="51"/>
        <v>5916000</v>
      </c>
      <c r="AJ108" s="7">
        <f t="shared" si="51"/>
        <v>6018000</v>
      </c>
      <c r="AK108" s="7">
        <f t="shared" si="51"/>
        <v>6120000</v>
      </c>
      <c r="AL108" s="7">
        <f t="shared" si="51"/>
        <v>6222000</v>
      </c>
      <c r="AM108" s="7">
        <f t="shared" si="51"/>
        <v>6324000</v>
      </c>
      <c r="AN108" s="7">
        <f t="shared" si="51"/>
        <v>6426000</v>
      </c>
      <c r="AO108" s="7">
        <f t="shared" si="51"/>
        <v>6528000</v>
      </c>
      <c r="AP108" s="7">
        <f t="shared" si="51"/>
        <v>6630000</v>
      </c>
      <c r="AQ108" s="7">
        <f t="shared" si="52"/>
        <v>6732000</v>
      </c>
      <c r="AR108" s="7">
        <f t="shared" si="52"/>
        <v>6834000</v>
      </c>
      <c r="AS108" s="7">
        <f t="shared" si="52"/>
        <v>6936000</v>
      </c>
      <c r="AT108" s="7">
        <f t="shared" si="52"/>
        <v>7038000</v>
      </c>
      <c r="AU108" s="7">
        <f t="shared" si="52"/>
        <v>7140000</v>
      </c>
      <c r="AV108" s="7">
        <f t="shared" si="52"/>
        <v>7242000</v>
      </c>
      <c r="AW108" s="7">
        <f t="shared" si="52"/>
        <v>7344000</v>
      </c>
      <c r="AX108" s="7">
        <f t="shared" si="52"/>
        <v>7446000</v>
      </c>
      <c r="AY108" s="7">
        <f t="shared" si="52"/>
        <v>7548000</v>
      </c>
      <c r="AZ108" s="7">
        <f t="shared" si="52"/>
        <v>7650000</v>
      </c>
      <c r="BA108" s="7">
        <f t="shared" si="52"/>
        <v>7752000</v>
      </c>
      <c r="BB108" s="7">
        <f t="shared" si="52"/>
        <v>7854000</v>
      </c>
      <c r="BC108" s="7">
        <f t="shared" si="52"/>
        <v>7956000</v>
      </c>
      <c r="BD108" s="7">
        <f t="shared" si="52"/>
        <v>8058000</v>
      </c>
      <c r="BE108" s="7">
        <f t="shared" si="52"/>
        <v>8160000</v>
      </c>
      <c r="BF108" s="7">
        <f t="shared" si="49"/>
        <v>8262000</v>
      </c>
      <c r="BG108" s="7">
        <f t="shared" si="49"/>
        <v>8364000</v>
      </c>
      <c r="BH108" s="7">
        <f t="shared" si="49"/>
        <v>8466000</v>
      </c>
      <c r="BI108" s="7">
        <f t="shared" si="49"/>
        <v>8568000</v>
      </c>
      <c r="BJ108" s="7">
        <f t="shared" si="49"/>
        <v>8670000</v>
      </c>
      <c r="BK108" s="7">
        <f t="shared" si="49"/>
        <v>8772000</v>
      </c>
      <c r="BL108" s="7">
        <f t="shared" si="49"/>
        <v>8874000</v>
      </c>
      <c r="BM108" s="7">
        <f t="shared" si="49"/>
        <v>8976000</v>
      </c>
      <c r="BN108" s="7">
        <f t="shared" si="49"/>
        <v>9078000</v>
      </c>
      <c r="BO108" s="7">
        <f t="shared" si="49"/>
        <v>9180000</v>
      </c>
      <c r="BP108" s="7">
        <f t="shared" si="48"/>
        <v>9282000</v>
      </c>
      <c r="BQ108" s="7">
        <f t="shared" si="53"/>
        <v>9384000</v>
      </c>
      <c r="BR108" s="7">
        <f t="shared" si="53"/>
        <v>9486000</v>
      </c>
      <c r="BS108" s="7">
        <f t="shared" si="53"/>
        <v>9588000</v>
      </c>
      <c r="BT108" s="7">
        <f t="shared" si="53"/>
        <v>9690000</v>
      </c>
      <c r="BU108" s="7">
        <f t="shared" si="53"/>
        <v>9792000</v>
      </c>
      <c r="BV108" s="7">
        <f t="shared" si="53"/>
        <v>9894000</v>
      </c>
      <c r="BW108" s="7">
        <f t="shared" si="53"/>
        <v>9996000</v>
      </c>
      <c r="BX108" s="7">
        <f t="shared" si="53"/>
        <v>10098000</v>
      </c>
      <c r="BY108" s="7">
        <f t="shared" si="53"/>
        <v>10200000</v>
      </c>
      <c r="BZ108" s="7"/>
      <c r="CA108" s="7"/>
      <c r="CB108" s="7"/>
      <c r="CC108" s="7"/>
    </row>
    <row r="109" spans="1:81" s="5" customFormat="1" ht="11.25" x14ac:dyDescent="0.2">
      <c r="A109" s="6">
        <f t="shared" si="35"/>
        <v>1030000</v>
      </c>
      <c r="B109" s="7">
        <f t="shared" si="54"/>
        <v>2060000</v>
      </c>
      <c r="C109" s="7">
        <f t="shared" si="54"/>
        <v>2163000</v>
      </c>
      <c r="D109" s="7">
        <f t="shared" si="54"/>
        <v>2781000</v>
      </c>
      <c r="E109" s="7">
        <f t="shared" si="54"/>
        <v>2884000</v>
      </c>
      <c r="F109" s="7">
        <f t="shared" si="54"/>
        <v>2987000</v>
      </c>
      <c r="G109" s="7">
        <f t="shared" si="54"/>
        <v>3090000</v>
      </c>
      <c r="H109" s="7">
        <f t="shared" si="54"/>
        <v>3193000</v>
      </c>
      <c r="I109" s="7">
        <f t="shared" si="54"/>
        <v>3296000</v>
      </c>
      <c r="J109" s="7">
        <f t="shared" si="54"/>
        <v>3399000</v>
      </c>
      <c r="K109" s="7">
        <f t="shared" si="54"/>
        <v>3502000</v>
      </c>
      <c r="L109" s="7">
        <f t="shared" si="54"/>
        <v>3605000</v>
      </c>
      <c r="M109" s="7">
        <f t="shared" si="54"/>
        <v>3708000</v>
      </c>
      <c r="N109" s="7">
        <f t="shared" si="54"/>
        <v>3811000</v>
      </c>
      <c r="O109" s="7">
        <f t="shared" si="54"/>
        <v>3914000</v>
      </c>
      <c r="P109" s="7">
        <f t="shared" si="54"/>
        <v>4017000</v>
      </c>
      <c r="Q109" s="7">
        <f t="shared" si="54"/>
        <v>4120000</v>
      </c>
      <c r="R109" s="7">
        <f t="shared" si="50"/>
        <v>4223000</v>
      </c>
      <c r="S109" s="7">
        <f t="shared" si="50"/>
        <v>4326000</v>
      </c>
      <c r="T109" s="7">
        <f t="shared" si="50"/>
        <v>4429000</v>
      </c>
      <c r="U109" s="7">
        <f t="shared" si="50"/>
        <v>4532000</v>
      </c>
      <c r="V109" s="7">
        <f t="shared" si="50"/>
        <v>4635000</v>
      </c>
      <c r="W109" s="7">
        <f t="shared" si="50"/>
        <v>4738000</v>
      </c>
      <c r="X109" s="7">
        <f t="shared" si="50"/>
        <v>4841000</v>
      </c>
      <c r="Y109" s="7">
        <f t="shared" si="50"/>
        <v>4944000</v>
      </c>
      <c r="Z109" s="7">
        <f t="shared" si="50"/>
        <v>5047000</v>
      </c>
      <c r="AA109" s="7">
        <f t="shared" si="50"/>
        <v>5150000</v>
      </c>
      <c r="AB109" s="7">
        <f t="shared" si="51"/>
        <v>5253000</v>
      </c>
      <c r="AC109" s="7">
        <f t="shared" si="51"/>
        <v>5356000</v>
      </c>
      <c r="AD109" s="7">
        <f t="shared" si="51"/>
        <v>5459000</v>
      </c>
      <c r="AE109" s="7">
        <f t="shared" si="51"/>
        <v>5562000</v>
      </c>
      <c r="AF109" s="7">
        <f t="shared" si="51"/>
        <v>5665000</v>
      </c>
      <c r="AG109" s="7">
        <f t="shared" si="51"/>
        <v>5768000</v>
      </c>
      <c r="AH109" s="7">
        <f t="shared" si="51"/>
        <v>5871000</v>
      </c>
      <c r="AI109" s="7">
        <f t="shared" si="51"/>
        <v>5974000</v>
      </c>
      <c r="AJ109" s="7">
        <f t="shared" si="51"/>
        <v>6077000</v>
      </c>
      <c r="AK109" s="7">
        <f t="shared" si="51"/>
        <v>6180000</v>
      </c>
      <c r="AL109" s="7">
        <f t="shared" si="51"/>
        <v>6283000</v>
      </c>
      <c r="AM109" s="7">
        <f t="shared" si="51"/>
        <v>6386000</v>
      </c>
      <c r="AN109" s="7">
        <f t="shared" si="51"/>
        <v>6489000</v>
      </c>
      <c r="AO109" s="7">
        <f t="shared" si="51"/>
        <v>6592000</v>
      </c>
      <c r="AP109" s="7">
        <f t="shared" si="51"/>
        <v>6695000</v>
      </c>
      <c r="AQ109" s="7">
        <f t="shared" si="52"/>
        <v>6798000</v>
      </c>
      <c r="AR109" s="7">
        <f t="shared" si="52"/>
        <v>6901000</v>
      </c>
      <c r="AS109" s="7">
        <f t="shared" si="52"/>
        <v>7004000</v>
      </c>
      <c r="AT109" s="7">
        <f t="shared" si="52"/>
        <v>7107000</v>
      </c>
      <c r="AU109" s="7">
        <f t="shared" si="52"/>
        <v>7210000</v>
      </c>
      <c r="AV109" s="7">
        <f t="shared" si="52"/>
        <v>7313000</v>
      </c>
      <c r="AW109" s="7">
        <f t="shared" si="52"/>
        <v>7416000</v>
      </c>
      <c r="AX109" s="7">
        <f t="shared" si="52"/>
        <v>7519000</v>
      </c>
      <c r="AY109" s="7">
        <f t="shared" si="52"/>
        <v>7622000</v>
      </c>
      <c r="AZ109" s="7">
        <f t="shared" si="52"/>
        <v>7725000</v>
      </c>
      <c r="BA109" s="7">
        <f t="shared" si="52"/>
        <v>7828000</v>
      </c>
      <c r="BB109" s="7">
        <f t="shared" si="52"/>
        <v>7931000</v>
      </c>
      <c r="BC109" s="7">
        <f t="shared" si="52"/>
        <v>8034000</v>
      </c>
      <c r="BD109" s="7">
        <f t="shared" si="52"/>
        <v>8137000</v>
      </c>
      <c r="BE109" s="7">
        <f t="shared" si="52"/>
        <v>8240000</v>
      </c>
      <c r="BF109" s="7">
        <f t="shared" si="49"/>
        <v>8343000</v>
      </c>
      <c r="BG109" s="7">
        <f t="shared" si="49"/>
        <v>8446000</v>
      </c>
      <c r="BH109" s="7">
        <f t="shared" si="49"/>
        <v>8549000</v>
      </c>
      <c r="BI109" s="7">
        <f t="shared" si="49"/>
        <v>8652000</v>
      </c>
      <c r="BJ109" s="7">
        <f t="shared" si="49"/>
        <v>8755000</v>
      </c>
      <c r="BK109" s="7">
        <f t="shared" si="49"/>
        <v>8858000</v>
      </c>
      <c r="BL109" s="7">
        <f t="shared" si="49"/>
        <v>8961000</v>
      </c>
      <c r="BM109" s="7">
        <f t="shared" si="49"/>
        <v>9064000</v>
      </c>
      <c r="BN109" s="7">
        <f t="shared" si="49"/>
        <v>9167000</v>
      </c>
      <c r="BO109" s="7">
        <f t="shared" si="49"/>
        <v>9270000</v>
      </c>
      <c r="BP109" s="7">
        <f t="shared" si="48"/>
        <v>9373000</v>
      </c>
      <c r="BQ109" s="7">
        <f t="shared" si="53"/>
        <v>9476000</v>
      </c>
      <c r="BR109" s="7">
        <f t="shared" si="53"/>
        <v>9579000</v>
      </c>
      <c r="BS109" s="7">
        <f t="shared" si="53"/>
        <v>9682000</v>
      </c>
      <c r="BT109" s="7">
        <f t="shared" si="53"/>
        <v>9785000</v>
      </c>
      <c r="BU109" s="7">
        <f t="shared" si="53"/>
        <v>9888000</v>
      </c>
      <c r="BV109" s="7">
        <f t="shared" si="53"/>
        <v>9991000</v>
      </c>
      <c r="BW109" s="7">
        <f t="shared" si="53"/>
        <v>10094000</v>
      </c>
      <c r="BX109" s="7">
        <f t="shared" si="53"/>
        <v>10197000</v>
      </c>
      <c r="BY109" s="7">
        <f t="shared" si="53"/>
        <v>10300000</v>
      </c>
      <c r="BZ109" s="7"/>
      <c r="CA109" s="7"/>
      <c r="CB109" s="7"/>
      <c r="CC109" s="7"/>
    </row>
    <row r="110" spans="1:81" s="5" customFormat="1" ht="11.25" x14ac:dyDescent="0.2">
      <c r="A110" s="6">
        <f t="shared" si="35"/>
        <v>1040000</v>
      </c>
      <c r="B110" s="7">
        <f t="shared" si="54"/>
        <v>2080000</v>
      </c>
      <c r="C110" s="7">
        <f t="shared" si="54"/>
        <v>2184000</v>
      </c>
      <c r="D110" s="7">
        <f t="shared" si="54"/>
        <v>2808000</v>
      </c>
      <c r="E110" s="7">
        <f t="shared" si="54"/>
        <v>2912000</v>
      </c>
      <c r="F110" s="7">
        <f t="shared" si="54"/>
        <v>3016000</v>
      </c>
      <c r="G110" s="7">
        <f t="shared" si="54"/>
        <v>3120000</v>
      </c>
      <c r="H110" s="7">
        <f t="shared" si="54"/>
        <v>3224000</v>
      </c>
      <c r="I110" s="7">
        <f t="shared" si="54"/>
        <v>3328000</v>
      </c>
      <c r="J110" s="7">
        <f t="shared" si="54"/>
        <v>3432000</v>
      </c>
      <c r="K110" s="7">
        <f t="shared" si="54"/>
        <v>3536000</v>
      </c>
      <c r="L110" s="7">
        <f t="shared" si="54"/>
        <v>3640000</v>
      </c>
      <c r="M110" s="7">
        <f t="shared" si="54"/>
        <v>3744000</v>
      </c>
      <c r="N110" s="7">
        <f t="shared" si="54"/>
        <v>3848000</v>
      </c>
      <c r="O110" s="7">
        <f t="shared" si="54"/>
        <v>3952000</v>
      </c>
      <c r="P110" s="7">
        <f t="shared" si="54"/>
        <v>4056000</v>
      </c>
      <c r="Q110" s="7">
        <f t="shared" si="54"/>
        <v>4160000</v>
      </c>
      <c r="R110" s="7">
        <f t="shared" si="50"/>
        <v>4264000</v>
      </c>
      <c r="S110" s="7">
        <f t="shared" si="50"/>
        <v>4368000</v>
      </c>
      <c r="T110" s="7">
        <f t="shared" si="50"/>
        <v>4472000</v>
      </c>
      <c r="U110" s="7">
        <f t="shared" si="50"/>
        <v>4576000</v>
      </c>
      <c r="V110" s="7">
        <f t="shared" si="50"/>
        <v>4680000</v>
      </c>
      <c r="W110" s="7">
        <f t="shared" si="50"/>
        <v>4784000</v>
      </c>
      <c r="X110" s="7">
        <f t="shared" si="50"/>
        <v>4888000</v>
      </c>
      <c r="Y110" s="7">
        <f t="shared" si="50"/>
        <v>4992000</v>
      </c>
      <c r="Z110" s="7">
        <f t="shared" si="50"/>
        <v>5096000</v>
      </c>
      <c r="AA110" s="7">
        <f t="shared" si="50"/>
        <v>5200000</v>
      </c>
      <c r="AB110" s="7">
        <f t="shared" si="51"/>
        <v>5304000</v>
      </c>
      <c r="AC110" s="7">
        <f t="shared" si="51"/>
        <v>5408000</v>
      </c>
      <c r="AD110" s="7">
        <f t="shared" si="51"/>
        <v>5512000</v>
      </c>
      <c r="AE110" s="7">
        <f t="shared" si="51"/>
        <v>5616000</v>
      </c>
      <c r="AF110" s="7">
        <f t="shared" si="51"/>
        <v>5720000</v>
      </c>
      <c r="AG110" s="7">
        <f t="shared" si="51"/>
        <v>5824000</v>
      </c>
      <c r="AH110" s="7">
        <f t="shared" si="51"/>
        <v>5928000</v>
      </c>
      <c r="AI110" s="7">
        <f t="shared" si="51"/>
        <v>6032000</v>
      </c>
      <c r="AJ110" s="7">
        <f t="shared" si="51"/>
        <v>6136000</v>
      </c>
      <c r="AK110" s="7">
        <f t="shared" si="51"/>
        <v>6240000</v>
      </c>
      <c r="AL110" s="7">
        <f t="shared" si="51"/>
        <v>6344000</v>
      </c>
      <c r="AM110" s="7">
        <f t="shared" si="51"/>
        <v>6448000</v>
      </c>
      <c r="AN110" s="7">
        <f t="shared" si="51"/>
        <v>6552000</v>
      </c>
      <c r="AO110" s="7">
        <f t="shared" si="51"/>
        <v>6656000</v>
      </c>
      <c r="AP110" s="7">
        <f t="shared" si="51"/>
        <v>6760000</v>
      </c>
      <c r="AQ110" s="7">
        <f t="shared" si="52"/>
        <v>6864000</v>
      </c>
      <c r="AR110" s="7">
        <f t="shared" si="52"/>
        <v>6968000</v>
      </c>
      <c r="AS110" s="7">
        <f t="shared" si="52"/>
        <v>7072000</v>
      </c>
      <c r="AT110" s="7">
        <f t="shared" si="52"/>
        <v>7176000</v>
      </c>
      <c r="AU110" s="7">
        <f t="shared" si="52"/>
        <v>7280000</v>
      </c>
      <c r="AV110" s="7">
        <f t="shared" si="52"/>
        <v>7384000</v>
      </c>
      <c r="AW110" s="7">
        <f t="shared" si="52"/>
        <v>7488000</v>
      </c>
      <c r="AX110" s="7">
        <f t="shared" si="52"/>
        <v>7592000</v>
      </c>
      <c r="AY110" s="7">
        <f t="shared" si="52"/>
        <v>7696000</v>
      </c>
      <c r="AZ110" s="7">
        <f t="shared" si="52"/>
        <v>7800000</v>
      </c>
      <c r="BA110" s="7">
        <f t="shared" si="52"/>
        <v>7904000</v>
      </c>
      <c r="BB110" s="7">
        <f t="shared" si="52"/>
        <v>8008000</v>
      </c>
      <c r="BC110" s="7">
        <f t="shared" si="52"/>
        <v>8112000</v>
      </c>
      <c r="BD110" s="7">
        <f t="shared" si="52"/>
        <v>8216000</v>
      </c>
      <c r="BE110" s="7">
        <f t="shared" si="52"/>
        <v>8320000</v>
      </c>
      <c r="BF110" s="7">
        <f t="shared" si="49"/>
        <v>8424000</v>
      </c>
      <c r="BG110" s="7">
        <f t="shared" si="49"/>
        <v>8528000</v>
      </c>
      <c r="BH110" s="7">
        <f t="shared" si="49"/>
        <v>8632000</v>
      </c>
      <c r="BI110" s="7">
        <f t="shared" si="49"/>
        <v>8736000</v>
      </c>
      <c r="BJ110" s="7">
        <f t="shared" si="49"/>
        <v>8840000</v>
      </c>
      <c r="BK110" s="7">
        <f t="shared" si="49"/>
        <v>8944000</v>
      </c>
      <c r="BL110" s="7">
        <f t="shared" si="49"/>
        <v>9048000</v>
      </c>
      <c r="BM110" s="7">
        <f t="shared" si="49"/>
        <v>9152000</v>
      </c>
      <c r="BN110" s="7">
        <f t="shared" si="49"/>
        <v>9256000</v>
      </c>
      <c r="BO110" s="7">
        <f t="shared" si="49"/>
        <v>9360000</v>
      </c>
      <c r="BP110" s="7">
        <f t="shared" si="48"/>
        <v>9464000</v>
      </c>
      <c r="BQ110" s="7">
        <f t="shared" si="53"/>
        <v>9568000</v>
      </c>
      <c r="BR110" s="7">
        <f t="shared" si="53"/>
        <v>9672000</v>
      </c>
      <c r="BS110" s="7">
        <f t="shared" si="53"/>
        <v>9776000</v>
      </c>
      <c r="BT110" s="7">
        <f t="shared" si="53"/>
        <v>9880000</v>
      </c>
      <c r="BU110" s="7">
        <f t="shared" si="53"/>
        <v>9984000</v>
      </c>
      <c r="BV110" s="7">
        <f t="shared" si="53"/>
        <v>10088000</v>
      </c>
      <c r="BW110" s="7">
        <f t="shared" si="53"/>
        <v>10192000</v>
      </c>
      <c r="BX110" s="7">
        <f t="shared" si="53"/>
        <v>10296000</v>
      </c>
      <c r="BY110" s="7">
        <f t="shared" si="53"/>
        <v>10400000</v>
      </c>
      <c r="BZ110" s="7"/>
      <c r="CA110" s="7"/>
      <c r="CB110" s="7"/>
      <c r="CC110" s="7"/>
    </row>
    <row r="111" spans="1:81" s="5" customFormat="1" ht="11.25" x14ac:dyDescent="0.2">
      <c r="A111" s="6">
        <f t="shared" si="35"/>
        <v>1050000</v>
      </c>
      <c r="B111" s="7">
        <f t="shared" si="54"/>
        <v>2100000</v>
      </c>
      <c r="C111" s="7">
        <f t="shared" si="54"/>
        <v>2205000</v>
      </c>
      <c r="D111" s="7">
        <f t="shared" si="54"/>
        <v>2835000</v>
      </c>
      <c r="E111" s="7">
        <f t="shared" si="54"/>
        <v>2940000</v>
      </c>
      <c r="F111" s="7">
        <f t="shared" si="54"/>
        <v>3045000</v>
      </c>
      <c r="G111" s="7">
        <f t="shared" si="54"/>
        <v>3150000</v>
      </c>
      <c r="H111" s="7">
        <f t="shared" si="54"/>
        <v>3255000</v>
      </c>
      <c r="I111" s="7">
        <f t="shared" si="54"/>
        <v>3360000</v>
      </c>
      <c r="J111" s="7">
        <f t="shared" si="54"/>
        <v>3465000</v>
      </c>
      <c r="K111" s="7">
        <f t="shared" si="54"/>
        <v>3570000</v>
      </c>
      <c r="L111" s="7">
        <f t="shared" si="54"/>
        <v>3675000</v>
      </c>
      <c r="M111" s="7">
        <f t="shared" si="54"/>
        <v>3780000</v>
      </c>
      <c r="N111" s="7">
        <f t="shared" si="54"/>
        <v>3885000</v>
      </c>
      <c r="O111" s="7">
        <f t="shared" si="54"/>
        <v>3990000</v>
      </c>
      <c r="P111" s="7">
        <f t="shared" si="54"/>
        <v>4095000</v>
      </c>
      <c r="Q111" s="7">
        <f t="shared" si="54"/>
        <v>4200000</v>
      </c>
      <c r="R111" s="7">
        <f t="shared" si="50"/>
        <v>4305000</v>
      </c>
      <c r="S111" s="7">
        <f t="shared" si="50"/>
        <v>4410000</v>
      </c>
      <c r="T111" s="7">
        <f t="shared" si="50"/>
        <v>4515000</v>
      </c>
      <c r="U111" s="7">
        <f t="shared" si="50"/>
        <v>4620000</v>
      </c>
      <c r="V111" s="7">
        <f t="shared" si="50"/>
        <v>4725000</v>
      </c>
      <c r="W111" s="7">
        <f t="shared" si="50"/>
        <v>4830000</v>
      </c>
      <c r="X111" s="7">
        <f t="shared" si="50"/>
        <v>4935000</v>
      </c>
      <c r="Y111" s="7">
        <f t="shared" si="50"/>
        <v>5040000</v>
      </c>
      <c r="Z111" s="7">
        <f t="shared" si="50"/>
        <v>5145000</v>
      </c>
      <c r="AA111" s="7">
        <f t="shared" si="50"/>
        <v>5250000</v>
      </c>
      <c r="AB111" s="7">
        <f t="shared" si="51"/>
        <v>5355000</v>
      </c>
      <c r="AC111" s="7">
        <f t="shared" si="51"/>
        <v>5460000</v>
      </c>
      <c r="AD111" s="7">
        <f t="shared" si="51"/>
        <v>5565000</v>
      </c>
      <c r="AE111" s="7">
        <f t="shared" si="51"/>
        <v>5670000</v>
      </c>
      <c r="AF111" s="7">
        <f t="shared" si="51"/>
        <v>5775000</v>
      </c>
      <c r="AG111" s="7">
        <f t="shared" si="51"/>
        <v>5880000</v>
      </c>
      <c r="AH111" s="7">
        <f t="shared" si="51"/>
        <v>5985000</v>
      </c>
      <c r="AI111" s="7">
        <f t="shared" si="51"/>
        <v>6090000</v>
      </c>
      <c r="AJ111" s="7">
        <f t="shared" si="51"/>
        <v>6195000</v>
      </c>
      <c r="AK111" s="7">
        <f t="shared" si="51"/>
        <v>6300000</v>
      </c>
      <c r="AL111" s="7">
        <f t="shared" si="51"/>
        <v>6405000</v>
      </c>
      <c r="AM111" s="7">
        <f t="shared" si="51"/>
        <v>6510000</v>
      </c>
      <c r="AN111" s="7">
        <f t="shared" si="51"/>
        <v>6615000</v>
      </c>
      <c r="AO111" s="7">
        <f t="shared" si="51"/>
        <v>6720000</v>
      </c>
      <c r="AP111" s="7">
        <f t="shared" si="51"/>
        <v>6825000</v>
      </c>
      <c r="AQ111" s="7">
        <f t="shared" si="52"/>
        <v>6930000</v>
      </c>
      <c r="AR111" s="7">
        <f t="shared" si="52"/>
        <v>7035000</v>
      </c>
      <c r="AS111" s="7">
        <f t="shared" si="52"/>
        <v>7140000</v>
      </c>
      <c r="AT111" s="7">
        <f t="shared" si="52"/>
        <v>7245000</v>
      </c>
      <c r="AU111" s="7">
        <f t="shared" si="52"/>
        <v>7350000</v>
      </c>
      <c r="AV111" s="7">
        <f t="shared" si="52"/>
        <v>7455000</v>
      </c>
      <c r="AW111" s="7">
        <f t="shared" si="52"/>
        <v>7560000</v>
      </c>
      <c r="AX111" s="7">
        <f t="shared" si="52"/>
        <v>7665000</v>
      </c>
      <c r="AY111" s="7">
        <f t="shared" si="52"/>
        <v>7770000</v>
      </c>
      <c r="AZ111" s="7">
        <f t="shared" si="52"/>
        <v>7875000</v>
      </c>
      <c r="BA111" s="7">
        <f t="shared" si="52"/>
        <v>7980000</v>
      </c>
      <c r="BB111" s="7">
        <f t="shared" si="52"/>
        <v>8085000</v>
      </c>
      <c r="BC111" s="7">
        <f t="shared" si="52"/>
        <v>8190000</v>
      </c>
      <c r="BD111" s="7">
        <f t="shared" si="52"/>
        <v>8295000</v>
      </c>
      <c r="BE111" s="7">
        <f t="shared" si="52"/>
        <v>8400000</v>
      </c>
      <c r="BF111" s="7">
        <f t="shared" si="49"/>
        <v>8505000</v>
      </c>
      <c r="BG111" s="7">
        <f t="shared" si="49"/>
        <v>8610000</v>
      </c>
      <c r="BH111" s="7">
        <f t="shared" si="49"/>
        <v>8715000</v>
      </c>
      <c r="BI111" s="7">
        <f t="shared" si="49"/>
        <v>8820000</v>
      </c>
      <c r="BJ111" s="7">
        <f t="shared" si="49"/>
        <v>8925000</v>
      </c>
      <c r="BK111" s="7">
        <f t="shared" si="49"/>
        <v>9030000</v>
      </c>
      <c r="BL111" s="7">
        <f t="shared" si="49"/>
        <v>9135000</v>
      </c>
      <c r="BM111" s="7">
        <f t="shared" si="49"/>
        <v>9240000</v>
      </c>
      <c r="BN111" s="7">
        <f t="shared" si="49"/>
        <v>9345000</v>
      </c>
      <c r="BO111" s="7">
        <f t="shared" si="49"/>
        <v>9450000</v>
      </c>
      <c r="BP111" s="7">
        <f t="shared" si="48"/>
        <v>9555000</v>
      </c>
      <c r="BQ111" s="7">
        <f t="shared" si="53"/>
        <v>9660000</v>
      </c>
      <c r="BR111" s="7">
        <f t="shared" si="53"/>
        <v>9765000</v>
      </c>
      <c r="BS111" s="7">
        <f t="shared" si="53"/>
        <v>9870000</v>
      </c>
      <c r="BT111" s="7">
        <f t="shared" si="53"/>
        <v>9975000</v>
      </c>
      <c r="BU111" s="7">
        <f t="shared" si="53"/>
        <v>10080000</v>
      </c>
      <c r="BV111" s="7">
        <f t="shared" si="53"/>
        <v>10185000</v>
      </c>
      <c r="BW111" s="7">
        <f t="shared" si="53"/>
        <v>10290000</v>
      </c>
      <c r="BX111" s="7">
        <f t="shared" si="53"/>
        <v>10395000</v>
      </c>
      <c r="BY111" s="7">
        <f t="shared" si="53"/>
        <v>10500000</v>
      </c>
      <c r="BZ111" s="7"/>
      <c r="CA111" s="7"/>
      <c r="CB111" s="7"/>
      <c r="CC111" s="7"/>
    </row>
    <row r="112" spans="1:81" s="5" customFormat="1" ht="11.25" x14ac:dyDescent="0.2">
      <c r="A112" s="6">
        <f t="shared" si="35"/>
        <v>1060000</v>
      </c>
      <c r="B112" s="7">
        <f t="shared" si="54"/>
        <v>2120000</v>
      </c>
      <c r="C112" s="7">
        <f t="shared" si="54"/>
        <v>2226000</v>
      </c>
      <c r="D112" s="7">
        <f t="shared" si="54"/>
        <v>2862000</v>
      </c>
      <c r="E112" s="7">
        <f t="shared" si="54"/>
        <v>2968000</v>
      </c>
      <c r="F112" s="7">
        <f t="shared" si="54"/>
        <v>3074000</v>
      </c>
      <c r="G112" s="7">
        <f t="shared" si="54"/>
        <v>3180000</v>
      </c>
      <c r="H112" s="7">
        <f t="shared" si="54"/>
        <v>3286000</v>
      </c>
      <c r="I112" s="7">
        <f t="shared" si="54"/>
        <v>3392000</v>
      </c>
      <c r="J112" s="7">
        <f t="shared" si="54"/>
        <v>3498000</v>
      </c>
      <c r="K112" s="7">
        <f t="shared" si="54"/>
        <v>3604000</v>
      </c>
      <c r="L112" s="7">
        <f t="shared" si="54"/>
        <v>3710000</v>
      </c>
      <c r="M112" s="7">
        <f t="shared" si="54"/>
        <v>3816000</v>
      </c>
      <c r="N112" s="7">
        <f t="shared" si="54"/>
        <v>3922000</v>
      </c>
      <c r="O112" s="7">
        <f t="shared" si="54"/>
        <v>4028000</v>
      </c>
      <c r="P112" s="7">
        <f t="shared" si="54"/>
        <v>4134000</v>
      </c>
      <c r="Q112" s="7">
        <f t="shared" si="54"/>
        <v>4240000</v>
      </c>
      <c r="R112" s="7">
        <f t="shared" si="50"/>
        <v>4346000</v>
      </c>
      <c r="S112" s="7">
        <f t="shared" si="50"/>
        <v>4452000</v>
      </c>
      <c r="T112" s="7">
        <f t="shared" si="50"/>
        <v>4558000</v>
      </c>
      <c r="U112" s="7">
        <f t="shared" si="50"/>
        <v>4664000</v>
      </c>
      <c r="V112" s="7">
        <f t="shared" si="50"/>
        <v>4770000</v>
      </c>
      <c r="W112" s="7">
        <f t="shared" si="50"/>
        <v>4876000</v>
      </c>
      <c r="X112" s="7">
        <f t="shared" si="50"/>
        <v>4982000</v>
      </c>
      <c r="Y112" s="7">
        <f t="shared" si="50"/>
        <v>5088000</v>
      </c>
      <c r="Z112" s="7">
        <f t="shared" si="50"/>
        <v>5194000</v>
      </c>
      <c r="AA112" s="7">
        <f t="shared" si="50"/>
        <v>5300000</v>
      </c>
      <c r="AB112" s="7">
        <f t="shared" si="51"/>
        <v>5406000</v>
      </c>
      <c r="AC112" s="7">
        <f t="shared" si="51"/>
        <v>5512000</v>
      </c>
      <c r="AD112" s="7">
        <f t="shared" si="51"/>
        <v>5618000</v>
      </c>
      <c r="AE112" s="7">
        <f t="shared" si="51"/>
        <v>5724000</v>
      </c>
      <c r="AF112" s="7">
        <f t="shared" si="51"/>
        <v>5830000</v>
      </c>
      <c r="AG112" s="7">
        <f t="shared" si="51"/>
        <v>5936000</v>
      </c>
      <c r="AH112" s="7">
        <f t="shared" si="51"/>
        <v>6042000</v>
      </c>
      <c r="AI112" s="7">
        <f t="shared" si="51"/>
        <v>6148000</v>
      </c>
      <c r="AJ112" s="7">
        <f t="shared" si="51"/>
        <v>6254000</v>
      </c>
      <c r="AK112" s="7">
        <f t="shared" si="51"/>
        <v>6360000</v>
      </c>
      <c r="AL112" s="7">
        <f t="shared" si="51"/>
        <v>6466000</v>
      </c>
      <c r="AM112" s="7">
        <f t="shared" si="51"/>
        <v>6572000</v>
      </c>
      <c r="AN112" s="7">
        <f t="shared" si="51"/>
        <v>6678000</v>
      </c>
      <c r="AO112" s="7">
        <f t="shared" si="51"/>
        <v>6784000</v>
      </c>
      <c r="AP112" s="7">
        <f t="shared" si="51"/>
        <v>6890000</v>
      </c>
      <c r="AQ112" s="7">
        <f t="shared" si="52"/>
        <v>6996000</v>
      </c>
      <c r="AR112" s="7">
        <f t="shared" si="52"/>
        <v>7102000</v>
      </c>
      <c r="AS112" s="7">
        <f t="shared" si="52"/>
        <v>7208000</v>
      </c>
      <c r="AT112" s="7">
        <f t="shared" si="52"/>
        <v>7314000</v>
      </c>
      <c r="AU112" s="7">
        <f t="shared" si="52"/>
        <v>7420000</v>
      </c>
      <c r="AV112" s="7">
        <f t="shared" si="52"/>
        <v>7526000</v>
      </c>
      <c r="AW112" s="7">
        <f t="shared" si="52"/>
        <v>7632000</v>
      </c>
      <c r="AX112" s="7">
        <f t="shared" si="52"/>
        <v>7738000</v>
      </c>
      <c r="AY112" s="7">
        <f t="shared" si="52"/>
        <v>7844000</v>
      </c>
      <c r="AZ112" s="7">
        <f t="shared" si="52"/>
        <v>7950000</v>
      </c>
      <c r="BA112" s="7">
        <f t="shared" si="52"/>
        <v>8056000</v>
      </c>
      <c r="BB112" s="7">
        <f t="shared" si="52"/>
        <v>8162000</v>
      </c>
      <c r="BC112" s="7">
        <f t="shared" si="52"/>
        <v>8268000</v>
      </c>
      <c r="BD112" s="7">
        <f t="shared" si="52"/>
        <v>8374000</v>
      </c>
      <c r="BE112" s="7">
        <f t="shared" si="52"/>
        <v>8480000</v>
      </c>
      <c r="BF112" s="7">
        <f t="shared" si="49"/>
        <v>8586000</v>
      </c>
      <c r="BG112" s="7">
        <f t="shared" si="49"/>
        <v>8692000</v>
      </c>
      <c r="BH112" s="7">
        <f t="shared" si="49"/>
        <v>8798000</v>
      </c>
      <c r="BI112" s="7">
        <f t="shared" si="49"/>
        <v>8904000</v>
      </c>
      <c r="BJ112" s="7">
        <f t="shared" si="49"/>
        <v>9010000</v>
      </c>
      <c r="BK112" s="7">
        <f t="shared" si="49"/>
        <v>9116000</v>
      </c>
      <c r="BL112" s="7">
        <f t="shared" si="49"/>
        <v>9222000</v>
      </c>
      <c r="BM112" s="7">
        <f t="shared" si="49"/>
        <v>9328000</v>
      </c>
      <c r="BN112" s="7">
        <f t="shared" si="49"/>
        <v>9434000</v>
      </c>
      <c r="BO112" s="7">
        <f t="shared" si="49"/>
        <v>9540000</v>
      </c>
      <c r="BP112" s="7">
        <f t="shared" si="48"/>
        <v>9646000</v>
      </c>
      <c r="BQ112" s="7">
        <f t="shared" si="53"/>
        <v>9752000</v>
      </c>
      <c r="BR112" s="7">
        <f t="shared" si="53"/>
        <v>9858000</v>
      </c>
      <c r="BS112" s="7">
        <f t="shared" si="53"/>
        <v>9964000</v>
      </c>
      <c r="BT112" s="7">
        <f t="shared" si="53"/>
        <v>10070000</v>
      </c>
      <c r="BU112" s="7">
        <f t="shared" si="53"/>
        <v>10176000</v>
      </c>
      <c r="BV112" s="7">
        <f t="shared" si="53"/>
        <v>10282000</v>
      </c>
      <c r="BW112" s="7">
        <f t="shared" si="53"/>
        <v>10388000</v>
      </c>
      <c r="BX112" s="7">
        <f t="shared" si="53"/>
        <v>10494000</v>
      </c>
      <c r="BY112" s="7">
        <f t="shared" si="53"/>
        <v>10600000</v>
      </c>
      <c r="BZ112" s="7"/>
      <c r="CA112" s="7"/>
      <c r="CB112" s="7"/>
      <c r="CC112" s="7"/>
    </row>
    <row r="113" spans="1:81" s="5" customFormat="1" ht="11.25" x14ac:dyDescent="0.2">
      <c r="A113" s="6">
        <f t="shared" si="35"/>
        <v>1070000</v>
      </c>
      <c r="B113" s="7">
        <f t="shared" si="54"/>
        <v>2140000</v>
      </c>
      <c r="C113" s="7">
        <f t="shared" si="54"/>
        <v>2247000</v>
      </c>
      <c r="D113" s="7">
        <f t="shared" si="54"/>
        <v>2889000</v>
      </c>
      <c r="E113" s="7">
        <f t="shared" si="54"/>
        <v>2996000</v>
      </c>
      <c r="F113" s="7">
        <f t="shared" si="54"/>
        <v>3103000</v>
      </c>
      <c r="G113" s="7">
        <f t="shared" si="54"/>
        <v>3210000</v>
      </c>
      <c r="H113" s="7">
        <f t="shared" si="54"/>
        <v>3317000</v>
      </c>
      <c r="I113" s="7">
        <f t="shared" si="54"/>
        <v>3424000</v>
      </c>
      <c r="J113" s="7">
        <f t="shared" si="54"/>
        <v>3531000</v>
      </c>
      <c r="K113" s="7">
        <f t="shared" si="54"/>
        <v>3638000</v>
      </c>
      <c r="L113" s="7">
        <f t="shared" si="54"/>
        <v>3745000</v>
      </c>
      <c r="M113" s="7">
        <f t="shared" si="54"/>
        <v>3852000</v>
      </c>
      <c r="N113" s="7">
        <f t="shared" si="54"/>
        <v>3959000</v>
      </c>
      <c r="O113" s="7">
        <f t="shared" si="54"/>
        <v>4066000</v>
      </c>
      <c r="P113" s="7">
        <f t="shared" si="54"/>
        <v>4173000</v>
      </c>
      <c r="Q113" s="7">
        <f t="shared" si="54"/>
        <v>4280000</v>
      </c>
      <c r="R113" s="7">
        <f t="shared" si="50"/>
        <v>4387000</v>
      </c>
      <c r="S113" s="7">
        <f t="shared" si="50"/>
        <v>4494000</v>
      </c>
      <c r="T113" s="7">
        <f t="shared" si="50"/>
        <v>4601000</v>
      </c>
      <c r="U113" s="7">
        <f t="shared" si="50"/>
        <v>4708000</v>
      </c>
      <c r="V113" s="7">
        <f t="shared" si="50"/>
        <v>4815000</v>
      </c>
      <c r="W113" s="7">
        <f t="shared" si="50"/>
        <v>4922000</v>
      </c>
      <c r="X113" s="7">
        <f t="shared" si="50"/>
        <v>5029000</v>
      </c>
      <c r="Y113" s="7">
        <f t="shared" si="50"/>
        <v>5136000</v>
      </c>
      <c r="Z113" s="7">
        <f t="shared" si="50"/>
        <v>5243000</v>
      </c>
      <c r="AA113" s="7">
        <f t="shared" si="50"/>
        <v>5350000</v>
      </c>
      <c r="AB113" s="7">
        <f t="shared" si="51"/>
        <v>5457000</v>
      </c>
      <c r="AC113" s="7">
        <f t="shared" si="51"/>
        <v>5564000</v>
      </c>
      <c r="AD113" s="7">
        <f t="shared" si="51"/>
        <v>5671000</v>
      </c>
      <c r="AE113" s="7">
        <f t="shared" si="51"/>
        <v>5778000</v>
      </c>
      <c r="AF113" s="7">
        <f t="shared" si="51"/>
        <v>5885000</v>
      </c>
      <c r="AG113" s="7">
        <f t="shared" si="51"/>
        <v>5992000</v>
      </c>
      <c r="AH113" s="7">
        <f t="shared" si="51"/>
        <v>6099000</v>
      </c>
      <c r="AI113" s="7">
        <f t="shared" si="51"/>
        <v>6206000</v>
      </c>
      <c r="AJ113" s="7">
        <f t="shared" si="51"/>
        <v>6313000</v>
      </c>
      <c r="AK113" s="7">
        <f t="shared" si="51"/>
        <v>6420000</v>
      </c>
      <c r="AL113" s="7">
        <f t="shared" si="51"/>
        <v>6527000</v>
      </c>
      <c r="AM113" s="7">
        <f t="shared" si="51"/>
        <v>6634000</v>
      </c>
      <c r="AN113" s="7">
        <f t="shared" si="51"/>
        <v>6741000</v>
      </c>
      <c r="AO113" s="7">
        <f t="shared" si="51"/>
        <v>6848000</v>
      </c>
      <c r="AP113" s="7">
        <f t="shared" si="51"/>
        <v>6955000</v>
      </c>
      <c r="AQ113" s="7">
        <f t="shared" si="52"/>
        <v>7062000</v>
      </c>
      <c r="AR113" s="7">
        <f t="shared" si="52"/>
        <v>7169000</v>
      </c>
      <c r="AS113" s="7">
        <f t="shared" si="52"/>
        <v>7276000</v>
      </c>
      <c r="AT113" s="7">
        <f t="shared" si="52"/>
        <v>7383000</v>
      </c>
      <c r="AU113" s="7">
        <f t="shared" si="52"/>
        <v>7490000</v>
      </c>
      <c r="AV113" s="7">
        <f t="shared" si="52"/>
        <v>7597000</v>
      </c>
      <c r="AW113" s="7">
        <f t="shared" si="52"/>
        <v>7704000</v>
      </c>
      <c r="AX113" s="7">
        <f t="shared" si="52"/>
        <v>7811000</v>
      </c>
      <c r="AY113" s="7">
        <f t="shared" si="52"/>
        <v>7918000</v>
      </c>
      <c r="AZ113" s="7">
        <f t="shared" si="52"/>
        <v>8025000</v>
      </c>
      <c r="BA113" s="7">
        <f t="shared" si="52"/>
        <v>8132000</v>
      </c>
      <c r="BB113" s="7">
        <f t="shared" si="52"/>
        <v>8239000</v>
      </c>
      <c r="BC113" s="7">
        <f t="shared" si="52"/>
        <v>8346000</v>
      </c>
      <c r="BD113" s="7">
        <f t="shared" si="52"/>
        <v>8453000</v>
      </c>
      <c r="BE113" s="7">
        <f t="shared" si="52"/>
        <v>8560000</v>
      </c>
      <c r="BF113" s="7">
        <f t="shared" si="49"/>
        <v>8667000</v>
      </c>
      <c r="BG113" s="7">
        <f t="shared" si="49"/>
        <v>8774000</v>
      </c>
      <c r="BH113" s="7">
        <f t="shared" si="49"/>
        <v>8881000</v>
      </c>
      <c r="BI113" s="7">
        <f t="shared" si="49"/>
        <v>8988000</v>
      </c>
      <c r="BJ113" s="7">
        <f t="shared" si="49"/>
        <v>9095000</v>
      </c>
      <c r="BK113" s="7">
        <f t="shared" si="49"/>
        <v>9202000</v>
      </c>
      <c r="BL113" s="7">
        <f t="shared" si="49"/>
        <v>9309000</v>
      </c>
      <c r="BM113" s="7">
        <f t="shared" si="49"/>
        <v>9416000</v>
      </c>
      <c r="BN113" s="7">
        <f t="shared" si="49"/>
        <v>9523000</v>
      </c>
      <c r="BO113" s="7">
        <f t="shared" si="49"/>
        <v>9630000</v>
      </c>
      <c r="BP113" s="7">
        <f t="shared" si="49"/>
        <v>9737000</v>
      </c>
      <c r="BQ113" s="7">
        <f t="shared" si="49"/>
        <v>9844000</v>
      </c>
      <c r="BR113" s="7">
        <f t="shared" si="49"/>
        <v>9951000</v>
      </c>
      <c r="BS113" s="7">
        <f t="shared" si="49"/>
        <v>10058000</v>
      </c>
      <c r="BT113" s="7">
        <f t="shared" si="49"/>
        <v>10165000</v>
      </c>
      <c r="BU113" s="7">
        <f t="shared" si="49"/>
        <v>10272000</v>
      </c>
      <c r="BV113" s="7">
        <f t="shared" ref="BQ113:BY128" si="55">BV$8*$A113/10</f>
        <v>10379000</v>
      </c>
      <c r="BW113" s="7">
        <f t="shared" si="55"/>
        <v>10486000</v>
      </c>
      <c r="BX113" s="7">
        <f t="shared" si="55"/>
        <v>10593000</v>
      </c>
      <c r="BY113" s="7">
        <f t="shared" si="55"/>
        <v>10700000</v>
      </c>
      <c r="BZ113" s="7"/>
      <c r="CA113" s="7"/>
      <c r="CB113" s="7"/>
      <c r="CC113" s="7"/>
    </row>
    <row r="114" spans="1:81" s="5" customFormat="1" ht="11.25" x14ac:dyDescent="0.2">
      <c r="A114" s="6">
        <f t="shared" si="35"/>
        <v>1080000</v>
      </c>
      <c r="B114" s="7">
        <f t="shared" si="54"/>
        <v>2160000</v>
      </c>
      <c r="C114" s="7">
        <f t="shared" si="54"/>
        <v>2268000</v>
      </c>
      <c r="D114" s="7">
        <f t="shared" si="54"/>
        <v>2916000</v>
      </c>
      <c r="E114" s="7">
        <f t="shared" si="54"/>
        <v>3024000</v>
      </c>
      <c r="F114" s="7">
        <f t="shared" si="54"/>
        <v>3132000</v>
      </c>
      <c r="G114" s="7">
        <f t="shared" si="54"/>
        <v>3240000</v>
      </c>
      <c r="H114" s="7">
        <f t="shared" si="54"/>
        <v>3348000</v>
      </c>
      <c r="I114" s="7">
        <f t="shared" si="54"/>
        <v>3456000</v>
      </c>
      <c r="J114" s="7">
        <f t="shared" si="54"/>
        <v>3564000</v>
      </c>
      <c r="K114" s="7">
        <f t="shared" si="54"/>
        <v>3672000</v>
      </c>
      <c r="L114" s="7">
        <f t="shared" si="54"/>
        <v>3780000</v>
      </c>
      <c r="M114" s="7">
        <f t="shared" si="54"/>
        <v>3888000</v>
      </c>
      <c r="N114" s="7">
        <f t="shared" si="54"/>
        <v>3996000</v>
      </c>
      <c r="O114" s="7">
        <f t="shared" si="54"/>
        <v>4104000</v>
      </c>
      <c r="P114" s="7">
        <f t="shared" si="54"/>
        <v>4212000</v>
      </c>
      <c r="Q114" s="7">
        <f t="shared" si="54"/>
        <v>4320000</v>
      </c>
      <c r="R114" s="7">
        <f t="shared" si="50"/>
        <v>4428000</v>
      </c>
      <c r="S114" s="7">
        <f t="shared" si="50"/>
        <v>4536000</v>
      </c>
      <c r="T114" s="7">
        <f t="shared" si="50"/>
        <v>4644000</v>
      </c>
      <c r="U114" s="7">
        <f t="shared" si="50"/>
        <v>4752000</v>
      </c>
      <c r="V114" s="7">
        <f t="shared" si="50"/>
        <v>4860000</v>
      </c>
      <c r="W114" s="7">
        <f t="shared" si="50"/>
        <v>4968000</v>
      </c>
      <c r="X114" s="7">
        <f t="shared" si="50"/>
        <v>5076000</v>
      </c>
      <c r="Y114" s="7">
        <f t="shared" si="50"/>
        <v>5184000</v>
      </c>
      <c r="Z114" s="7">
        <f t="shared" si="50"/>
        <v>5292000</v>
      </c>
      <c r="AA114" s="7">
        <f t="shared" si="50"/>
        <v>5400000</v>
      </c>
      <c r="AB114" s="7">
        <f t="shared" si="51"/>
        <v>5508000</v>
      </c>
      <c r="AC114" s="7">
        <f t="shared" si="51"/>
        <v>5616000</v>
      </c>
      <c r="AD114" s="7">
        <f t="shared" si="51"/>
        <v>5724000</v>
      </c>
      <c r="AE114" s="7">
        <f t="shared" si="51"/>
        <v>5832000</v>
      </c>
      <c r="AF114" s="7">
        <f t="shared" si="51"/>
        <v>5940000</v>
      </c>
      <c r="AG114" s="7">
        <f t="shared" si="51"/>
        <v>6048000</v>
      </c>
      <c r="AH114" s="7">
        <f t="shared" si="51"/>
        <v>6156000</v>
      </c>
      <c r="AI114" s="7">
        <f t="shared" si="51"/>
        <v>6264000</v>
      </c>
      <c r="AJ114" s="7">
        <f t="shared" si="51"/>
        <v>6372000</v>
      </c>
      <c r="AK114" s="7">
        <f t="shared" si="51"/>
        <v>6480000</v>
      </c>
      <c r="AL114" s="7">
        <f t="shared" si="51"/>
        <v>6588000</v>
      </c>
      <c r="AM114" s="7">
        <f t="shared" si="51"/>
        <v>6696000</v>
      </c>
      <c r="AN114" s="7">
        <f t="shared" si="51"/>
        <v>6804000</v>
      </c>
      <c r="AO114" s="7">
        <f t="shared" si="51"/>
        <v>6912000</v>
      </c>
      <c r="AP114" s="7">
        <f t="shared" si="51"/>
        <v>7020000</v>
      </c>
      <c r="AQ114" s="7">
        <f t="shared" si="52"/>
        <v>7128000</v>
      </c>
      <c r="AR114" s="7">
        <f t="shared" si="52"/>
        <v>7236000</v>
      </c>
      <c r="AS114" s="7">
        <f t="shared" si="52"/>
        <v>7344000</v>
      </c>
      <c r="AT114" s="7">
        <f t="shared" si="52"/>
        <v>7452000</v>
      </c>
      <c r="AU114" s="7">
        <f t="shared" si="52"/>
        <v>7560000</v>
      </c>
      <c r="AV114" s="7">
        <f t="shared" si="52"/>
        <v>7668000</v>
      </c>
      <c r="AW114" s="7">
        <f t="shared" si="52"/>
        <v>7776000</v>
      </c>
      <c r="AX114" s="7">
        <f t="shared" si="52"/>
        <v>7884000</v>
      </c>
      <c r="AY114" s="7">
        <f t="shared" si="52"/>
        <v>7992000</v>
      </c>
      <c r="AZ114" s="7">
        <f t="shared" si="52"/>
        <v>8100000</v>
      </c>
      <c r="BA114" s="7">
        <f t="shared" si="52"/>
        <v>8208000</v>
      </c>
      <c r="BB114" s="7">
        <f t="shared" si="52"/>
        <v>8316000</v>
      </c>
      <c r="BC114" s="7">
        <f t="shared" si="52"/>
        <v>8424000</v>
      </c>
      <c r="BD114" s="7">
        <f t="shared" si="52"/>
        <v>8532000</v>
      </c>
      <c r="BE114" s="7">
        <f t="shared" si="52"/>
        <v>8640000</v>
      </c>
      <c r="BF114" s="7">
        <f t="shared" si="49"/>
        <v>8748000</v>
      </c>
      <c r="BG114" s="7">
        <f t="shared" si="49"/>
        <v>8856000</v>
      </c>
      <c r="BH114" s="7">
        <f t="shared" si="49"/>
        <v>8964000</v>
      </c>
      <c r="BI114" s="7">
        <f t="shared" si="49"/>
        <v>9072000</v>
      </c>
      <c r="BJ114" s="7">
        <f t="shared" si="49"/>
        <v>9180000</v>
      </c>
      <c r="BK114" s="7">
        <f t="shared" si="49"/>
        <v>9288000</v>
      </c>
      <c r="BL114" s="7">
        <f t="shared" si="49"/>
        <v>9396000</v>
      </c>
      <c r="BM114" s="7">
        <f t="shared" si="49"/>
        <v>9504000</v>
      </c>
      <c r="BN114" s="7">
        <f t="shared" si="49"/>
        <v>9612000</v>
      </c>
      <c r="BO114" s="7">
        <f t="shared" si="49"/>
        <v>9720000</v>
      </c>
      <c r="BP114" s="7">
        <f t="shared" si="49"/>
        <v>9828000</v>
      </c>
      <c r="BQ114" s="7">
        <f t="shared" si="55"/>
        <v>9936000</v>
      </c>
      <c r="BR114" s="7">
        <f t="shared" si="55"/>
        <v>10044000</v>
      </c>
      <c r="BS114" s="7">
        <f t="shared" si="55"/>
        <v>10152000</v>
      </c>
      <c r="BT114" s="7">
        <f t="shared" si="55"/>
        <v>10260000</v>
      </c>
      <c r="BU114" s="7">
        <f t="shared" si="55"/>
        <v>10368000</v>
      </c>
      <c r="BV114" s="7">
        <f t="shared" si="55"/>
        <v>10476000</v>
      </c>
      <c r="BW114" s="7">
        <f t="shared" si="55"/>
        <v>10584000</v>
      </c>
      <c r="BX114" s="7">
        <f t="shared" si="55"/>
        <v>10692000</v>
      </c>
      <c r="BY114" s="7">
        <f t="shared" si="55"/>
        <v>10800000</v>
      </c>
      <c r="BZ114" s="7"/>
      <c r="CA114" s="7"/>
      <c r="CB114" s="7"/>
      <c r="CC114" s="7"/>
    </row>
    <row r="115" spans="1:81" s="5" customFormat="1" ht="11.25" x14ac:dyDescent="0.2">
      <c r="A115" s="6">
        <f t="shared" si="35"/>
        <v>1090000</v>
      </c>
      <c r="B115" s="7">
        <f t="shared" si="54"/>
        <v>2180000</v>
      </c>
      <c r="C115" s="7">
        <f t="shared" si="54"/>
        <v>2289000</v>
      </c>
      <c r="D115" s="7">
        <f t="shared" si="54"/>
        <v>2943000</v>
      </c>
      <c r="E115" s="7">
        <f t="shared" si="54"/>
        <v>3052000</v>
      </c>
      <c r="F115" s="7">
        <f t="shared" si="54"/>
        <v>3161000</v>
      </c>
      <c r="G115" s="7">
        <f t="shared" si="54"/>
        <v>3270000</v>
      </c>
      <c r="H115" s="7">
        <f t="shared" si="54"/>
        <v>3379000</v>
      </c>
      <c r="I115" s="7">
        <f t="shared" si="54"/>
        <v>3488000</v>
      </c>
      <c r="J115" s="7">
        <f t="shared" si="54"/>
        <v>3597000</v>
      </c>
      <c r="K115" s="7">
        <f t="shared" si="54"/>
        <v>3706000</v>
      </c>
      <c r="L115" s="7">
        <f t="shared" si="54"/>
        <v>3815000</v>
      </c>
      <c r="M115" s="7">
        <f t="shared" si="54"/>
        <v>3924000</v>
      </c>
      <c r="N115" s="7">
        <f t="shared" si="54"/>
        <v>4033000</v>
      </c>
      <c r="O115" s="7">
        <f t="shared" si="54"/>
        <v>4142000</v>
      </c>
      <c r="P115" s="7">
        <f t="shared" si="54"/>
        <v>4251000</v>
      </c>
      <c r="Q115" s="7">
        <f t="shared" si="54"/>
        <v>4360000</v>
      </c>
      <c r="R115" s="7">
        <f t="shared" ref="R115:AA120" si="56">R$8*$A115/10</f>
        <v>4469000</v>
      </c>
      <c r="S115" s="7">
        <f t="shared" si="56"/>
        <v>4578000</v>
      </c>
      <c r="T115" s="7">
        <f t="shared" si="56"/>
        <v>4687000</v>
      </c>
      <c r="U115" s="7">
        <f t="shared" si="56"/>
        <v>4796000</v>
      </c>
      <c r="V115" s="7">
        <f t="shared" si="56"/>
        <v>4905000</v>
      </c>
      <c r="W115" s="7">
        <f t="shared" si="56"/>
        <v>5014000</v>
      </c>
      <c r="X115" s="7">
        <f t="shared" si="56"/>
        <v>5123000</v>
      </c>
      <c r="Y115" s="7">
        <f t="shared" si="56"/>
        <v>5232000</v>
      </c>
      <c r="Z115" s="7">
        <f t="shared" si="56"/>
        <v>5341000</v>
      </c>
      <c r="AA115" s="7">
        <f t="shared" si="56"/>
        <v>5450000</v>
      </c>
      <c r="AB115" s="7">
        <f t="shared" ref="AB115:AQ120" si="57">AB$8*$A115/10</f>
        <v>5559000</v>
      </c>
      <c r="AC115" s="7">
        <f t="shared" si="57"/>
        <v>5668000</v>
      </c>
      <c r="AD115" s="7">
        <f t="shared" si="57"/>
        <v>5777000</v>
      </c>
      <c r="AE115" s="7">
        <f t="shared" si="57"/>
        <v>5886000</v>
      </c>
      <c r="AF115" s="7">
        <f t="shared" si="57"/>
        <v>5995000</v>
      </c>
      <c r="AG115" s="7">
        <f t="shared" si="57"/>
        <v>6104000</v>
      </c>
      <c r="AH115" s="7">
        <f t="shared" si="57"/>
        <v>6213000</v>
      </c>
      <c r="AI115" s="7">
        <f t="shared" si="57"/>
        <v>6322000</v>
      </c>
      <c r="AJ115" s="7">
        <f t="shared" si="57"/>
        <v>6431000</v>
      </c>
      <c r="AK115" s="7">
        <f t="shared" si="57"/>
        <v>6540000</v>
      </c>
      <c r="AL115" s="7">
        <f t="shared" si="57"/>
        <v>6649000</v>
      </c>
      <c r="AM115" s="7">
        <f t="shared" si="57"/>
        <v>6758000</v>
      </c>
      <c r="AN115" s="7">
        <f t="shared" si="57"/>
        <v>6867000</v>
      </c>
      <c r="AO115" s="7">
        <f t="shared" si="57"/>
        <v>6976000</v>
      </c>
      <c r="AP115" s="7">
        <f t="shared" si="57"/>
        <v>7085000</v>
      </c>
      <c r="AQ115" s="7">
        <f t="shared" si="57"/>
        <v>7194000</v>
      </c>
      <c r="AR115" s="7">
        <f t="shared" si="52"/>
        <v>7303000</v>
      </c>
      <c r="AS115" s="7">
        <f t="shared" si="52"/>
        <v>7412000</v>
      </c>
      <c r="AT115" s="7">
        <f t="shared" si="52"/>
        <v>7521000</v>
      </c>
      <c r="AU115" s="7">
        <f t="shared" si="52"/>
        <v>7630000</v>
      </c>
      <c r="AV115" s="7">
        <f t="shared" si="52"/>
        <v>7739000</v>
      </c>
      <c r="AW115" s="7">
        <f t="shared" si="52"/>
        <v>7848000</v>
      </c>
      <c r="AX115" s="7">
        <f t="shared" si="52"/>
        <v>7957000</v>
      </c>
      <c r="AY115" s="7">
        <f t="shared" si="52"/>
        <v>8066000</v>
      </c>
      <c r="AZ115" s="7">
        <f t="shared" si="52"/>
        <v>8175000</v>
      </c>
      <c r="BA115" s="7">
        <f t="shared" si="52"/>
        <v>8284000</v>
      </c>
      <c r="BB115" s="7">
        <f t="shared" si="52"/>
        <v>8393000</v>
      </c>
      <c r="BC115" s="7">
        <f t="shared" si="52"/>
        <v>8502000</v>
      </c>
      <c r="BD115" s="7">
        <f t="shared" si="52"/>
        <v>8611000</v>
      </c>
      <c r="BE115" s="7">
        <f t="shared" si="52"/>
        <v>8720000</v>
      </c>
      <c r="BF115" s="7">
        <f t="shared" si="49"/>
        <v>8829000</v>
      </c>
      <c r="BG115" s="7">
        <f t="shared" si="49"/>
        <v>8938000</v>
      </c>
      <c r="BH115" s="7">
        <f t="shared" si="49"/>
        <v>9047000</v>
      </c>
      <c r="BI115" s="7">
        <f t="shared" si="49"/>
        <v>9156000</v>
      </c>
      <c r="BJ115" s="7">
        <f t="shared" si="49"/>
        <v>9265000</v>
      </c>
      <c r="BK115" s="7">
        <f t="shared" si="49"/>
        <v>9374000</v>
      </c>
      <c r="BL115" s="7">
        <f t="shared" si="49"/>
        <v>9483000</v>
      </c>
      <c r="BM115" s="7">
        <f t="shared" si="49"/>
        <v>9592000</v>
      </c>
      <c r="BN115" s="7">
        <f t="shared" si="49"/>
        <v>9701000</v>
      </c>
      <c r="BO115" s="7">
        <f t="shared" si="49"/>
        <v>9810000</v>
      </c>
      <c r="BP115" s="7">
        <f t="shared" si="49"/>
        <v>9919000</v>
      </c>
      <c r="BQ115" s="7">
        <f t="shared" si="49"/>
        <v>10028000</v>
      </c>
      <c r="BR115" s="7">
        <f t="shared" si="55"/>
        <v>10137000</v>
      </c>
      <c r="BS115" s="7">
        <f t="shared" si="55"/>
        <v>10246000</v>
      </c>
      <c r="BT115" s="7">
        <f t="shared" si="55"/>
        <v>10355000</v>
      </c>
      <c r="BU115" s="7">
        <f t="shared" si="55"/>
        <v>10464000</v>
      </c>
      <c r="BV115" s="7">
        <f t="shared" si="55"/>
        <v>10573000</v>
      </c>
      <c r="BW115" s="7">
        <f t="shared" si="55"/>
        <v>10682000</v>
      </c>
      <c r="BX115" s="7">
        <f t="shared" si="55"/>
        <v>10791000</v>
      </c>
      <c r="BY115" s="7">
        <f t="shared" si="55"/>
        <v>10900000</v>
      </c>
      <c r="BZ115" s="7"/>
      <c r="CA115" s="7"/>
      <c r="CB115" s="7"/>
      <c r="CC115" s="7"/>
    </row>
    <row r="116" spans="1:81" s="5" customFormat="1" ht="11.25" x14ac:dyDescent="0.2">
      <c r="A116" s="6">
        <f t="shared" si="35"/>
        <v>1100000</v>
      </c>
      <c r="B116" s="7">
        <f t="shared" ref="B116:Q125" si="58">B$8*$A116/10</f>
        <v>2200000</v>
      </c>
      <c r="C116" s="7">
        <f t="shared" si="58"/>
        <v>2310000</v>
      </c>
      <c r="D116" s="7">
        <f t="shared" si="58"/>
        <v>2970000</v>
      </c>
      <c r="E116" s="7">
        <f t="shared" si="58"/>
        <v>3080000</v>
      </c>
      <c r="F116" s="7">
        <f t="shared" si="58"/>
        <v>3190000</v>
      </c>
      <c r="G116" s="7">
        <f t="shared" si="58"/>
        <v>3300000</v>
      </c>
      <c r="H116" s="7">
        <f t="shared" si="58"/>
        <v>3410000</v>
      </c>
      <c r="I116" s="7">
        <f t="shared" si="58"/>
        <v>3520000</v>
      </c>
      <c r="J116" s="7">
        <f t="shared" si="58"/>
        <v>3630000</v>
      </c>
      <c r="K116" s="7">
        <f t="shared" si="58"/>
        <v>3740000</v>
      </c>
      <c r="L116" s="7">
        <f t="shared" si="58"/>
        <v>3850000</v>
      </c>
      <c r="M116" s="7">
        <f t="shared" si="58"/>
        <v>3960000</v>
      </c>
      <c r="N116" s="7">
        <f t="shared" si="58"/>
        <v>4070000</v>
      </c>
      <c r="O116" s="7">
        <f t="shared" si="58"/>
        <v>4180000</v>
      </c>
      <c r="P116" s="7">
        <f t="shared" si="58"/>
        <v>4290000</v>
      </c>
      <c r="Q116" s="7">
        <f t="shared" si="58"/>
        <v>4400000</v>
      </c>
      <c r="R116" s="7">
        <f t="shared" si="56"/>
        <v>4510000</v>
      </c>
      <c r="S116" s="7">
        <f t="shared" si="56"/>
        <v>4620000</v>
      </c>
      <c r="T116" s="7">
        <f t="shared" si="56"/>
        <v>4730000</v>
      </c>
      <c r="U116" s="7">
        <f t="shared" si="56"/>
        <v>4840000</v>
      </c>
      <c r="V116" s="7">
        <f t="shared" si="56"/>
        <v>4950000</v>
      </c>
      <c r="W116" s="7">
        <f t="shared" si="56"/>
        <v>5060000</v>
      </c>
      <c r="X116" s="7">
        <f t="shared" si="56"/>
        <v>5170000</v>
      </c>
      <c r="Y116" s="7">
        <f t="shared" si="56"/>
        <v>5280000</v>
      </c>
      <c r="Z116" s="7">
        <f t="shared" si="56"/>
        <v>5390000</v>
      </c>
      <c r="AA116" s="7">
        <f t="shared" si="56"/>
        <v>5500000</v>
      </c>
      <c r="AB116" s="7">
        <f t="shared" si="57"/>
        <v>5610000</v>
      </c>
      <c r="AC116" s="7">
        <f t="shared" si="57"/>
        <v>5720000</v>
      </c>
      <c r="AD116" s="7">
        <f t="shared" si="57"/>
        <v>5830000</v>
      </c>
      <c r="AE116" s="7">
        <f t="shared" si="57"/>
        <v>5940000</v>
      </c>
      <c r="AF116" s="7">
        <f t="shared" si="57"/>
        <v>6050000</v>
      </c>
      <c r="AG116" s="7">
        <f t="shared" si="57"/>
        <v>6160000</v>
      </c>
      <c r="AH116" s="7">
        <f t="shared" si="57"/>
        <v>6270000</v>
      </c>
      <c r="AI116" s="7">
        <f t="shared" si="57"/>
        <v>6380000</v>
      </c>
      <c r="AJ116" s="7">
        <f t="shared" si="57"/>
        <v>6490000</v>
      </c>
      <c r="AK116" s="7">
        <f t="shared" si="57"/>
        <v>6600000</v>
      </c>
      <c r="AL116" s="7">
        <f t="shared" si="57"/>
        <v>6710000</v>
      </c>
      <c r="AM116" s="7">
        <f t="shared" si="57"/>
        <v>6820000</v>
      </c>
      <c r="AN116" s="7">
        <f t="shared" si="57"/>
        <v>6930000</v>
      </c>
      <c r="AO116" s="7">
        <f t="shared" si="57"/>
        <v>7040000</v>
      </c>
      <c r="AP116" s="7">
        <f t="shared" si="57"/>
        <v>7150000</v>
      </c>
      <c r="AQ116" s="7">
        <f t="shared" si="52"/>
        <v>7260000</v>
      </c>
      <c r="AR116" s="7">
        <f t="shared" si="52"/>
        <v>7370000</v>
      </c>
      <c r="AS116" s="7">
        <f t="shared" si="52"/>
        <v>7480000</v>
      </c>
      <c r="AT116" s="7">
        <f t="shared" si="52"/>
        <v>7590000</v>
      </c>
      <c r="AU116" s="7">
        <f t="shared" si="52"/>
        <v>7700000</v>
      </c>
      <c r="AV116" s="7">
        <f t="shared" si="52"/>
        <v>7810000</v>
      </c>
      <c r="AW116" s="7">
        <f t="shared" si="52"/>
        <v>7920000</v>
      </c>
      <c r="AX116" s="7">
        <f t="shared" si="52"/>
        <v>8030000</v>
      </c>
      <c r="AY116" s="7">
        <f t="shared" si="52"/>
        <v>8140000</v>
      </c>
      <c r="AZ116" s="7">
        <f t="shared" si="52"/>
        <v>8250000</v>
      </c>
      <c r="BA116" s="7">
        <f t="shared" si="52"/>
        <v>8360000</v>
      </c>
      <c r="BB116" s="7">
        <f t="shared" si="52"/>
        <v>8470000</v>
      </c>
      <c r="BC116" s="7">
        <f t="shared" si="52"/>
        <v>8580000</v>
      </c>
      <c r="BD116" s="7">
        <f t="shared" si="52"/>
        <v>8690000</v>
      </c>
      <c r="BE116" s="7">
        <f t="shared" si="52"/>
        <v>8800000</v>
      </c>
      <c r="BF116" s="7">
        <f t="shared" si="49"/>
        <v>8910000</v>
      </c>
      <c r="BG116" s="7">
        <f t="shared" si="49"/>
        <v>9020000</v>
      </c>
      <c r="BH116" s="7">
        <f t="shared" si="49"/>
        <v>9130000</v>
      </c>
      <c r="BI116" s="7">
        <f t="shared" si="49"/>
        <v>9240000</v>
      </c>
      <c r="BJ116" s="7">
        <f t="shared" si="49"/>
        <v>9350000</v>
      </c>
      <c r="BK116" s="7">
        <f t="shared" si="49"/>
        <v>9460000</v>
      </c>
      <c r="BL116" s="7">
        <f t="shared" si="49"/>
        <v>9570000</v>
      </c>
      <c r="BM116" s="7">
        <f t="shared" si="49"/>
        <v>9680000</v>
      </c>
      <c r="BN116" s="7">
        <f t="shared" si="49"/>
        <v>9790000</v>
      </c>
      <c r="BO116" s="7">
        <f t="shared" si="49"/>
        <v>9900000</v>
      </c>
      <c r="BP116" s="7">
        <f t="shared" si="49"/>
        <v>10010000</v>
      </c>
      <c r="BQ116" s="7">
        <f t="shared" si="55"/>
        <v>10120000</v>
      </c>
      <c r="BR116" s="7">
        <f t="shared" si="55"/>
        <v>10230000</v>
      </c>
      <c r="BS116" s="7">
        <f t="shared" si="55"/>
        <v>10340000</v>
      </c>
      <c r="BT116" s="7">
        <f t="shared" si="55"/>
        <v>10450000</v>
      </c>
      <c r="BU116" s="7">
        <f t="shared" si="55"/>
        <v>10560000</v>
      </c>
      <c r="BV116" s="7">
        <f t="shared" si="55"/>
        <v>10670000</v>
      </c>
      <c r="BW116" s="7">
        <f t="shared" si="55"/>
        <v>10780000</v>
      </c>
      <c r="BX116" s="7">
        <f t="shared" si="55"/>
        <v>10890000</v>
      </c>
      <c r="BY116" s="7">
        <f t="shared" si="55"/>
        <v>11000000</v>
      </c>
      <c r="BZ116" s="7"/>
      <c r="CA116" s="7"/>
      <c r="CB116" s="7"/>
      <c r="CC116" s="7"/>
    </row>
    <row r="117" spans="1:81" s="5" customFormat="1" ht="11.25" x14ac:dyDescent="0.2">
      <c r="A117" s="6">
        <f t="shared" si="35"/>
        <v>1110000</v>
      </c>
      <c r="B117" s="7">
        <f t="shared" si="58"/>
        <v>2220000</v>
      </c>
      <c r="C117" s="7">
        <f t="shared" si="58"/>
        <v>2331000</v>
      </c>
      <c r="D117" s="7">
        <f t="shared" si="58"/>
        <v>2997000</v>
      </c>
      <c r="E117" s="7">
        <f t="shared" si="58"/>
        <v>3108000</v>
      </c>
      <c r="F117" s="7">
        <f t="shared" si="58"/>
        <v>3219000</v>
      </c>
      <c r="G117" s="7">
        <f t="shared" si="58"/>
        <v>3330000</v>
      </c>
      <c r="H117" s="7">
        <f t="shared" si="58"/>
        <v>3441000</v>
      </c>
      <c r="I117" s="7">
        <f t="shared" si="58"/>
        <v>3552000</v>
      </c>
      <c r="J117" s="7">
        <f t="shared" si="58"/>
        <v>3663000</v>
      </c>
      <c r="K117" s="7">
        <f t="shared" si="58"/>
        <v>3774000</v>
      </c>
      <c r="L117" s="7">
        <f t="shared" si="58"/>
        <v>3885000</v>
      </c>
      <c r="M117" s="7">
        <f t="shared" si="58"/>
        <v>3996000</v>
      </c>
      <c r="N117" s="7">
        <f t="shared" si="58"/>
        <v>4107000</v>
      </c>
      <c r="O117" s="7">
        <f t="shared" si="58"/>
        <v>4218000</v>
      </c>
      <c r="P117" s="7">
        <f t="shared" si="58"/>
        <v>4329000</v>
      </c>
      <c r="Q117" s="7">
        <f t="shared" si="58"/>
        <v>4440000</v>
      </c>
      <c r="R117" s="7">
        <f t="shared" si="56"/>
        <v>4551000</v>
      </c>
      <c r="S117" s="7">
        <f t="shared" si="56"/>
        <v>4662000</v>
      </c>
      <c r="T117" s="7">
        <f t="shared" si="56"/>
        <v>4773000</v>
      </c>
      <c r="U117" s="7">
        <f t="shared" si="56"/>
        <v>4884000</v>
      </c>
      <c r="V117" s="7">
        <f t="shared" si="56"/>
        <v>4995000</v>
      </c>
      <c r="W117" s="7">
        <f t="shared" si="56"/>
        <v>5106000</v>
      </c>
      <c r="X117" s="7">
        <f t="shared" si="56"/>
        <v>5217000</v>
      </c>
      <c r="Y117" s="7">
        <f t="shared" si="56"/>
        <v>5328000</v>
      </c>
      <c r="Z117" s="7">
        <f t="shared" si="56"/>
        <v>5439000</v>
      </c>
      <c r="AA117" s="7">
        <f t="shared" si="56"/>
        <v>5550000</v>
      </c>
      <c r="AB117" s="7">
        <f t="shared" si="57"/>
        <v>5661000</v>
      </c>
      <c r="AC117" s="7">
        <f t="shared" si="57"/>
        <v>5772000</v>
      </c>
      <c r="AD117" s="7">
        <f t="shared" si="57"/>
        <v>5883000</v>
      </c>
      <c r="AE117" s="7">
        <f t="shared" si="57"/>
        <v>5994000</v>
      </c>
      <c r="AF117" s="7">
        <f t="shared" si="57"/>
        <v>6105000</v>
      </c>
      <c r="AG117" s="7">
        <f t="shared" si="57"/>
        <v>6216000</v>
      </c>
      <c r="AH117" s="7">
        <f t="shared" si="57"/>
        <v>6327000</v>
      </c>
      <c r="AI117" s="7">
        <f t="shared" si="57"/>
        <v>6438000</v>
      </c>
      <c r="AJ117" s="7">
        <f t="shared" si="57"/>
        <v>6549000</v>
      </c>
      <c r="AK117" s="7">
        <f t="shared" si="57"/>
        <v>6660000</v>
      </c>
      <c r="AL117" s="7">
        <f t="shared" si="57"/>
        <v>6771000</v>
      </c>
      <c r="AM117" s="7">
        <f t="shared" si="57"/>
        <v>6882000</v>
      </c>
      <c r="AN117" s="7">
        <f t="shared" si="57"/>
        <v>6993000</v>
      </c>
      <c r="AO117" s="7">
        <f t="shared" si="57"/>
        <v>7104000</v>
      </c>
      <c r="AP117" s="7">
        <f t="shared" si="57"/>
        <v>7215000</v>
      </c>
      <c r="AQ117" s="7">
        <f t="shared" si="52"/>
        <v>7326000</v>
      </c>
      <c r="AR117" s="7">
        <f t="shared" si="52"/>
        <v>7437000</v>
      </c>
      <c r="AS117" s="7">
        <f t="shared" si="52"/>
        <v>7548000</v>
      </c>
      <c r="AT117" s="7">
        <f t="shared" si="52"/>
        <v>7659000</v>
      </c>
      <c r="AU117" s="7">
        <f t="shared" si="52"/>
        <v>7770000</v>
      </c>
      <c r="AV117" s="7">
        <f t="shared" si="52"/>
        <v>7881000</v>
      </c>
      <c r="AW117" s="7">
        <f t="shared" si="52"/>
        <v>7992000</v>
      </c>
      <c r="AX117" s="7">
        <f t="shared" si="52"/>
        <v>8103000</v>
      </c>
      <c r="AY117" s="7">
        <f t="shared" si="52"/>
        <v>8214000</v>
      </c>
      <c r="AZ117" s="7">
        <f t="shared" si="52"/>
        <v>8325000</v>
      </c>
      <c r="BA117" s="7">
        <f t="shared" si="52"/>
        <v>8436000</v>
      </c>
      <c r="BB117" s="7">
        <f t="shared" si="52"/>
        <v>8547000</v>
      </c>
      <c r="BC117" s="7">
        <f t="shared" si="52"/>
        <v>8658000</v>
      </c>
      <c r="BD117" s="7">
        <f t="shared" si="52"/>
        <v>8769000</v>
      </c>
      <c r="BE117" s="7">
        <f t="shared" si="52"/>
        <v>8880000</v>
      </c>
      <c r="BF117" s="7">
        <f t="shared" si="49"/>
        <v>8991000</v>
      </c>
      <c r="BG117" s="7">
        <f t="shared" si="49"/>
        <v>9102000</v>
      </c>
      <c r="BH117" s="7">
        <f t="shared" si="49"/>
        <v>9213000</v>
      </c>
      <c r="BI117" s="7">
        <f t="shared" si="49"/>
        <v>9324000</v>
      </c>
      <c r="BJ117" s="7">
        <f t="shared" si="49"/>
        <v>9435000</v>
      </c>
      <c r="BK117" s="7">
        <f t="shared" si="49"/>
        <v>9546000</v>
      </c>
      <c r="BL117" s="7">
        <f t="shared" si="49"/>
        <v>9657000</v>
      </c>
      <c r="BM117" s="7">
        <f t="shared" si="49"/>
        <v>9768000</v>
      </c>
      <c r="BN117" s="7">
        <f t="shared" si="49"/>
        <v>9879000</v>
      </c>
      <c r="BO117" s="7">
        <f t="shared" si="49"/>
        <v>9990000</v>
      </c>
      <c r="BP117" s="7">
        <f t="shared" si="49"/>
        <v>10101000</v>
      </c>
      <c r="BQ117" s="7">
        <f t="shared" si="55"/>
        <v>10212000</v>
      </c>
      <c r="BR117" s="7">
        <f t="shared" si="55"/>
        <v>10323000</v>
      </c>
      <c r="BS117" s="7">
        <f t="shared" si="55"/>
        <v>10434000</v>
      </c>
      <c r="BT117" s="7">
        <f t="shared" si="55"/>
        <v>10545000</v>
      </c>
      <c r="BU117" s="7">
        <f t="shared" si="55"/>
        <v>10656000</v>
      </c>
      <c r="BV117" s="7">
        <f t="shared" si="55"/>
        <v>10767000</v>
      </c>
      <c r="BW117" s="7">
        <f t="shared" si="55"/>
        <v>10878000</v>
      </c>
      <c r="BX117" s="7">
        <f t="shared" si="55"/>
        <v>10989000</v>
      </c>
      <c r="BY117" s="7">
        <f t="shared" si="55"/>
        <v>11100000</v>
      </c>
      <c r="BZ117" s="7"/>
      <c r="CA117" s="7"/>
      <c r="CB117" s="7"/>
      <c r="CC117" s="7"/>
    </row>
    <row r="118" spans="1:81" s="5" customFormat="1" ht="11.25" x14ac:dyDescent="0.2">
      <c r="A118" s="6">
        <f t="shared" si="35"/>
        <v>1120000</v>
      </c>
      <c r="B118" s="7">
        <f t="shared" si="58"/>
        <v>2240000</v>
      </c>
      <c r="C118" s="7">
        <f t="shared" si="58"/>
        <v>2352000</v>
      </c>
      <c r="D118" s="7">
        <f t="shared" si="58"/>
        <v>3024000</v>
      </c>
      <c r="E118" s="7">
        <f t="shared" si="58"/>
        <v>3136000</v>
      </c>
      <c r="F118" s="7">
        <f t="shared" si="58"/>
        <v>3248000</v>
      </c>
      <c r="G118" s="7">
        <f t="shared" si="58"/>
        <v>3360000</v>
      </c>
      <c r="H118" s="7">
        <f t="shared" si="58"/>
        <v>3472000</v>
      </c>
      <c r="I118" s="7">
        <f t="shared" si="58"/>
        <v>3584000</v>
      </c>
      <c r="J118" s="7">
        <f t="shared" si="58"/>
        <v>3696000</v>
      </c>
      <c r="K118" s="7">
        <f t="shared" si="58"/>
        <v>3808000</v>
      </c>
      <c r="L118" s="7">
        <f t="shared" si="58"/>
        <v>3920000</v>
      </c>
      <c r="M118" s="7">
        <f t="shared" si="58"/>
        <v>4032000</v>
      </c>
      <c r="N118" s="7">
        <f t="shared" si="58"/>
        <v>4144000</v>
      </c>
      <c r="O118" s="7">
        <f t="shared" si="58"/>
        <v>4256000</v>
      </c>
      <c r="P118" s="7">
        <f t="shared" si="58"/>
        <v>4368000</v>
      </c>
      <c r="Q118" s="7">
        <f t="shared" si="58"/>
        <v>4480000</v>
      </c>
      <c r="R118" s="7">
        <f t="shared" si="56"/>
        <v>4592000</v>
      </c>
      <c r="S118" s="7">
        <f t="shared" si="56"/>
        <v>4704000</v>
      </c>
      <c r="T118" s="7">
        <f t="shared" si="56"/>
        <v>4816000</v>
      </c>
      <c r="U118" s="7">
        <f t="shared" si="56"/>
        <v>4928000</v>
      </c>
      <c r="V118" s="7">
        <f t="shared" si="56"/>
        <v>5040000</v>
      </c>
      <c r="W118" s="7">
        <f t="shared" si="56"/>
        <v>5152000</v>
      </c>
      <c r="X118" s="7">
        <f t="shared" si="56"/>
        <v>5264000</v>
      </c>
      <c r="Y118" s="7">
        <f t="shared" si="56"/>
        <v>5376000</v>
      </c>
      <c r="Z118" s="7">
        <f t="shared" si="56"/>
        <v>5488000</v>
      </c>
      <c r="AA118" s="7">
        <f t="shared" si="56"/>
        <v>5600000</v>
      </c>
      <c r="AB118" s="7">
        <f t="shared" si="57"/>
        <v>5712000</v>
      </c>
      <c r="AC118" s="7">
        <f t="shared" si="57"/>
        <v>5824000</v>
      </c>
      <c r="AD118" s="7">
        <f t="shared" si="57"/>
        <v>5936000</v>
      </c>
      <c r="AE118" s="7">
        <f t="shared" si="57"/>
        <v>6048000</v>
      </c>
      <c r="AF118" s="7">
        <f t="shared" si="57"/>
        <v>6160000</v>
      </c>
      <c r="AG118" s="7">
        <f t="shared" si="57"/>
        <v>6272000</v>
      </c>
      <c r="AH118" s="7">
        <f t="shared" si="57"/>
        <v>6384000</v>
      </c>
      <c r="AI118" s="7">
        <f t="shared" si="57"/>
        <v>6496000</v>
      </c>
      <c r="AJ118" s="7">
        <f t="shared" si="57"/>
        <v>6608000</v>
      </c>
      <c r="AK118" s="7">
        <f t="shared" si="57"/>
        <v>6720000</v>
      </c>
      <c r="AL118" s="7">
        <f t="shared" si="57"/>
        <v>6832000</v>
      </c>
      <c r="AM118" s="7">
        <f t="shared" si="57"/>
        <v>6944000</v>
      </c>
      <c r="AN118" s="7">
        <f t="shared" si="57"/>
        <v>7056000</v>
      </c>
      <c r="AO118" s="7">
        <f t="shared" si="57"/>
        <v>7168000</v>
      </c>
      <c r="AP118" s="7">
        <f t="shared" si="57"/>
        <v>7280000</v>
      </c>
      <c r="AQ118" s="7">
        <f t="shared" si="52"/>
        <v>7392000</v>
      </c>
      <c r="AR118" s="7">
        <f t="shared" si="52"/>
        <v>7504000</v>
      </c>
      <c r="AS118" s="7">
        <f t="shared" si="52"/>
        <v>7616000</v>
      </c>
      <c r="AT118" s="7">
        <f t="shared" si="52"/>
        <v>7728000</v>
      </c>
      <c r="AU118" s="7">
        <f t="shared" si="52"/>
        <v>7840000</v>
      </c>
      <c r="AV118" s="7">
        <f t="shared" si="52"/>
        <v>7952000</v>
      </c>
      <c r="AW118" s="7">
        <f t="shared" si="52"/>
        <v>8064000</v>
      </c>
      <c r="AX118" s="7">
        <f t="shared" si="52"/>
        <v>8176000</v>
      </c>
      <c r="AY118" s="7">
        <f t="shared" si="52"/>
        <v>8288000</v>
      </c>
      <c r="AZ118" s="7">
        <f t="shared" si="52"/>
        <v>8400000</v>
      </c>
      <c r="BA118" s="7">
        <f t="shared" si="52"/>
        <v>8512000</v>
      </c>
      <c r="BB118" s="7">
        <f t="shared" si="52"/>
        <v>8624000</v>
      </c>
      <c r="BC118" s="7">
        <f t="shared" si="52"/>
        <v>8736000</v>
      </c>
      <c r="BD118" s="7">
        <f t="shared" si="52"/>
        <v>8848000</v>
      </c>
      <c r="BE118" s="7">
        <f t="shared" si="52"/>
        <v>8960000</v>
      </c>
      <c r="BF118" s="7">
        <f t="shared" si="49"/>
        <v>9072000</v>
      </c>
      <c r="BG118" s="7">
        <f t="shared" si="49"/>
        <v>9184000</v>
      </c>
      <c r="BH118" s="7">
        <f t="shared" si="49"/>
        <v>9296000</v>
      </c>
      <c r="BI118" s="7">
        <f t="shared" si="49"/>
        <v>9408000</v>
      </c>
      <c r="BJ118" s="7">
        <f t="shared" si="49"/>
        <v>9520000</v>
      </c>
      <c r="BK118" s="7">
        <f t="shared" si="49"/>
        <v>9632000</v>
      </c>
      <c r="BL118" s="7">
        <f t="shared" si="49"/>
        <v>9744000</v>
      </c>
      <c r="BM118" s="7">
        <f t="shared" si="49"/>
        <v>9856000</v>
      </c>
      <c r="BN118" s="7">
        <f t="shared" si="49"/>
        <v>9968000</v>
      </c>
      <c r="BO118" s="7">
        <f t="shared" si="49"/>
        <v>10080000</v>
      </c>
      <c r="BP118" s="7">
        <f t="shared" si="49"/>
        <v>10192000</v>
      </c>
      <c r="BQ118" s="7">
        <f t="shared" si="55"/>
        <v>10304000</v>
      </c>
      <c r="BR118" s="7">
        <f t="shared" si="55"/>
        <v>10416000</v>
      </c>
      <c r="BS118" s="7">
        <f t="shared" si="55"/>
        <v>10528000</v>
      </c>
      <c r="BT118" s="7">
        <f t="shared" si="55"/>
        <v>10640000</v>
      </c>
      <c r="BU118" s="7">
        <f t="shared" si="55"/>
        <v>10752000</v>
      </c>
      <c r="BV118" s="7">
        <f t="shared" si="55"/>
        <v>10864000</v>
      </c>
      <c r="BW118" s="7">
        <f t="shared" si="55"/>
        <v>10976000</v>
      </c>
      <c r="BX118" s="7">
        <f t="shared" si="55"/>
        <v>11088000</v>
      </c>
      <c r="BY118" s="7">
        <f t="shared" si="55"/>
        <v>11200000</v>
      </c>
      <c r="BZ118" s="7"/>
      <c r="CA118" s="7"/>
      <c r="CB118" s="7"/>
      <c r="CC118" s="7"/>
    </row>
    <row r="119" spans="1:81" s="5" customFormat="1" ht="11.25" x14ac:dyDescent="0.2">
      <c r="A119" s="6">
        <f t="shared" si="35"/>
        <v>1130000</v>
      </c>
      <c r="B119" s="7">
        <f t="shared" si="58"/>
        <v>2260000</v>
      </c>
      <c r="C119" s="7">
        <f t="shared" si="58"/>
        <v>2373000</v>
      </c>
      <c r="D119" s="7">
        <f t="shared" si="58"/>
        <v>3051000</v>
      </c>
      <c r="E119" s="7">
        <f t="shared" si="58"/>
        <v>3164000</v>
      </c>
      <c r="F119" s="7">
        <f t="shared" si="58"/>
        <v>3277000</v>
      </c>
      <c r="G119" s="7">
        <f t="shared" si="58"/>
        <v>3390000</v>
      </c>
      <c r="H119" s="7">
        <f t="shared" si="58"/>
        <v>3503000</v>
      </c>
      <c r="I119" s="7">
        <f t="shared" si="58"/>
        <v>3616000</v>
      </c>
      <c r="J119" s="7">
        <f t="shared" si="58"/>
        <v>3729000</v>
      </c>
      <c r="K119" s="7">
        <f t="shared" si="58"/>
        <v>3842000</v>
      </c>
      <c r="L119" s="7">
        <f t="shared" si="58"/>
        <v>3955000</v>
      </c>
      <c r="M119" s="7">
        <f t="shared" si="58"/>
        <v>4068000</v>
      </c>
      <c r="N119" s="7">
        <f t="shared" si="58"/>
        <v>4181000</v>
      </c>
      <c r="O119" s="7">
        <f t="shared" si="58"/>
        <v>4294000</v>
      </c>
      <c r="P119" s="7">
        <f t="shared" si="58"/>
        <v>4407000</v>
      </c>
      <c r="Q119" s="7">
        <f t="shared" si="58"/>
        <v>4520000</v>
      </c>
      <c r="R119" s="7">
        <f t="shared" si="56"/>
        <v>4633000</v>
      </c>
      <c r="S119" s="7">
        <f t="shared" si="56"/>
        <v>4746000</v>
      </c>
      <c r="T119" s="7">
        <f t="shared" si="56"/>
        <v>4859000</v>
      </c>
      <c r="U119" s="7">
        <f t="shared" si="56"/>
        <v>4972000</v>
      </c>
      <c r="V119" s="7">
        <f t="shared" si="56"/>
        <v>5085000</v>
      </c>
      <c r="W119" s="7">
        <f t="shared" si="56"/>
        <v>5198000</v>
      </c>
      <c r="X119" s="7">
        <f t="shared" si="56"/>
        <v>5311000</v>
      </c>
      <c r="Y119" s="7">
        <f t="shared" si="56"/>
        <v>5424000</v>
      </c>
      <c r="Z119" s="7">
        <f t="shared" si="56"/>
        <v>5537000</v>
      </c>
      <c r="AA119" s="7">
        <f t="shared" si="56"/>
        <v>5650000</v>
      </c>
      <c r="AB119" s="7">
        <f t="shared" si="57"/>
        <v>5763000</v>
      </c>
      <c r="AC119" s="7">
        <f t="shared" si="57"/>
        <v>5876000</v>
      </c>
      <c r="AD119" s="7">
        <f t="shared" si="57"/>
        <v>5989000</v>
      </c>
      <c r="AE119" s="7">
        <f t="shared" si="57"/>
        <v>6102000</v>
      </c>
      <c r="AF119" s="7">
        <f t="shared" si="57"/>
        <v>6215000</v>
      </c>
      <c r="AG119" s="7">
        <f t="shared" si="57"/>
        <v>6328000</v>
      </c>
      <c r="AH119" s="7">
        <f t="shared" si="57"/>
        <v>6441000</v>
      </c>
      <c r="AI119" s="7">
        <f t="shared" si="57"/>
        <v>6554000</v>
      </c>
      <c r="AJ119" s="7">
        <f t="shared" si="57"/>
        <v>6667000</v>
      </c>
      <c r="AK119" s="7">
        <f t="shared" si="57"/>
        <v>6780000</v>
      </c>
      <c r="AL119" s="7">
        <f t="shared" si="57"/>
        <v>6893000</v>
      </c>
      <c r="AM119" s="7">
        <f t="shared" si="57"/>
        <v>7006000</v>
      </c>
      <c r="AN119" s="7">
        <f t="shared" si="57"/>
        <v>7119000</v>
      </c>
      <c r="AO119" s="7">
        <f t="shared" si="57"/>
        <v>7232000</v>
      </c>
      <c r="AP119" s="7">
        <f t="shared" si="57"/>
        <v>7345000</v>
      </c>
      <c r="AQ119" s="7">
        <f t="shared" si="52"/>
        <v>7458000</v>
      </c>
      <c r="AR119" s="7">
        <f t="shared" si="52"/>
        <v>7571000</v>
      </c>
      <c r="AS119" s="7">
        <f t="shared" si="52"/>
        <v>7684000</v>
      </c>
      <c r="AT119" s="7">
        <f t="shared" si="52"/>
        <v>7797000</v>
      </c>
      <c r="AU119" s="7">
        <f t="shared" si="52"/>
        <v>7910000</v>
      </c>
      <c r="AV119" s="7">
        <f t="shared" si="52"/>
        <v>8023000</v>
      </c>
      <c r="AW119" s="7">
        <f t="shared" si="52"/>
        <v>8136000</v>
      </c>
      <c r="AX119" s="7">
        <f t="shared" si="52"/>
        <v>8249000</v>
      </c>
      <c r="AY119" s="7">
        <f t="shared" si="52"/>
        <v>8362000</v>
      </c>
      <c r="AZ119" s="7">
        <f t="shared" si="52"/>
        <v>8475000</v>
      </c>
      <c r="BA119" s="7">
        <f t="shared" si="52"/>
        <v>8588000</v>
      </c>
      <c r="BB119" s="7">
        <f t="shared" si="52"/>
        <v>8701000</v>
      </c>
      <c r="BC119" s="7">
        <f t="shared" si="52"/>
        <v>8814000</v>
      </c>
      <c r="BD119" s="7">
        <f t="shared" si="52"/>
        <v>8927000</v>
      </c>
      <c r="BE119" s="7">
        <f t="shared" si="52"/>
        <v>9040000</v>
      </c>
      <c r="BF119" s="7">
        <f t="shared" si="52"/>
        <v>9153000</v>
      </c>
      <c r="BG119" s="7">
        <f t="shared" ref="BG119:BV134" si="59">BG$8*$A119/10</f>
        <v>9266000</v>
      </c>
      <c r="BH119" s="7">
        <f t="shared" si="59"/>
        <v>9379000</v>
      </c>
      <c r="BI119" s="7">
        <f t="shared" si="59"/>
        <v>9492000</v>
      </c>
      <c r="BJ119" s="7">
        <f t="shared" si="59"/>
        <v>9605000</v>
      </c>
      <c r="BK119" s="7">
        <f t="shared" si="59"/>
        <v>9718000</v>
      </c>
      <c r="BL119" s="7">
        <f t="shared" si="59"/>
        <v>9831000</v>
      </c>
      <c r="BM119" s="7">
        <f t="shared" si="59"/>
        <v>9944000</v>
      </c>
      <c r="BN119" s="7">
        <f t="shared" si="59"/>
        <v>10057000</v>
      </c>
      <c r="BO119" s="7">
        <f t="shared" si="59"/>
        <v>10170000</v>
      </c>
      <c r="BP119" s="7">
        <f t="shared" si="59"/>
        <v>10283000</v>
      </c>
      <c r="BQ119" s="7">
        <f t="shared" si="55"/>
        <v>10396000</v>
      </c>
      <c r="BR119" s="7">
        <f t="shared" si="55"/>
        <v>10509000</v>
      </c>
      <c r="BS119" s="7">
        <f t="shared" si="55"/>
        <v>10622000</v>
      </c>
      <c r="BT119" s="7">
        <f t="shared" si="55"/>
        <v>10735000</v>
      </c>
      <c r="BU119" s="7">
        <f t="shared" si="55"/>
        <v>10848000</v>
      </c>
      <c r="BV119" s="7">
        <f t="shared" si="55"/>
        <v>10961000</v>
      </c>
      <c r="BW119" s="7">
        <f t="shared" si="55"/>
        <v>11074000</v>
      </c>
      <c r="BX119" s="7">
        <f t="shared" si="55"/>
        <v>11187000</v>
      </c>
      <c r="BY119" s="7">
        <f t="shared" si="55"/>
        <v>11300000</v>
      </c>
      <c r="BZ119" s="7"/>
      <c r="CA119" s="7"/>
      <c r="CB119" s="7"/>
      <c r="CC119" s="7"/>
    </row>
    <row r="120" spans="1:81" s="5" customFormat="1" ht="11.25" x14ac:dyDescent="0.2">
      <c r="A120" s="6">
        <f t="shared" si="35"/>
        <v>1140000</v>
      </c>
      <c r="B120" s="7">
        <f t="shared" si="58"/>
        <v>2280000</v>
      </c>
      <c r="C120" s="7">
        <f t="shared" si="58"/>
        <v>2394000</v>
      </c>
      <c r="D120" s="7">
        <f t="shared" si="58"/>
        <v>3078000</v>
      </c>
      <c r="E120" s="7">
        <f t="shared" si="58"/>
        <v>3192000</v>
      </c>
      <c r="F120" s="7">
        <f t="shared" si="58"/>
        <v>3306000</v>
      </c>
      <c r="G120" s="7">
        <f t="shared" si="58"/>
        <v>3420000</v>
      </c>
      <c r="H120" s="7">
        <f t="shared" si="58"/>
        <v>3534000</v>
      </c>
      <c r="I120" s="7">
        <f t="shared" si="58"/>
        <v>3648000</v>
      </c>
      <c r="J120" s="7">
        <f t="shared" si="58"/>
        <v>3762000</v>
      </c>
      <c r="K120" s="7">
        <f t="shared" si="58"/>
        <v>3876000</v>
      </c>
      <c r="L120" s="7">
        <f t="shared" si="58"/>
        <v>3990000</v>
      </c>
      <c r="M120" s="7">
        <f t="shared" si="58"/>
        <v>4104000</v>
      </c>
      <c r="N120" s="7">
        <f t="shared" si="58"/>
        <v>4218000</v>
      </c>
      <c r="O120" s="7">
        <f t="shared" si="58"/>
        <v>4332000</v>
      </c>
      <c r="P120" s="7">
        <f t="shared" si="58"/>
        <v>4446000</v>
      </c>
      <c r="Q120" s="7">
        <f t="shared" si="58"/>
        <v>4560000</v>
      </c>
      <c r="R120" s="7">
        <f t="shared" si="56"/>
        <v>4674000</v>
      </c>
      <c r="S120" s="7">
        <f t="shared" si="56"/>
        <v>4788000</v>
      </c>
      <c r="T120" s="7">
        <f t="shared" si="56"/>
        <v>4902000</v>
      </c>
      <c r="U120" s="7">
        <f t="shared" si="56"/>
        <v>5016000</v>
      </c>
      <c r="V120" s="7">
        <f t="shared" si="56"/>
        <v>5130000</v>
      </c>
      <c r="W120" s="7">
        <f t="shared" si="56"/>
        <v>5244000</v>
      </c>
      <c r="X120" s="7">
        <f t="shared" si="56"/>
        <v>5358000</v>
      </c>
      <c r="Y120" s="7">
        <f t="shared" si="56"/>
        <v>5472000</v>
      </c>
      <c r="Z120" s="7">
        <f t="shared" si="56"/>
        <v>5586000</v>
      </c>
      <c r="AA120" s="7">
        <f t="shared" si="56"/>
        <v>5700000</v>
      </c>
      <c r="AB120" s="7">
        <f t="shared" si="57"/>
        <v>5814000</v>
      </c>
      <c r="AC120" s="7">
        <f t="shared" si="57"/>
        <v>5928000</v>
      </c>
      <c r="AD120" s="7">
        <f t="shared" si="57"/>
        <v>6042000</v>
      </c>
      <c r="AE120" s="7">
        <f t="shared" si="57"/>
        <v>6156000</v>
      </c>
      <c r="AF120" s="7">
        <f t="shared" si="57"/>
        <v>6270000</v>
      </c>
      <c r="AG120" s="7">
        <f t="shared" si="57"/>
        <v>6384000</v>
      </c>
      <c r="AH120" s="7">
        <f t="shared" si="57"/>
        <v>6498000</v>
      </c>
      <c r="AI120" s="7">
        <f t="shared" si="57"/>
        <v>6612000</v>
      </c>
      <c r="AJ120" s="7">
        <f t="shared" si="57"/>
        <v>6726000</v>
      </c>
      <c r="AK120" s="7">
        <f t="shared" si="57"/>
        <v>6840000</v>
      </c>
      <c r="AL120" s="7">
        <f t="shared" si="57"/>
        <v>6954000</v>
      </c>
      <c r="AM120" s="7">
        <f t="shared" si="57"/>
        <v>7068000</v>
      </c>
      <c r="AN120" s="7">
        <f t="shared" si="57"/>
        <v>7182000</v>
      </c>
      <c r="AO120" s="7">
        <f t="shared" si="57"/>
        <v>7296000</v>
      </c>
      <c r="AP120" s="7">
        <f t="shared" si="57"/>
        <v>7410000</v>
      </c>
      <c r="AQ120" s="7">
        <f t="shared" si="52"/>
        <v>7524000</v>
      </c>
      <c r="AR120" s="7">
        <f t="shared" si="52"/>
        <v>7638000</v>
      </c>
      <c r="AS120" s="7">
        <f t="shared" si="52"/>
        <v>7752000</v>
      </c>
      <c r="AT120" s="7">
        <f t="shared" si="52"/>
        <v>7866000</v>
      </c>
      <c r="AU120" s="7">
        <f t="shared" si="52"/>
        <v>7980000</v>
      </c>
      <c r="AV120" s="7">
        <f t="shared" si="52"/>
        <v>8094000</v>
      </c>
      <c r="AW120" s="7">
        <f t="shared" si="52"/>
        <v>8208000</v>
      </c>
      <c r="AX120" s="7">
        <f t="shared" si="52"/>
        <v>8322000</v>
      </c>
      <c r="AY120" s="7">
        <f t="shared" si="52"/>
        <v>8436000</v>
      </c>
      <c r="AZ120" s="7">
        <f t="shared" si="52"/>
        <v>8550000</v>
      </c>
      <c r="BA120" s="7">
        <f t="shared" si="52"/>
        <v>8664000</v>
      </c>
      <c r="BB120" s="7">
        <f t="shared" si="52"/>
        <v>8778000</v>
      </c>
      <c r="BC120" s="7">
        <f t="shared" si="52"/>
        <v>8892000</v>
      </c>
      <c r="BD120" s="7">
        <f t="shared" si="52"/>
        <v>9006000</v>
      </c>
      <c r="BE120" s="7">
        <f t="shared" si="52"/>
        <v>9120000</v>
      </c>
      <c r="BF120" s="7">
        <f t="shared" si="52"/>
        <v>9234000</v>
      </c>
      <c r="BG120" s="7">
        <f t="shared" si="59"/>
        <v>9348000</v>
      </c>
      <c r="BH120" s="7">
        <f t="shared" si="59"/>
        <v>9462000</v>
      </c>
      <c r="BI120" s="7">
        <f t="shared" si="59"/>
        <v>9576000</v>
      </c>
      <c r="BJ120" s="7">
        <f t="shared" si="59"/>
        <v>9690000</v>
      </c>
      <c r="BK120" s="7">
        <f t="shared" si="59"/>
        <v>9804000</v>
      </c>
      <c r="BL120" s="7">
        <f t="shared" si="59"/>
        <v>9918000</v>
      </c>
      <c r="BM120" s="7">
        <f t="shared" si="59"/>
        <v>10032000</v>
      </c>
      <c r="BN120" s="7">
        <f t="shared" si="59"/>
        <v>10146000</v>
      </c>
      <c r="BO120" s="7">
        <f t="shared" si="59"/>
        <v>10260000</v>
      </c>
      <c r="BP120" s="7">
        <f t="shared" si="59"/>
        <v>10374000</v>
      </c>
      <c r="BQ120" s="7">
        <f t="shared" si="55"/>
        <v>10488000</v>
      </c>
      <c r="BR120" s="7">
        <f t="shared" si="55"/>
        <v>10602000</v>
      </c>
      <c r="BS120" s="7">
        <f t="shared" si="55"/>
        <v>10716000</v>
      </c>
      <c r="BT120" s="7">
        <f t="shared" si="55"/>
        <v>10830000</v>
      </c>
      <c r="BU120" s="7">
        <f t="shared" si="55"/>
        <v>10944000</v>
      </c>
      <c r="BV120" s="7">
        <f t="shared" si="55"/>
        <v>11058000</v>
      </c>
      <c r="BW120" s="7">
        <f t="shared" si="55"/>
        <v>11172000</v>
      </c>
      <c r="BX120" s="7">
        <f t="shared" si="55"/>
        <v>11286000</v>
      </c>
      <c r="BY120" s="7">
        <f t="shared" si="55"/>
        <v>11400000</v>
      </c>
      <c r="BZ120" s="7"/>
      <c r="CA120" s="7"/>
      <c r="CB120" s="7"/>
      <c r="CC120" s="7"/>
    </row>
    <row r="121" spans="1:81" s="5" customFormat="1" ht="11.25" x14ac:dyDescent="0.2">
      <c r="A121" s="6">
        <f t="shared" si="35"/>
        <v>1150000</v>
      </c>
      <c r="B121" s="7">
        <f t="shared" si="58"/>
        <v>2300000</v>
      </c>
      <c r="C121" s="7">
        <f t="shared" si="58"/>
        <v>2415000</v>
      </c>
      <c r="D121" s="7">
        <f t="shared" si="58"/>
        <v>3105000</v>
      </c>
      <c r="E121" s="7">
        <f t="shared" si="58"/>
        <v>3220000</v>
      </c>
      <c r="F121" s="7">
        <f t="shared" si="58"/>
        <v>3335000</v>
      </c>
      <c r="G121" s="7">
        <f t="shared" si="58"/>
        <v>3450000</v>
      </c>
      <c r="H121" s="7">
        <f t="shared" si="58"/>
        <v>3565000</v>
      </c>
      <c r="I121" s="7">
        <f t="shared" si="58"/>
        <v>3680000</v>
      </c>
      <c r="J121" s="7">
        <f t="shared" si="58"/>
        <v>3795000</v>
      </c>
      <c r="K121" s="7">
        <f t="shared" si="58"/>
        <v>3910000</v>
      </c>
      <c r="L121" s="7">
        <f t="shared" si="58"/>
        <v>4025000</v>
      </c>
      <c r="M121" s="7">
        <f t="shared" si="58"/>
        <v>4140000</v>
      </c>
      <c r="N121" s="7">
        <f t="shared" si="58"/>
        <v>4255000</v>
      </c>
      <c r="O121" s="7">
        <f t="shared" si="58"/>
        <v>4370000</v>
      </c>
      <c r="P121" s="7">
        <f t="shared" si="58"/>
        <v>4485000</v>
      </c>
      <c r="Q121" s="7">
        <f t="shared" si="58"/>
        <v>4600000</v>
      </c>
      <c r="R121" s="7">
        <f t="shared" ref="R121:AF130" si="60">R$8*$A121/10</f>
        <v>4715000</v>
      </c>
      <c r="S121" s="7">
        <f t="shared" si="60"/>
        <v>4830000</v>
      </c>
      <c r="T121" s="7">
        <f t="shared" si="60"/>
        <v>4945000</v>
      </c>
      <c r="U121" s="7">
        <f t="shared" si="60"/>
        <v>5060000</v>
      </c>
      <c r="V121" s="7">
        <f t="shared" si="60"/>
        <v>5175000</v>
      </c>
      <c r="W121" s="7">
        <f t="shared" si="60"/>
        <v>5290000</v>
      </c>
      <c r="X121" s="7">
        <f t="shared" si="60"/>
        <v>5405000</v>
      </c>
      <c r="Y121" s="7">
        <f t="shared" si="60"/>
        <v>5520000</v>
      </c>
      <c r="Z121" s="7">
        <f t="shared" si="60"/>
        <v>5635000</v>
      </c>
      <c r="AA121" s="7">
        <f t="shared" si="60"/>
        <v>5750000</v>
      </c>
      <c r="AB121" s="7">
        <f t="shared" si="60"/>
        <v>5865000</v>
      </c>
      <c r="AC121" s="7">
        <f t="shared" si="60"/>
        <v>5980000</v>
      </c>
      <c r="AD121" s="7">
        <f t="shared" si="60"/>
        <v>6095000</v>
      </c>
      <c r="AE121" s="7">
        <f t="shared" si="60"/>
        <v>6210000</v>
      </c>
      <c r="AF121" s="7">
        <f t="shared" si="60"/>
        <v>6325000</v>
      </c>
      <c r="AG121" s="7">
        <f t="shared" ref="AG121:AP146" si="61">AG$8*$A121/10</f>
        <v>6440000</v>
      </c>
      <c r="AH121" s="7">
        <f t="shared" si="61"/>
        <v>6555000</v>
      </c>
      <c r="AI121" s="7">
        <f t="shared" si="61"/>
        <v>6670000</v>
      </c>
      <c r="AJ121" s="7">
        <f t="shared" si="61"/>
        <v>6785000</v>
      </c>
      <c r="AK121" s="7">
        <f t="shared" si="61"/>
        <v>6900000</v>
      </c>
      <c r="AL121" s="7">
        <f t="shared" si="61"/>
        <v>7015000</v>
      </c>
      <c r="AM121" s="7">
        <f t="shared" si="61"/>
        <v>7130000</v>
      </c>
      <c r="AN121" s="7">
        <f t="shared" si="61"/>
        <v>7245000</v>
      </c>
      <c r="AO121" s="7">
        <f t="shared" si="61"/>
        <v>7360000</v>
      </c>
      <c r="AP121" s="7">
        <f t="shared" si="61"/>
        <v>7475000</v>
      </c>
      <c r="AQ121" s="7">
        <f t="shared" ref="AQ121:BG136" si="62">AQ$8*$A121/10</f>
        <v>7590000</v>
      </c>
      <c r="AR121" s="7">
        <f t="shared" si="62"/>
        <v>7705000</v>
      </c>
      <c r="AS121" s="7">
        <f t="shared" si="62"/>
        <v>7820000</v>
      </c>
      <c r="AT121" s="7">
        <f t="shared" si="62"/>
        <v>7935000</v>
      </c>
      <c r="AU121" s="7">
        <f t="shared" si="62"/>
        <v>8050000</v>
      </c>
      <c r="AV121" s="7">
        <f t="shared" si="62"/>
        <v>8165000</v>
      </c>
      <c r="AW121" s="7">
        <f t="shared" si="62"/>
        <v>8280000</v>
      </c>
      <c r="AX121" s="7">
        <f t="shared" si="62"/>
        <v>8395000</v>
      </c>
      <c r="AY121" s="7">
        <f t="shared" si="62"/>
        <v>8510000</v>
      </c>
      <c r="AZ121" s="7">
        <f t="shared" si="62"/>
        <v>8625000</v>
      </c>
      <c r="BA121" s="7">
        <f t="shared" si="62"/>
        <v>8740000</v>
      </c>
      <c r="BB121" s="7">
        <f t="shared" si="62"/>
        <v>8855000</v>
      </c>
      <c r="BC121" s="7">
        <f t="shared" si="62"/>
        <v>8970000</v>
      </c>
      <c r="BD121" s="7">
        <f t="shared" si="62"/>
        <v>9085000</v>
      </c>
      <c r="BE121" s="7">
        <f t="shared" si="62"/>
        <v>9200000</v>
      </c>
      <c r="BF121" s="7">
        <f t="shared" si="62"/>
        <v>9315000</v>
      </c>
      <c r="BG121" s="7">
        <f t="shared" si="62"/>
        <v>9430000</v>
      </c>
      <c r="BH121" s="7">
        <f t="shared" si="59"/>
        <v>9545000</v>
      </c>
      <c r="BI121" s="7">
        <f t="shared" si="59"/>
        <v>9660000</v>
      </c>
      <c r="BJ121" s="7">
        <f t="shared" si="59"/>
        <v>9775000</v>
      </c>
      <c r="BK121" s="7">
        <f t="shared" si="59"/>
        <v>9890000</v>
      </c>
      <c r="BL121" s="7">
        <f t="shared" si="59"/>
        <v>10005000</v>
      </c>
      <c r="BM121" s="7">
        <f t="shared" si="59"/>
        <v>10120000</v>
      </c>
      <c r="BN121" s="7">
        <f t="shared" si="59"/>
        <v>10235000</v>
      </c>
      <c r="BO121" s="7">
        <f t="shared" si="59"/>
        <v>10350000</v>
      </c>
      <c r="BP121" s="7">
        <f t="shared" si="59"/>
        <v>10465000</v>
      </c>
      <c r="BQ121" s="7">
        <f t="shared" si="55"/>
        <v>10580000</v>
      </c>
      <c r="BR121" s="7">
        <f t="shared" si="55"/>
        <v>10695000</v>
      </c>
      <c r="BS121" s="7">
        <f t="shared" si="55"/>
        <v>10810000</v>
      </c>
      <c r="BT121" s="7">
        <f t="shared" si="55"/>
        <v>10925000</v>
      </c>
      <c r="BU121" s="7">
        <f t="shared" si="55"/>
        <v>11040000</v>
      </c>
      <c r="BV121" s="7">
        <f t="shared" si="55"/>
        <v>11155000</v>
      </c>
      <c r="BW121" s="7">
        <f t="shared" si="55"/>
        <v>11270000</v>
      </c>
      <c r="BX121" s="7">
        <f t="shared" si="55"/>
        <v>11385000</v>
      </c>
      <c r="BY121" s="7">
        <f t="shared" si="55"/>
        <v>11500000</v>
      </c>
      <c r="BZ121" s="7"/>
      <c r="CA121" s="7"/>
      <c r="CB121" s="7"/>
      <c r="CC121" s="7"/>
    </row>
    <row r="122" spans="1:81" s="5" customFormat="1" ht="11.25" x14ac:dyDescent="0.2">
      <c r="A122" s="6">
        <f t="shared" si="35"/>
        <v>1160000</v>
      </c>
      <c r="B122" s="7">
        <f t="shared" si="58"/>
        <v>2320000</v>
      </c>
      <c r="C122" s="7">
        <f t="shared" si="58"/>
        <v>2436000</v>
      </c>
      <c r="D122" s="7">
        <f t="shared" si="58"/>
        <v>3132000</v>
      </c>
      <c r="E122" s="7">
        <f t="shared" si="58"/>
        <v>3248000</v>
      </c>
      <c r="F122" s="7">
        <f t="shared" si="58"/>
        <v>3364000</v>
      </c>
      <c r="G122" s="7">
        <f t="shared" si="58"/>
        <v>3480000</v>
      </c>
      <c r="H122" s="7">
        <f t="shared" si="58"/>
        <v>3596000</v>
      </c>
      <c r="I122" s="7">
        <f t="shared" si="58"/>
        <v>3712000</v>
      </c>
      <c r="J122" s="7">
        <f t="shared" si="58"/>
        <v>3828000</v>
      </c>
      <c r="K122" s="7">
        <f t="shared" si="58"/>
        <v>3944000</v>
      </c>
      <c r="L122" s="7">
        <f t="shared" si="58"/>
        <v>4060000</v>
      </c>
      <c r="M122" s="7">
        <f t="shared" si="58"/>
        <v>4176000</v>
      </c>
      <c r="N122" s="7">
        <f t="shared" si="58"/>
        <v>4292000</v>
      </c>
      <c r="O122" s="7">
        <f t="shared" si="58"/>
        <v>4408000</v>
      </c>
      <c r="P122" s="7">
        <f t="shared" si="58"/>
        <v>4524000</v>
      </c>
      <c r="Q122" s="7">
        <f t="shared" si="58"/>
        <v>4640000</v>
      </c>
      <c r="R122" s="7">
        <f t="shared" si="60"/>
        <v>4756000</v>
      </c>
      <c r="S122" s="7">
        <f t="shared" si="60"/>
        <v>4872000</v>
      </c>
      <c r="T122" s="7">
        <f t="shared" si="60"/>
        <v>4988000</v>
      </c>
      <c r="U122" s="7">
        <f t="shared" si="60"/>
        <v>5104000</v>
      </c>
      <c r="V122" s="7">
        <f t="shared" si="60"/>
        <v>5220000</v>
      </c>
      <c r="W122" s="7">
        <f t="shared" si="60"/>
        <v>5336000</v>
      </c>
      <c r="X122" s="7">
        <f t="shared" si="60"/>
        <v>5452000</v>
      </c>
      <c r="Y122" s="7">
        <f t="shared" si="60"/>
        <v>5568000</v>
      </c>
      <c r="Z122" s="7">
        <f t="shared" si="60"/>
        <v>5684000</v>
      </c>
      <c r="AA122" s="7">
        <f t="shared" si="60"/>
        <v>5800000</v>
      </c>
      <c r="AB122" s="7">
        <f t="shared" si="60"/>
        <v>5916000</v>
      </c>
      <c r="AC122" s="7">
        <f t="shared" si="60"/>
        <v>6032000</v>
      </c>
      <c r="AD122" s="7">
        <f t="shared" si="60"/>
        <v>6148000</v>
      </c>
      <c r="AE122" s="7">
        <f t="shared" si="60"/>
        <v>6264000</v>
      </c>
      <c r="AF122" s="7">
        <f t="shared" si="60"/>
        <v>6380000</v>
      </c>
      <c r="AG122" s="7">
        <f t="shared" si="61"/>
        <v>6496000</v>
      </c>
      <c r="AH122" s="7">
        <f t="shared" si="61"/>
        <v>6612000</v>
      </c>
      <c r="AI122" s="7">
        <f t="shared" si="61"/>
        <v>6728000</v>
      </c>
      <c r="AJ122" s="7">
        <f t="shared" si="61"/>
        <v>6844000</v>
      </c>
      <c r="AK122" s="7">
        <f t="shared" si="61"/>
        <v>6960000</v>
      </c>
      <c r="AL122" s="7">
        <f t="shared" si="61"/>
        <v>7076000</v>
      </c>
      <c r="AM122" s="7">
        <f t="shared" si="61"/>
        <v>7192000</v>
      </c>
      <c r="AN122" s="7">
        <f t="shared" si="61"/>
        <v>7308000</v>
      </c>
      <c r="AO122" s="7">
        <f t="shared" si="61"/>
        <v>7424000</v>
      </c>
      <c r="AP122" s="7">
        <f t="shared" si="61"/>
        <v>7540000</v>
      </c>
      <c r="AQ122" s="7">
        <f t="shared" si="62"/>
        <v>7656000</v>
      </c>
      <c r="AR122" s="7">
        <f t="shared" si="62"/>
        <v>7772000</v>
      </c>
      <c r="AS122" s="7">
        <f t="shared" si="62"/>
        <v>7888000</v>
      </c>
      <c r="AT122" s="7">
        <f t="shared" si="62"/>
        <v>8004000</v>
      </c>
      <c r="AU122" s="7">
        <f t="shared" si="62"/>
        <v>8120000</v>
      </c>
      <c r="AV122" s="7">
        <f t="shared" si="62"/>
        <v>8236000</v>
      </c>
      <c r="AW122" s="7">
        <f t="shared" si="62"/>
        <v>8352000</v>
      </c>
      <c r="AX122" s="7">
        <f t="shared" si="62"/>
        <v>8468000</v>
      </c>
      <c r="AY122" s="7">
        <f t="shared" si="62"/>
        <v>8584000</v>
      </c>
      <c r="AZ122" s="7">
        <f t="shared" si="62"/>
        <v>8700000</v>
      </c>
      <c r="BA122" s="7">
        <f t="shared" si="62"/>
        <v>8816000</v>
      </c>
      <c r="BB122" s="7">
        <f t="shared" si="62"/>
        <v>8932000</v>
      </c>
      <c r="BC122" s="7">
        <f t="shared" si="62"/>
        <v>9048000</v>
      </c>
      <c r="BD122" s="7">
        <f t="shared" si="62"/>
        <v>9164000</v>
      </c>
      <c r="BE122" s="7">
        <f t="shared" si="62"/>
        <v>9280000</v>
      </c>
      <c r="BF122" s="7">
        <f t="shared" si="62"/>
        <v>9396000</v>
      </c>
      <c r="BG122" s="7">
        <f t="shared" si="59"/>
        <v>9512000</v>
      </c>
      <c r="BH122" s="7">
        <f t="shared" si="59"/>
        <v>9628000</v>
      </c>
      <c r="BI122" s="7">
        <f t="shared" si="59"/>
        <v>9744000</v>
      </c>
      <c r="BJ122" s="7">
        <f t="shared" si="59"/>
        <v>9860000</v>
      </c>
      <c r="BK122" s="7">
        <f t="shared" si="59"/>
        <v>9976000</v>
      </c>
      <c r="BL122" s="7">
        <f t="shared" si="59"/>
        <v>10092000</v>
      </c>
      <c r="BM122" s="7">
        <f t="shared" si="59"/>
        <v>10208000</v>
      </c>
      <c r="BN122" s="7">
        <f t="shared" si="59"/>
        <v>10324000</v>
      </c>
      <c r="BO122" s="7">
        <f t="shared" si="59"/>
        <v>10440000</v>
      </c>
      <c r="BP122" s="7">
        <f t="shared" si="59"/>
        <v>10556000</v>
      </c>
      <c r="BQ122" s="7">
        <f t="shared" si="55"/>
        <v>10672000</v>
      </c>
      <c r="BR122" s="7">
        <f t="shared" si="55"/>
        <v>10788000</v>
      </c>
      <c r="BS122" s="7">
        <f t="shared" si="55"/>
        <v>10904000</v>
      </c>
      <c r="BT122" s="7">
        <f t="shared" si="55"/>
        <v>11020000</v>
      </c>
      <c r="BU122" s="7">
        <f t="shared" si="55"/>
        <v>11136000</v>
      </c>
      <c r="BV122" s="7">
        <f t="shared" si="55"/>
        <v>11252000</v>
      </c>
      <c r="BW122" s="7">
        <f t="shared" si="55"/>
        <v>11368000</v>
      </c>
      <c r="BX122" s="7">
        <f t="shared" si="55"/>
        <v>11484000</v>
      </c>
      <c r="BY122" s="7">
        <f t="shared" si="55"/>
        <v>11600000</v>
      </c>
      <c r="BZ122" s="7"/>
      <c r="CA122" s="7"/>
      <c r="CB122" s="7"/>
      <c r="CC122" s="7"/>
    </row>
    <row r="123" spans="1:81" s="5" customFormat="1" ht="11.25" x14ac:dyDescent="0.2">
      <c r="A123" s="6">
        <f t="shared" si="35"/>
        <v>1170000</v>
      </c>
      <c r="B123" s="7">
        <f t="shared" si="58"/>
        <v>2340000</v>
      </c>
      <c r="C123" s="7">
        <f t="shared" si="58"/>
        <v>2457000</v>
      </c>
      <c r="D123" s="7">
        <f t="shared" si="58"/>
        <v>3159000</v>
      </c>
      <c r="E123" s="7">
        <f t="shared" si="58"/>
        <v>3276000</v>
      </c>
      <c r="F123" s="7">
        <f t="shared" si="58"/>
        <v>3393000</v>
      </c>
      <c r="G123" s="7">
        <f t="shared" si="58"/>
        <v>3510000</v>
      </c>
      <c r="H123" s="7">
        <f t="shared" si="58"/>
        <v>3627000</v>
      </c>
      <c r="I123" s="7">
        <f t="shared" si="58"/>
        <v>3744000</v>
      </c>
      <c r="J123" s="7">
        <f t="shared" si="58"/>
        <v>3861000</v>
      </c>
      <c r="K123" s="7">
        <f t="shared" si="58"/>
        <v>3978000</v>
      </c>
      <c r="L123" s="7">
        <f t="shared" si="58"/>
        <v>4095000</v>
      </c>
      <c r="M123" s="7">
        <f t="shared" si="58"/>
        <v>4212000</v>
      </c>
      <c r="N123" s="7">
        <f t="shared" si="58"/>
        <v>4329000</v>
      </c>
      <c r="O123" s="7">
        <f t="shared" si="58"/>
        <v>4446000</v>
      </c>
      <c r="P123" s="7">
        <f t="shared" si="58"/>
        <v>4563000</v>
      </c>
      <c r="Q123" s="7">
        <f t="shared" si="58"/>
        <v>4680000</v>
      </c>
      <c r="R123" s="7">
        <f t="shared" si="60"/>
        <v>4797000</v>
      </c>
      <c r="S123" s="7">
        <f t="shared" si="60"/>
        <v>4914000</v>
      </c>
      <c r="T123" s="7">
        <f t="shared" si="60"/>
        <v>5031000</v>
      </c>
      <c r="U123" s="7">
        <f t="shared" si="60"/>
        <v>5148000</v>
      </c>
      <c r="V123" s="7">
        <f t="shared" si="60"/>
        <v>5265000</v>
      </c>
      <c r="W123" s="7">
        <f t="shared" si="60"/>
        <v>5382000</v>
      </c>
      <c r="X123" s="7">
        <f t="shared" si="60"/>
        <v>5499000</v>
      </c>
      <c r="Y123" s="7">
        <f t="shared" si="60"/>
        <v>5616000</v>
      </c>
      <c r="Z123" s="7">
        <f t="shared" si="60"/>
        <v>5733000</v>
      </c>
      <c r="AA123" s="7">
        <f t="shared" si="60"/>
        <v>5850000</v>
      </c>
      <c r="AB123" s="7">
        <f t="shared" si="60"/>
        <v>5967000</v>
      </c>
      <c r="AC123" s="7">
        <f t="shared" si="60"/>
        <v>6084000</v>
      </c>
      <c r="AD123" s="7">
        <f t="shared" si="60"/>
        <v>6201000</v>
      </c>
      <c r="AE123" s="7">
        <f t="shared" si="60"/>
        <v>6318000</v>
      </c>
      <c r="AF123" s="7">
        <f t="shared" si="60"/>
        <v>6435000</v>
      </c>
      <c r="AG123" s="7">
        <f t="shared" si="61"/>
        <v>6552000</v>
      </c>
      <c r="AH123" s="7">
        <f t="shared" si="61"/>
        <v>6669000</v>
      </c>
      <c r="AI123" s="7">
        <f t="shared" si="61"/>
        <v>6786000</v>
      </c>
      <c r="AJ123" s="7">
        <f t="shared" si="61"/>
        <v>6903000</v>
      </c>
      <c r="AK123" s="7">
        <f t="shared" si="61"/>
        <v>7020000</v>
      </c>
      <c r="AL123" s="7">
        <f t="shared" si="61"/>
        <v>7137000</v>
      </c>
      <c r="AM123" s="7">
        <f t="shared" si="61"/>
        <v>7254000</v>
      </c>
      <c r="AN123" s="7">
        <f t="shared" si="61"/>
        <v>7371000</v>
      </c>
      <c r="AO123" s="7">
        <f t="shared" si="61"/>
        <v>7488000</v>
      </c>
      <c r="AP123" s="7">
        <f t="shared" si="61"/>
        <v>7605000</v>
      </c>
      <c r="AQ123" s="7">
        <f t="shared" si="62"/>
        <v>7722000</v>
      </c>
      <c r="AR123" s="7">
        <f t="shared" si="62"/>
        <v>7839000</v>
      </c>
      <c r="AS123" s="7">
        <f t="shared" si="62"/>
        <v>7956000</v>
      </c>
      <c r="AT123" s="7">
        <f t="shared" si="62"/>
        <v>8073000</v>
      </c>
      <c r="AU123" s="7">
        <f t="shared" si="62"/>
        <v>8190000</v>
      </c>
      <c r="AV123" s="7">
        <f t="shared" si="62"/>
        <v>8307000</v>
      </c>
      <c r="AW123" s="7">
        <f t="shared" si="62"/>
        <v>8424000</v>
      </c>
      <c r="AX123" s="7">
        <f t="shared" si="62"/>
        <v>8541000</v>
      </c>
      <c r="AY123" s="7">
        <f t="shared" si="62"/>
        <v>8658000</v>
      </c>
      <c r="AZ123" s="7">
        <f t="shared" si="62"/>
        <v>8775000</v>
      </c>
      <c r="BA123" s="7">
        <f t="shared" si="62"/>
        <v>8892000</v>
      </c>
      <c r="BB123" s="7">
        <f t="shared" si="62"/>
        <v>9009000</v>
      </c>
      <c r="BC123" s="7">
        <f t="shared" si="62"/>
        <v>9126000</v>
      </c>
      <c r="BD123" s="7">
        <f t="shared" si="62"/>
        <v>9243000</v>
      </c>
      <c r="BE123" s="7">
        <f t="shared" si="62"/>
        <v>9360000</v>
      </c>
      <c r="BF123" s="7">
        <f t="shared" si="62"/>
        <v>9477000</v>
      </c>
      <c r="BG123" s="7">
        <f t="shared" si="59"/>
        <v>9594000</v>
      </c>
      <c r="BH123" s="7">
        <f t="shared" si="59"/>
        <v>9711000</v>
      </c>
      <c r="BI123" s="7">
        <f t="shared" si="59"/>
        <v>9828000</v>
      </c>
      <c r="BJ123" s="7">
        <f t="shared" si="59"/>
        <v>9945000</v>
      </c>
      <c r="BK123" s="7">
        <f t="shared" si="59"/>
        <v>10062000</v>
      </c>
      <c r="BL123" s="7">
        <f t="shared" si="59"/>
        <v>10179000</v>
      </c>
      <c r="BM123" s="7">
        <f t="shared" si="59"/>
        <v>10296000</v>
      </c>
      <c r="BN123" s="7">
        <f t="shared" si="59"/>
        <v>10413000</v>
      </c>
      <c r="BO123" s="7">
        <f t="shared" si="59"/>
        <v>10530000</v>
      </c>
      <c r="BP123" s="7">
        <f t="shared" si="59"/>
        <v>10647000</v>
      </c>
      <c r="BQ123" s="7">
        <f t="shared" si="55"/>
        <v>10764000</v>
      </c>
      <c r="BR123" s="7">
        <f t="shared" si="55"/>
        <v>10881000</v>
      </c>
      <c r="BS123" s="7">
        <f t="shared" si="55"/>
        <v>10998000</v>
      </c>
      <c r="BT123" s="7">
        <f t="shared" si="55"/>
        <v>11115000</v>
      </c>
      <c r="BU123" s="7">
        <f t="shared" si="55"/>
        <v>11232000</v>
      </c>
      <c r="BV123" s="7">
        <f t="shared" si="55"/>
        <v>11349000</v>
      </c>
      <c r="BW123" s="7">
        <f t="shared" si="55"/>
        <v>11466000</v>
      </c>
      <c r="BX123" s="7">
        <f t="shared" si="55"/>
        <v>11583000</v>
      </c>
      <c r="BY123" s="7">
        <f t="shared" si="55"/>
        <v>11700000</v>
      </c>
      <c r="BZ123" s="7"/>
      <c r="CA123" s="7"/>
      <c r="CB123" s="7"/>
      <c r="CC123" s="7"/>
    </row>
    <row r="124" spans="1:81" s="5" customFormat="1" ht="11.25" x14ac:dyDescent="0.2">
      <c r="A124" s="6">
        <f t="shared" si="35"/>
        <v>1180000</v>
      </c>
      <c r="B124" s="7">
        <f t="shared" si="58"/>
        <v>2360000</v>
      </c>
      <c r="C124" s="7">
        <f t="shared" si="58"/>
        <v>2478000</v>
      </c>
      <c r="D124" s="7">
        <f t="shared" si="58"/>
        <v>3186000</v>
      </c>
      <c r="E124" s="7">
        <f t="shared" si="58"/>
        <v>3304000</v>
      </c>
      <c r="F124" s="7">
        <f t="shared" si="58"/>
        <v>3422000</v>
      </c>
      <c r="G124" s="7">
        <f t="shared" si="58"/>
        <v>3540000</v>
      </c>
      <c r="H124" s="7">
        <f t="shared" si="58"/>
        <v>3658000</v>
      </c>
      <c r="I124" s="7">
        <f t="shared" si="58"/>
        <v>3776000</v>
      </c>
      <c r="J124" s="7">
        <f t="shared" si="58"/>
        <v>3894000</v>
      </c>
      <c r="K124" s="7">
        <f t="shared" si="58"/>
        <v>4012000</v>
      </c>
      <c r="L124" s="7">
        <f t="shared" si="58"/>
        <v>4130000</v>
      </c>
      <c r="M124" s="7">
        <f t="shared" si="58"/>
        <v>4248000</v>
      </c>
      <c r="N124" s="7">
        <f t="shared" si="58"/>
        <v>4366000</v>
      </c>
      <c r="O124" s="7">
        <f t="shared" si="58"/>
        <v>4484000</v>
      </c>
      <c r="P124" s="7">
        <f t="shared" si="58"/>
        <v>4602000</v>
      </c>
      <c r="Q124" s="7">
        <f t="shared" si="58"/>
        <v>4720000</v>
      </c>
      <c r="R124" s="7">
        <f t="shared" si="60"/>
        <v>4838000</v>
      </c>
      <c r="S124" s="7">
        <f t="shared" si="60"/>
        <v>4956000</v>
      </c>
      <c r="T124" s="7">
        <f t="shared" si="60"/>
        <v>5074000</v>
      </c>
      <c r="U124" s="7">
        <f t="shared" si="60"/>
        <v>5192000</v>
      </c>
      <c r="V124" s="7">
        <f t="shared" si="60"/>
        <v>5310000</v>
      </c>
      <c r="W124" s="7">
        <f t="shared" si="60"/>
        <v>5428000</v>
      </c>
      <c r="X124" s="7">
        <f t="shared" si="60"/>
        <v>5546000</v>
      </c>
      <c r="Y124" s="7">
        <f t="shared" si="60"/>
        <v>5664000</v>
      </c>
      <c r="Z124" s="7">
        <f t="shared" si="60"/>
        <v>5782000</v>
      </c>
      <c r="AA124" s="7">
        <f t="shared" si="60"/>
        <v>5900000</v>
      </c>
      <c r="AB124" s="7">
        <f t="shared" si="60"/>
        <v>6018000</v>
      </c>
      <c r="AC124" s="7">
        <f t="shared" si="60"/>
        <v>6136000</v>
      </c>
      <c r="AD124" s="7">
        <f t="shared" si="60"/>
        <v>6254000</v>
      </c>
      <c r="AE124" s="7">
        <f t="shared" si="60"/>
        <v>6372000</v>
      </c>
      <c r="AF124" s="7">
        <f t="shared" si="60"/>
        <v>6490000</v>
      </c>
      <c r="AG124" s="7">
        <f t="shared" si="61"/>
        <v>6608000</v>
      </c>
      <c r="AH124" s="7">
        <f t="shared" si="61"/>
        <v>6726000</v>
      </c>
      <c r="AI124" s="7">
        <f t="shared" si="61"/>
        <v>6844000</v>
      </c>
      <c r="AJ124" s="7">
        <f t="shared" si="61"/>
        <v>6962000</v>
      </c>
      <c r="AK124" s="7">
        <f t="shared" si="61"/>
        <v>7080000</v>
      </c>
      <c r="AL124" s="7">
        <f t="shared" si="61"/>
        <v>7198000</v>
      </c>
      <c r="AM124" s="7">
        <f t="shared" si="61"/>
        <v>7316000</v>
      </c>
      <c r="AN124" s="7">
        <f t="shared" si="61"/>
        <v>7434000</v>
      </c>
      <c r="AO124" s="7">
        <f t="shared" si="61"/>
        <v>7552000</v>
      </c>
      <c r="AP124" s="7">
        <f t="shared" si="61"/>
        <v>7670000</v>
      </c>
      <c r="AQ124" s="7">
        <f t="shared" si="62"/>
        <v>7788000</v>
      </c>
      <c r="AR124" s="7">
        <f t="shared" si="62"/>
        <v>7906000</v>
      </c>
      <c r="AS124" s="7">
        <f t="shared" si="62"/>
        <v>8024000</v>
      </c>
      <c r="AT124" s="7">
        <f t="shared" si="62"/>
        <v>8142000</v>
      </c>
      <c r="AU124" s="7">
        <f t="shared" si="62"/>
        <v>8260000</v>
      </c>
      <c r="AV124" s="7">
        <f t="shared" si="62"/>
        <v>8378000</v>
      </c>
      <c r="AW124" s="7">
        <f t="shared" si="62"/>
        <v>8496000</v>
      </c>
      <c r="AX124" s="7">
        <f t="shared" si="62"/>
        <v>8614000</v>
      </c>
      <c r="AY124" s="7">
        <f t="shared" si="62"/>
        <v>8732000</v>
      </c>
      <c r="AZ124" s="7">
        <f t="shared" si="62"/>
        <v>8850000</v>
      </c>
      <c r="BA124" s="7">
        <f t="shared" si="62"/>
        <v>8968000</v>
      </c>
      <c r="BB124" s="7">
        <f t="shared" si="62"/>
        <v>9086000</v>
      </c>
      <c r="BC124" s="7">
        <f t="shared" si="62"/>
        <v>9204000</v>
      </c>
      <c r="BD124" s="7">
        <f t="shared" si="62"/>
        <v>9322000</v>
      </c>
      <c r="BE124" s="7">
        <f t="shared" si="62"/>
        <v>9440000</v>
      </c>
      <c r="BF124" s="7">
        <f t="shared" si="62"/>
        <v>9558000</v>
      </c>
      <c r="BG124" s="7">
        <f t="shared" si="59"/>
        <v>9676000</v>
      </c>
      <c r="BH124" s="7">
        <f t="shared" si="59"/>
        <v>9794000</v>
      </c>
      <c r="BI124" s="7">
        <f t="shared" si="59"/>
        <v>9912000</v>
      </c>
      <c r="BJ124" s="7">
        <f t="shared" si="59"/>
        <v>10030000</v>
      </c>
      <c r="BK124" s="7">
        <f t="shared" si="59"/>
        <v>10148000</v>
      </c>
      <c r="BL124" s="7">
        <f t="shared" si="59"/>
        <v>10266000</v>
      </c>
      <c r="BM124" s="7">
        <f t="shared" si="59"/>
        <v>10384000</v>
      </c>
      <c r="BN124" s="7">
        <f t="shared" si="59"/>
        <v>10502000</v>
      </c>
      <c r="BO124" s="7">
        <f t="shared" si="59"/>
        <v>10620000</v>
      </c>
      <c r="BP124" s="7">
        <f t="shared" si="59"/>
        <v>10738000</v>
      </c>
      <c r="BQ124" s="7">
        <f t="shared" si="55"/>
        <v>10856000</v>
      </c>
      <c r="BR124" s="7">
        <f t="shared" si="55"/>
        <v>10974000</v>
      </c>
      <c r="BS124" s="7">
        <f t="shared" si="55"/>
        <v>11092000</v>
      </c>
      <c r="BT124" s="7">
        <f t="shared" si="55"/>
        <v>11210000</v>
      </c>
      <c r="BU124" s="7">
        <f t="shared" si="55"/>
        <v>11328000</v>
      </c>
      <c r="BV124" s="7">
        <f t="shared" si="55"/>
        <v>11446000</v>
      </c>
      <c r="BW124" s="7">
        <f t="shared" si="55"/>
        <v>11564000</v>
      </c>
      <c r="BX124" s="7">
        <f t="shared" si="55"/>
        <v>11682000</v>
      </c>
      <c r="BY124" s="7">
        <f t="shared" si="55"/>
        <v>11800000</v>
      </c>
      <c r="BZ124" s="7"/>
      <c r="CA124" s="7"/>
      <c r="CB124" s="7"/>
      <c r="CC124" s="7"/>
    </row>
    <row r="125" spans="1:81" s="5" customFormat="1" ht="11.25" x14ac:dyDescent="0.2">
      <c r="A125" s="6">
        <f t="shared" si="35"/>
        <v>1190000</v>
      </c>
      <c r="B125" s="7">
        <f t="shared" si="58"/>
        <v>2380000</v>
      </c>
      <c r="C125" s="7">
        <f t="shared" si="58"/>
        <v>2499000</v>
      </c>
      <c r="D125" s="7">
        <f t="shared" si="58"/>
        <v>3213000</v>
      </c>
      <c r="E125" s="7">
        <f t="shared" si="58"/>
        <v>3332000</v>
      </c>
      <c r="F125" s="7">
        <f t="shared" si="58"/>
        <v>3451000</v>
      </c>
      <c r="G125" s="7">
        <f t="shared" si="58"/>
        <v>3570000</v>
      </c>
      <c r="H125" s="7">
        <f t="shared" si="58"/>
        <v>3689000</v>
      </c>
      <c r="I125" s="7">
        <f t="shared" si="58"/>
        <v>3808000</v>
      </c>
      <c r="J125" s="7">
        <f t="shared" si="58"/>
        <v>3927000</v>
      </c>
      <c r="K125" s="7">
        <f t="shared" si="58"/>
        <v>4046000</v>
      </c>
      <c r="L125" s="7">
        <f t="shared" si="58"/>
        <v>4165000</v>
      </c>
      <c r="M125" s="7">
        <f t="shared" si="58"/>
        <v>4284000</v>
      </c>
      <c r="N125" s="7">
        <f t="shared" si="58"/>
        <v>4403000</v>
      </c>
      <c r="O125" s="7">
        <f t="shared" si="58"/>
        <v>4522000</v>
      </c>
      <c r="P125" s="7">
        <f t="shared" si="58"/>
        <v>4641000</v>
      </c>
      <c r="Q125" s="7">
        <f t="shared" si="58"/>
        <v>4760000</v>
      </c>
      <c r="R125" s="7">
        <f t="shared" si="60"/>
        <v>4879000</v>
      </c>
      <c r="S125" s="7">
        <f t="shared" si="60"/>
        <v>4998000</v>
      </c>
      <c r="T125" s="7">
        <f t="shared" si="60"/>
        <v>5117000</v>
      </c>
      <c r="U125" s="7">
        <f t="shared" si="60"/>
        <v>5236000</v>
      </c>
      <c r="V125" s="7">
        <f t="shared" si="60"/>
        <v>5355000</v>
      </c>
      <c r="W125" s="7">
        <f t="shared" si="60"/>
        <v>5474000</v>
      </c>
      <c r="X125" s="7">
        <f t="shared" si="60"/>
        <v>5593000</v>
      </c>
      <c r="Y125" s="7">
        <f t="shared" si="60"/>
        <v>5712000</v>
      </c>
      <c r="Z125" s="7">
        <f t="shared" si="60"/>
        <v>5831000</v>
      </c>
      <c r="AA125" s="7">
        <f t="shared" si="60"/>
        <v>5950000</v>
      </c>
      <c r="AB125" s="7">
        <f t="shared" si="60"/>
        <v>6069000</v>
      </c>
      <c r="AC125" s="7">
        <f t="shared" si="60"/>
        <v>6188000</v>
      </c>
      <c r="AD125" s="7">
        <f t="shared" si="60"/>
        <v>6307000</v>
      </c>
      <c r="AE125" s="7">
        <f t="shared" si="60"/>
        <v>6426000</v>
      </c>
      <c r="AF125" s="7">
        <f t="shared" si="60"/>
        <v>6545000</v>
      </c>
      <c r="AG125" s="7">
        <f t="shared" si="61"/>
        <v>6664000</v>
      </c>
      <c r="AH125" s="7">
        <f t="shared" si="61"/>
        <v>6783000</v>
      </c>
      <c r="AI125" s="7">
        <f t="shared" si="61"/>
        <v>6902000</v>
      </c>
      <c r="AJ125" s="7">
        <f t="shared" si="61"/>
        <v>7021000</v>
      </c>
      <c r="AK125" s="7">
        <f t="shared" si="61"/>
        <v>7140000</v>
      </c>
      <c r="AL125" s="7">
        <f t="shared" si="61"/>
        <v>7259000</v>
      </c>
      <c r="AM125" s="7">
        <f t="shared" si="61"/>
        <v>7378000</v>
      </c>
      <c r="AN125" s="7">
        <f t="shared" si="61"/>
        <v>7497000</v>
      </c>
      <c r="AO125" s="7">
        <f t="shared" si="61"/>
        <v>7616000</v>
      </c>
      <c r="AP125" s="7">
        <f t="shared" si="61"/>
        <v>7735000</v>
      </c>
      <c r="AQ125" s="7">
        <f t="shared" si="62"/>
        <v>7854000</v>
      </c>
      <c r="AR125" s="7">
        <f t="shared" si="62"/>
        <v>7973000</v>
      </c>
      <c r="AS125" s="7">
        <f t="shared" si="62"/>
        <v>8092000</v>
      </c>
      <c r="AT125" s="7">
        <f t="shared" si="62"/>
        <v>8211000</v>
      </c>
      <c r="AU125" s="7">
        <f t="shared" si="62"/>
        <v>8330000</v>
      </c>
      <c r="AV125" s="7">
        <f t="shared" si="62"/>
        <v>8449000</v>
      </c>
      <c r="AW125" s="7">
        <f t="shared" si="62"/>
        <v>8568000</v>
      </c>
      <c r="AX125" s="7">
        <f t="shared" si="62"/>
        <v>8687000</v>
      </c>
      <c r="AY125" s="7">
        <f t="shared" si="62"/>
        <v>8806000</v>
      </c>
      <c r="AZ125" s="7">
        <f t="shared" si="62"/>
        <v>8925000</v>
      </c>
      <c r="BA125" s="7">
        <f t="shared" si="62"/>
        <v>9044000</v>
      </c>
      <c r="BB125" s="7">
        <f t="shared" si="62"/>
        <v>9163000</v>
      </c>
      <c r="BC125" s="7">
        <f t="shared" si="62"/>
        <v>9282000</v>
      </c>
      <c r="BD125" s="7">
        <f t="shared" si="62"/>
        <v>9401000</v>
      </c>
      <c r="BE125" s="7">
        <f t="shared" si="62"/>
        <v>9520000</v>
      </c>
      <c r="BF125" s="7">
        <f t="shared" si="62"/>
        <v>9639000</v>
      </c>
      <c r="BG125" s="7">
        <f t="shared" si="59"/>
        <v>9758000</v>
      </c>
      <c r="BH125" s="7">
        <f t="shared" si="59"/>
        <v>9877000</v>
      </c>
      <c r="BI125" s="7">
        <f t="shared" si="59"/>
        <v>9996000</v>
      </c>
      <c r="BJ125" s="7">
        <f t="shared" si="59"/>
        <v>10115000</v>
      </c>
      <c r="BK125" s="7">
        <f t="shared" si="59"/>
        <v>10234000</v>
      </c>
      <c r="BL125" s="7">
        <f t="shared" si="59"/>
        <v>10353000</v>
      </c>
      <c r="BM125" s="7">
        <f t="shared" si="59"/>
        <v>10472000</v>
      </c>
      <c r="BN125" s="7">
        <f t="shared" si="59"/>
        <v>10591000</v>
      </c>
      <c r="BO125" s="7">
        <f t="shared" si="59"/>
        <v>10710000</v>
      </c>
      <c r="BP125" s="7">
        <f t="shared" si="59"/>
        <v>10829000</v>
      </c>
      <c r="BQ125" s="7">
        <f t="shared" si="55"/>
        <v>10948000</v>
      </c>
      <c r="BR125" s="7">
        <f t="shared" si="55"/>
        <v>11067000</v>
      </c>
      <c r="BS125" s="7">
        <f t="shared" si="55"/>
        <v>11186000</v>
      </c>
      <c r="BT125" s="7">
        <f t="shared" si="55"/>
        <v>11305000</v>
      </c>
      <c r="BU125" s="7">
        <f t="shared" si="55"/>
        <v>11424000</v>
      </c>
      <c r="BV125" s="7">
        <f t="shared" si="55"/>
        <v>11543000</v>
      </c>
      <c r="BW125" s="7">
        <f t="shared" si="55"/>
        <v>11662000</v>
      </c>
      <c r="BX125" s="7">
        <f t="shared" si="55"/>
        <v>11781000</v>
      </c>
      <c r="BY125" s="7">
        <f t="shared" si="55"/>
        <v>11900000</v>
      </c>
      <c r="BZ125" s="7"/>
      <c r="CA125" s="7"/>
      <c r="CB125" s="7"/>
      <c r="CC125" s="7"/>
    </row>
    <row r="126" spans="1:81" s="5" customFormat="1" ht="11.25" x14ac:dyDescent="0.2">
      <c r="A126" s="6">
        <f t="shared" si="35"/>
        <v>1200000</v>
      </c>
      <c r="B126" s="7">
        <f t="shared" ref="B126:Q136" si="63">B$8*$A126/10</f>
        <v>2400000</v>
      </c>
      <c r="C126" s="7">
        <f t="shared" si="63"/>
        <v>2520000</v>
      </c>
      <c r="D126" s="7">
        <f t="shared" si="63"/>
        <v>3240000</v>
      </c>
      <c r="E126" s="7">
        <f t="shared" si="63"/>
        <v>3360000</v>
      </c>
      <c r="F126" s="7">
        <f t="shared" si="63"/>
        <v>3480000</v>
      </c>
      <c r="G126" s="7">
        <f t="shared" si="63"/>
        <v>3600000</v>
      </c>
      <c r="H126" s="7">
        <f t="shared" si="63"/>
        <v>3720000</v>
      </c>
      <c r="I126" s="7">
        <f t="shared" si="63"/>
        <v>3840000</v>
      </c>
      <c r="J126" s="7">
        <f t="shared" si="63"/>
        <v>3960000</v>
      </c>
      <c r="K126" s="7">
        <f t="shared" si="63"/>
        <v>4080000</v>
      </c>
      <c r="L126" s="7">
        <f t="shared" si="63"/>
        <v>4200000</v>
      </c>
      <c r="M126" s="7">
        <f t="shared" si="63"/>
        <v>4320000</v>
      </c>
      <c r="N126" s="7">
        <f t="shared" si="63"/>
        <v>4440000</v>
      </c>
      <c r="O126" s="7">
        <f t="shared" si="63"/>
        <v>4560000</v>
      </c>
      <c r="P126" s="7">
        <f t="shared" si="63"/>
        <v>4680000</v>
      </c>
      <c r="Q126" s="7">
        <f t="shared" si="63"/>
        <v>4800000</v>
      </c>
      <c r="R126" s="7">
        <f t="shared" si="60"/>
        <v>4920000</v>
      </c>
      <c r="S126" s="7">
        <f t="shared" si="60"/>
        <v>5040000</v>
      </c>
      <c r="T126" s="7">
        <f t="shared" si="60"/>
        <v>5160000</v>
      </c>
      <c r="U126" s="7">
        <f t="shared" si="60"/>
        <v>5280000</v>
      </c>
      <c r="V126" s="7">
        <f t="shared" si="60"/>
        <v>5400000</v>
      </c>
      <c r="W126" s="7">
        <f t="shared" si="60"/>
        <v>5520000</v>
      </c>
      <c r="X126" s="7">
        <f t="shared" si="60"/>
        <v>5640000</v>
      </c>
      <c r="Y126" s="7">
        <f t="shared" si="60"/>
        <v>5760000</v>
      </c>
      <c r="Z126" s="7">
        <f t="shared" si="60"/>
        <v>5880000</v>
      </c>
      <c r="AA126" s="7">
        <f t="shared" si="60"/>
        <v>6000000</v>
      </c>
      <c r="AB126" s="7">
        <f t="shared" si="60"/>
        <v>6120000</v>
      </c>
      <c r="AC126" s="7">
        <f t="shared" si="60"/>
        <v>6240000</v>
      </c>
      <c r="AD126" s="7">
        <f t="shared" si="60"/>
        <v>6360000</v>
      </c>
      <c r="AE126" s="7">
        <f t="shared" si="60"/>
        <v>6480000</v>
      </c>
      <c r="AF126" s="7">
        <f t="shared" si="60"/>
        <v>6600000</v>
      </c>
      <c r="AG126" s="7">
        <f t="shared" si="61"/>
        <v>6720000</v>
      </c>
      <c r="AH126" s="7">
        <f t="shared" si="61"/>
        <v>6840000</v>
      </c>
      <c r="AI126" s="7">
        <f t="shared" si="61"/>
        <v>6960000</v>
      </c>
      <c r="AJ126" s="7">
        <f t="shared" si="61"/>
        <v>7080000</v>
      </c>
      <c r="AK126" s="7">
        <f t="shared" si="61"/>
        <v>7200000</v>
      </c>
      <c r="AL126" s="7">
        <f t="shared" si="61"/>
        <v>7320000</v>
      </c>
      <c r="AM126" s="7">
        <f t="shared" si="61"/>
        <v>7440000</v>
      </c>
      <c r="AN126" s="7">
        <f t="shared" si="61"/>
        <v>7560000</v>
      </c>
      <c r="AO126" s="7">
        <f t="shared" si="61"/>
        <v>7680000</v>
      </c>
      <c r="AP126" s="7">
        <f t="shared" si="61"/>
        <v>7800000</v>
      </c>
      <c r="AQ126" s="7">
        <f t="shared" si="62"/>
        <v>7920000</v>
      </c>
      <c r="AR126" s="7">
        <f t="shared" si="62"/>
        <v>8040000</v>
      </c>
      <c r="AS126" s="7">
        <f t="shared" si="62"/>
        <v>8160000</v>
      </c>
      <c r="AT126" s="7">
        <f t="shared" si="62"/>
        <v>8280000</v>
      </c>
      <c r="AU126" s="7">
        <f t="shared" si="62"/>
        <v>8400000</v>
      </c>
      <c r="AV126" s="7">
        <f t="shared" si="62"/>
        <v>8520000</v>
      </c>
      <c r="AW126" s="7">
        <f t="shared" si="62"/>
        <v>8640000</v>
      </c>
      <c r="AX126" s="7">
        <f t="shared" si="62"/>
        <v>8760000</v>
      </c>
      <c r="AY126" s="7">
        <f t="shared" si="62"/>
        <v>8880000</v>
      </c>
      <c r="AZ126" s="7">
        <f t="shared" si="62"/>
        <v>9000000</v>
      </c>
      <c r="BA126" s="7">
        <f t="shared" si="62"/>
        <v>9120000</v>
      </c>
      <c r="BB126" s="7">
        <f t="shared" si="62"/>
        <v>9240000</v>
      </c>
      <c r="BC126" s="7">
        <f t="shared" si="62"/>
        <v>9360000</v>
      </c>
      <c r="BD126" s="7">
        <f t="shared" si="62"/>
        <v>9480000</v>
      </c>
      <c r="BE126" s="7">
        <f t="shared" si="62"/>
        <v>9600000</v>
      </c>
      <c r="BF126" s="7">
        <f t="shared" si="62"/>
        <v>9720000</v>
      </c>
      <c r="BG126" s="7">
        <f t="shared" si="59"/>
        <v>9840000</v>
      </c>
      <c r="BH126" s="7">
        <f t="shared" si="59"/>
        <v>9960000</v>
      </c>
      <c r="BI126" s="7">
        <f t="shared" si="59"/>
        <v>10080000</v>
      </c>
      <c r="BJ126" s="7">
        <f t="shared" si="59"/>
        <v>10200000</v>
      </c>
      <c r="BK126" s="7">
        <f t="shared" si="59"/>
        <v>10320000</v>
      </c>
      <c r="BL126" s="7">
        <f t="shared" si="59"/>
        <v>10440000</v>
      </c>
      <c r="BM126" s="7">
        <f t="shared" si="59"/>
        <v>10560000</v>
      </c>
      <c r="BN126" s="7">
        <f t="shared" si="59"/>
        <v>10680000</v>
      </c>
      <c r="BO126" s="7">
        <f t="shared" si="59"/>
        <v>10800000</v>
      </c>
      <c r="BP126" s="7">
        <f t="shared" si="59"/>
        <v>10920000</v>
      </c>
      <c r="BQ126" s="7">
        <f t="shared" si="55"/>
        <v>11040000</v>
      </c>
      <c r="BR126" s="7">
        <f t="shared" si="55"/>
        <v>11160000</v>
      </c>
      <c r="BS126" s="7">
        <f t="shared" si="55"/>
        <v>11280000</v>
      </c>
      <c r="BT126" s="7">
        <f t="shared" si="55"/>
        <v>11400000</v>
      </c>
      <c r="BU126" s="7">
        <f t="shared" si="55"/>
        <v>11520000</v>
      </c>
      <c r="BV126" s="7">
        <f t="shared" si="55"/>
        <v>11640000</v>
      </c>
      <c r="BW126" s="7">
        <f t="shared" si="55"/>
        <v>11760000</v>
      </c>
      <c r="BX126" s="7">
        <f t="shared" si="55"/>
        <v>11880000</v>
      </c>
      <c r="BY126" s="7">
        <f t="shared" si="55"/>
        <v>12000000</v>
      </c>
      <c r="BZ126" s="7"/>
      <c r="CA126" s="7"/>
      <c r="CB126" s="7"/>
      <c r="CC126" s="7"/>
    </row>
    <row r="127" spans="1:81" s="5" customFormat="1" ht="11.25" x14ac:dyDescent="0.2">
      <c r="A127" s="6">
        <f t="shared" si="35"/>
        <v>1210000</v>
      </c>
      <c r="B127" s="7">
        <f t="shared" si="63"/>
        <v>2420000</v>
      </c>
      <c r="C127" s="7">
        <f t="shared" si="63"/>
        <v>2541000</v>
      </c>
      <c r="D127" s="7">
        <f t="shared" si="63"/>
        <v>3267000</v>
      </c>
      <c r="E127" s="7">
        <f t="shared" si="63"/>
        <v>3388000</v>
      </c>
      <c r="F127" s="7">
        <f t="shared" si="63"/>
        <v>3509000</v>
      </c>
      <c r="G127" s="7">
        <f t="shared" si="63"/>
        <v>3630000</v>
      </c>
      <c r="H127" s="7">
        <f t="shared" si="63"/>
        <v>3751000</v>
      </c>
      <c r="I127" s="7">
        <f t="shared" si="63"/>
        <v>3872000</v>
      </c>
      <c r="J127" s="7">
        <f t="shared" si="63"/>
        <v>3993000</v>
      </c>
      <c r="K127" s="7">
        <f t="shared" si="63"/>
        <v>4114000</v>
      </c>
      <c r="L127" s="7">
        <f t="shared" si="63"/>
        <v>4235000</v>
      </c>
      <c r="M127" s="7">
        <f t="shared" si="63"/>
        <v>4356000</v>
      </c>
      <c r="N127" s="7">
        <f t="shared" si="63"/>
        <v>4477000</v>
      </c>
      <c r="O127" s="7">
        <f t="shared" si="63"/>
        <v>4598000</v>
      </c>
      <c r="P127" s="7">
        <f t="shared" si="63"/>
        <v>4719000</v>
      </c>
      <c r="Q127" s="7">
        <f t="shared" si="63"/>
        <v>4840000</v>
      </c>
      <c r="R127" s="7">
        <f t="shared" si="60"/>
        <v>4961000</v>
      </c>
      <c r="S127" s="7">
        <f t="shared" si="60"/>
        <v>5082000</v>
      </c>
      <c r="T127" s="7">
        <f t="shared" si="60"/>
        <v>5203000</v>
      </c>
      <c r="U127" s="7">
        <f t="shared" si="60"/>
        <v>5324000</v>
      </c>
      <c r="V127" s="7">
        <f t="shared" si="60"/>
        <v>5445000</v>
      </c>
      <c r="W127" s="7">
        <f t="shared" si="60"/>
        <v>5566000</v>
      </c>
      <c r="X127" s="7">
        <f t="shared" si="60"/>
        <v>5687000</v>
      </c>
      <c r="Y127" s="7">
        <f t="shared" si="60"/>
        <v>5808000</v>
      </c>
      <c r="Z127" s="7">
        <f t="shared" si="60"/>
        <v>5929000</v>
      </c>
      <c r="AA127" s="7">
        <f t="shared" si="60"/>
        <v>6050000</v>
      </c>
      <c r="AB127" s="7">
        <f t="shared" si="60"/>
        <v>6171000</v>
      </c>
      <c r="AC127" s="7">
        <f t="shared" si="60"/>
        <v>6292000</v>
      </c>
      <c r="AD127" s="7">
        <f t="shared" si="60"/>
        <v>6413000</v>
      </c>
      <c r="AE127" s="7">
        <f t="shared" si="60"/>
        <v>6534000</v>
      </c>
      <c r="AF127" s="7">
        <f t="shared" si="60"/>
        <v>6655000</v>
      </c>
      <c r="AG127" s="7">
        <f t="shared" si="61"/>
        <v>6776000</v>
      </c>
      <c r="AH127" s="7">
        <f t="shared" si="61"/>
        <v>6897000</v>
      </c>
      <c r="AI127" s="7">
        <f t="shared" si="61"/>
        <v>7018000</v>
      </c>
      <c r="AJ127" s="7">
        <f t="shared" si="61"/>
        <v>7139000</v>
      </c>
      <c r="AK127" s="7">
        <f t="shared" si="61"/>
        <v>7260000</v>
      </c>
      <c r="AL127" s="7">
        <f t="shared" si="61"/>
        <v>7381000</v>
      </c>
      <c r="AM127" s="7">
        <f t="shared" si="61"/>
        <v>7502000</v>
      </c>
      <c r="AN127" s="7">
        <f t="shared" si="61"/>
        <v>7623000</v>
      </c>
      <c r="AO127" s="7">
        <f t="shared" si="61"/>
        <v>7744000</v>
      </c>
      <c r="AP127" s="7">
        <f t="shared" si="61"/>
        <v>7865000</v>
      </c>
      <c r="AQ127" s="7">
        <f t="shared" si="62"/>
        <v>7986000</v>
      </c>
      <c r="AR127" s="7">
        <f t="shared" si="62"/>
        <v>8107000</v>
      </c>
      <c r="AS127" s="7">
        <f t="shared" si="62"/>
        <v>8228000</v>
      </c>
      <c r="AT127" s="7">
        <f t="shared" si="62"/>
        <v>8349000</v>
      </c>
      <c r="AU127" s="7">
        <f t="shared" si="62"/>
        <v>8470000</v>
      </c>
      <c r="AV127" s="7">
        <f t="shared" si="62"/>
        <v>8591000</v>
      </c>
      <c r="AW127" s="7">
        <f t="shared" si="62"/>
        <v>8712000</v>
      </c>
      <c r="AX127" s="7">
        <f t="shared" si="62"/>
        <v>8833000</v>
      </c>
      <c r="AY127" s="7">
        <f t="shared" si="62"/>
        <v>8954000</v>
      </c>
      <c r="AZ127" s="7">
        <f t="shared" si="62"/>
        <v>9075000</v>
      </c>
      <c r="BA127" s="7">
        <f t="shared" si="62"/>
        <v>9196000</v>
      </c>
      <c r="BB127" s="7">
        <f t="shared" si="62"/>
        <v>9317000</v>
      </c>
      <c r="BC127" s="7">
        <f t="shared" si="62"/>
        <v>9438000</v>
      </c>
      <c r="BD127" s="7">
        <f t="shared" si="62"/>
        <v>9559000</v>
      </c>
      <c r="BE127" s="7">
        <f t="shared" si="62"/>
        <v>9680000</v>
      </c>
      <c r="BF127" s="7">
        <f t="shared" si="62"/>
        <v>9801000</v>
      </c>
      <c r="BG127" s="7">
        <f t="shared" si="59"/>
        <v>9922000</v>
      </c>
      <c r="BH127" s="7">
        <f t="shared" si="59"/>
        <v>10043000</v>
      </c>
      <c r="BI127" s="7">
        <f t="shared" si="59"/>
        <v>10164000</v>
      </c>
      <c r="BJ127" s="7">
        <f t="shared" si="59"/>
        <v>10285000</v>
      </c>
      <c r="BK127" s="7">
        <f t="shared" si="59"/>
        <v>10406000</v>
      </c>
      <c r="BL127" s="7">
        <f t="shared" si="59"/>
        <v>10527000</v>
      </c>
      <c r="BM127" s="7">
        <f t="shared" si="59"/>
        <v>10648000</v>
      </c>
      <c r="BN127" s="7">
        <f t="shared" si="59"/>
        <v>10769000</v>
      </c>
      <c r="BO127" s="7">
        <f t="shared" si="59"/>
        <v>10890000</v>
      </c>
      <c r="BP127" s="7">
        <f t="shared" si="59"/>
        <v>11011000</v>
      </c>
      <c r="BQ127" s="7">
        <f t="shared" si="55"/>
        <v>11132000</v>
      </c>
      <c r="BR127" s="7">
        <f t="shared" si="55"/>
        <v>11253000</v>
      </c>
      <c r="BS127" s="7">
        <f t="shared" si="55"/>
        <v>11374000</v>
      </c>
      <c r="BT127" s="7">
        <f t="shared" si="55"/>
        <v>11495000</v>
      </c>
      <c r="BU127" s="7">
        <f t="shared" si="55"/>
        <v>11616000</v>
      </c>
      <c r="BV127" s="7">
        <f t="shared" si="55"/>
        <v>11737000</v>
      </c>
      <c r="BW127" s="7">
        <f t="shared" si="55"/>
        <v>11858000</v>
      </c>
      <c r="BX127" s="7">
        <f t="shared" si="55"/>
        <v>11979000</v>
      </c>
      <c r="BY127" s="7">
        <f t="shared" si="55"/>
        <v>12100000</v>
      </c>
      <c r="BZ127" s="7"/>
      <c r="CA127" s="7"/>
      <c r="CB127" s="7"/>
      <c r="CC127" s="7"/>
    </row>
    <row r="128" spans="1:81" s="5" customFormat="1" ht="11.25" x14ac:dyDescent="0.2">
      <c r="A128" s="6">
        <f t="shared" si="35"/>
        <v>1220000</v>
      </c>
      <c r="B128" s="7">
        <f t="shared" si="63"/>
        <v>2440000</v>
      </c>
      <c r="C128" s="7">
        <f t="shared" si="63"/>
        <v>2562000</v>
      </c>
      <c r="D128" s="7">
        <f t="shared" si="63"/>
        <v>3294000</v>
      </c>
      <c r="E128" s="7">
        <f t="shared" si="63"/>
        <v>3416000</v>
      </c>
      <c r="F128" s="7">
        <f t="shared" si="63"/>
        <v>3538000</v>
      </c>
      <c r="G128" s="7">
        <f t="shared" si="63"/>
        <v>3660000</v>
      </c>
      <c r="H128" s="7">
        <f t="shared" si="63"/>
        <v>3782000</v>
      </c>
      <c r="I128" s="7">
        <f t="shared" si="63"/>
        <v>3904000</v>
      </c>
      <c r="J128" s="7">
        <f t="shared" si="63"/>
        <v>4026000</v>
      </c>
      <c r="K128" s="7">
        <f t="shared" si="63"/>
        <v>4148000</v>
      </c>
      <c r="L128" s="7">
        <f t="shared" si="63"/>
        <v>4270000</v>
      </c>
      <c r="M128" s="7">
        <f t="shared" si="63"/>
        <v>4392000</v>
      </c>
      <c r="N128" s="7">
        <f t="shared" si="63"/>
        <v>4514000</v>
      </c>
      <c r="O128" s="7">
        <f t="shared" si="63"/>
        <v>4636000</v>
      </c>
      <c r="P128" s="7">
        <f t="shared" si="63"/>
        <v>4758000</v>
      </c>
      <c r="Q128" s="7">
        <f t="shared" si="63"/>
        <v>4880000</v>
      </c>
      <c r="R128" s="7">
        <f t="shared" si="60"/>
        <v>5002000</v>
      </c>
      <c r="S128" s="7">
        <f t="shared" si="60"/>
        <v>5124000</v>
      </c>
      <c r="T128" s="7">
        <f t="shared" si="60"/>
        <v>5246000</v>
      </c>
      <c r="U128" s="7">
        <f t="shared" si="60"/>
        <v>5368000</v>
      </c>
      <c r="V128" s="7">
        <f t="shared" si="60"/>
        <v>5490000</v>
      </c>
      <c r="W128" s="7">
        <f t="shared" si="60"/>
        <v>5612000</v>
      </c>
      <c r="X128" s="7">
        <f t="shared" si="60"/>
        <v>5734000</v>
      </c>
      <c r="Y128" s="7">
        <f t="shared" si="60"/>
        <v>5856000</v>
      </c>
      <c r="Z128" s="7">
        <f t="shared" si="60"/>
        <v>5978000</v>
      </c>
      <c r="AA128" s="7">
        <f t="shared" si="60"/>
        <v>6100000</v>
      </c>
      <c r="AB128" s="7">
        <f t="shared" si="60"/>
        <v>6222000</v>
      </c>
      <c r="AC128" s="7">
        <f t="shared" si="60"/>
        <v>6344000</v>
      </c>
      <c r="AD128" s="7">
        <f t="shared" si="60"/>
        <v>6466000</v>
      </c>
      <c r="AE128" s="7">
        <f t="shared" si="60"/>
        <v>6588000</v>
      </c>
      <c r="AF128" s="7">
        <f t="shared" si="60"/>
        <v>6710000</v>
      </c>
      <c r="AG128" s="7">
        <f t="shared" si="61"/>
        <v>6832000</v>
      </c>
      <c r="AH128" s="7">
        <f t="shared" si="61"/>
        <v>6954000</v>
      </c>
      <c r="AI128" s="7">
        <f t="shared" si="61"/>
        <v>7076000</v>
      </c>
      <c r="AJ128" s="7">
        <f t="shared" si="61"/>
        <v>7198000</v>
      </c>
      <c r="AK128" s="7">
        <f t="shared" si="61"/>
        <v>7320000</v>
      </c>
      <c r="AL128" s="7">
        <f t="shared" si="61"/>
        <v>7442000</v>
      </c>
      <c r="AM128" s="7">
        <f t="shared" si="61"/>
        <v>7564000</v>
      </c>
      <c r="AN128" s="7">
        <f t="shared" si="61"/>
        <v>7686000</v>
      </c>
      <c r="AO128" s="7">
        <f t="shared" si="61"/>
        <v>7808000</v>
      </c>
      <c r="AP128" s="7">
        <f t="shared" si="61"/>
        <v>7930000</v>
      </c>
      <c r="AQ128" s="7">
        <f t="shared" si="62"/>
        <v>8052000</v>
      </c>
      <c r="AR128" s="7">
        <f t="shared" si="62"/>
        <v>8174000</v>
      </c>
      <c r="AS128" s="7">
        <f t="shared" si="62"/>
        <v>8296000</v>
      </c>
      <c r="AT128" s="7">
        <f t="shared" si="62"/>
        <v>8418000</v>
      </c>
      <c r="AU128" s="7">
        <f t="shared" si="62"/>
        <v>8540000</v>
      </c>
      <c r="AV128" s="7">
        <f t="shared" si="62"/>
        <v>8662000</v>
      </c>
      <c r="AW128" s="7">
        <f t="shared" si="62"/>
        <v>8784000</v>
      </c>
      <c r="AX128" s="7">
        <f t="shared" si="62"/>
        <v>8906000</v>
      </c>
      <c r="AY128" s="7">
        <f t="shared" si="62"/>
        <v>9028000</v>
      </c>
      <c r="AZ128" s="7">
        <f t="shared" si="62"/>
        <v>9150000</v>
      </c>
      <c r="BA128" s="7">
        <f t="shared" si="62"/>
        <v>9272000</v>
      </c>
      <c r="BB128" s="7">
        <f t="shared" si="62"/>
        <v>9394000</v>
      </c>
      <c r="BC128" s="7">
        <f t="shared" si="62"/>
        <v>9516000</v>
      </c>
      <c r="BD128" s="7">
        <f t="shared" si="62"/>
        <v>9638000</v>
      </c>
      <c r="BE128" s="7">
        <f t="shared" si="62"/>
        <v>9760000</v>
      </c>
      <c r="BF128" s="7">
        <f t="shared" si="62"/>
        <v>9882000</v>
      </c>
      <c r="BG128" s="7">
        <f t="shared" si="59"/>
        <v>10004000</v>
      </c>
      <c r="BH128" s="7">
        <f t="shared" si="59"/>
        <v>10126000</v>
      </c>
      <c r="BI128" s="7">
        <f t="shared" si="59"/>
        <v>10248000</v>
      </c>
      <c r="BJ128" s="7">
        <f t="shared" si="59"/>
        <v>10370000</v>
      </c>
      <c r="BK128" s="7">
        <f t="shared" si="59"/>
        <v>10492000</v>
      </c>
      <c r="BL128" s="7">
        <f t="shared" si="59"/>
        <v>10614000</v>
      </c>
      <c r="BM128" s="7">
        <f t="shared" si="59"/>
        <v>10736000</v>
      </c>
      <c r="BN128" s="7">
        <f t="shared" si="59"/>
        <v>10858000</v>
      </c>
      <c r="BO128" s="7">
        <f t="shared" si="59"/>
        <v>10980000</v>
      </c>
      <c r="BP128" s="7">
        <f t="shared" si="59"/>
        <v>11102000</v>
      </c>
      <c r="BQ128" s="7">
        <f t="shared" si="55"/>
        <v>11224000</v>
      </c>
      <c r="BR128" s="7">
        <f t="shared" si="55"/>
        <v>11346000</v>
      </c>
      <c r="BS128" s="7">
        <f t="shared" si="55"/>
        <v>11468000</v>
      </c>
      <c r="BT128" s="7">
        <f t="shared" si="55"/>
        <v>11590000</v>
      </c>
      <c r="BU128" s="7">
        <f t="shared" si="55"/>
        <v>11712000</v>
      </c>
      <c r="BV128" s="7">
        <f t="shared" si="55"/>
        <v>11834000</v>
      </c>
      <c r="BW128" s="7">
        <f t="shared" si="55"/>
        <v>11956000</v>
      </c>
      <c r="BX128" s="7">
        <f t="shared" si="55"/>
        <v>12078000</v>
      </c>
      <c r="BY128" s="7">
        <f t="shared" si="55"/>
        <v>12200000</v>
      </c>
      <c r="BZ128" s="7"/>
      <c r="CA128" s="7"/>
      <c r="CB128" s="7"/>
      <c r="CC128" s="7"/>
    </row>
    <row r="129" spans="1:81" s="5" customFormat="1" ht="11.25" x14ac:dyDescent="0.2">
      <c r="A129" s="6">
        <f t="shared" si="35"/>
        <v>1230000</v>
      </c>
      <c r="B129" s="7">
        <f t="shared" si="63"/>
        <v>2460000</v>
      </c>
      <c r="C129" s="7">
        <f t="shared" si="63"/>
        <v>2583000</v>
      </c>
      <c r="D129" s="7">
        <f t="shared" si="63"/>
        <v>3321000</v>
      </c>
      <c r="E129" s="7">
        <f t="shared" si="63"/>
        <v>3444000</v>
      </c>
      <c r="F129" s="7">
        <f t="shared" si="63"/>
        <v>3567000</v>
      </c>
      <c r="G129" s="7">
        <f t="shared" si="63"/>
        <v>3690000</v>
      </c>
      <c r="H129" s="7">
        <f t="shared" si="63"/>
        <v>3813000</v>
      </c>
      <c r="I129" s="7">
        <f t="shared" si="63"/>
        <v>3936000</v>
      </c>
      <c r="J129" s="7">
        <f t="shared" si="63"/>
        <v>4059000</v>
      </c>
      <c r="K129" s="7">
        <f t="shared" si="63"/>
        <v>4182000</v>
      </c>
      <c r="L129" s="7">
        <f t="shared" si="63"/>
        <v>4305000</v>
      </c>
      <c r="M129" s="7">
        <f t="shared" si="63"/>
        <v>4428000</v>
      </c>
      <c r="N129" s="7">
        <f t="shared" si="63"/>
        <v>4551000</v>
      </c>
      <c r="O129" s="7">
        <f t="shared" si="63"/>
        <v>4674000</v>
      </c>
      <c r="P129" s="7">
        <f t="shared" si="63"/>
        <v>4797000</v>
      </c>
      <c r="Q129" s="7">
        <f t="shared" si="63"/>
        <v>4920000</v>
      </c>
      <c r="R129" s="7">
        <f t="shared" si="60"/>
        <v>5043000</v>
      </c>
      <c r="S129" s="7">
        <f t="shared" si="60"/>
        <v>5166000</v>
      </c>
      <c r="T129" s="7">
        <f t="shared" si="60"/>
        <v>5289000</v>
      </c>
      <c r="U129" s="7">
        <f t="shared" si="60"/>
        <v>5412000</v>
      </c>
      <c r="V129" s="7">
        <f t="shared" si="60"/>
        <v>5535000</v>
      </c>
      <c r="W129" s="7">
        <f t="shared" si="60"/>
        <v>5658000</v>
      </c>
      <c r="X129" s="7">
        <f t="shared" si="60"/>
        <v>5781000</v>
      </c>
      <c r="Y129" s="7">
        <f t="shared" si="60"/>
        <v>5904000</v>
      </c>
      <c r="Z129" s="7">
        <f t="shared" si="60"/>
        <v>6027000</v>
      </c>
      <c r="AA129" s="7">
        <f t="shared" si="60"/>
        <v>6150000</v>
      </c>
      <c r="AB129" s="7">
        <f t="shared" si="60"/>
        <v>6273000</v>
      </c>
      <c r="AC129" s="7">
        <f t="shared" si="60"/>
        <v>6396000</v>
      </c>
      <c r="AD129" s="7">
        <f t="shared" si="60"/>
        <v>6519000</v>
      </c>
      <c r="AE129" s="7">
        <f t="shared" si="60"/>
        <v>6642000</v>
      </c>
      <c r="AF129" s="7">
        <f t="shared" si="60"/>
        <v>6765000</v>
      </c>
      <c r="AG129" s="7">
        <f t="shared" si="61"/>
        <v>6888000</v>
      </c>
      <c r="AH129" s="7">
        <f t="shared" si="61"/>
        <v>7011000</v>
      </c>
      <c r="AI129" s="7">
        <f t="shared" si="61"/>
        <v>7134000</v>
      </c>
      <c r="AJ129" s="7">
        <f t="shared" si="61"/>
        <v>7257000</v>
      </c>
      <c r="AK129" s="7">
        <f t="shared" si="61"/>
        <v>7380000</v>
      </c>
      <c r="AL129" s="7">
        <f t="shared" si="61"/>
        <v>7503000</v>
      </c>
      <c r="AM129" s="7">
        <f t="shared" si="61"/>
        <v>7626000</v>
      </c>
      <c r="AN129" s="7">
        <f t="shared" si="61"/>
        <v>7749000</v>
      </c>
      <c r="AO129" s="7">
        <f t="shared" si="61"/>
        <v>7872000</v>
      </c>
      <c r="AP129" s="7">
        <f t="shared" si="61"/>
        <v>7995000</v>
      </c>
      <c r="AQ129" s="7">
        <f t="shared" si="62"/>
        <v>8118000</v>
      </c>
      <c r="AR129" s="7">
        <f t="shared" si="62"/>
        <v>8241000</v>
      </c>
      <c r="AS129" s="7">
        <f t="shared" si="62"/>
        <v>8364000</v>
      </c>
      <c r="AT129" s="7">
        <f t="shared" si="62"/>
        <v>8487000</v>
      </c>
      <c r="AU129" s="7">
        <f t="shared" si="62"/>
        <v>8610000</v>
      </c>
      <c r="AV129" s="7">
        <f t="shared" si="62"/>
        <v>8733000</v>
      </c>
      <c r="AW129" s="7">
        <f t="shared" si="62"/>
        <v>8856000</v>
      </c>
      <c r="AX129" s="7">
        <f t="shared" si="62"/>
        <v>8979000</v>
      </c>
      <c r="AY129" s="7">
        <f t="shared" si="62"/>
        <v>9102000</v>
      </c>
      <c r="AZ129" s="7">
        <f t="shared" si="62"/>
        <v>9225000</v>
      </c>
      <c r="BA129" s="7">
        <f t="shared" si="62"/>
        <v>9348000</v>
      </c>
      <c r="BB129" s="7">
        <f t="shared" si="62"/>
        <v>9471000</v>
      </c>
      <c r="BC129" s="7">
        <f t="shared" si="62"/>
        <v>9594000</v>
      </c>
      <c r="BD129" s="7">
        <f t="shared" si="62"/>
        <v>9717000</v>
      </c>
      <c r="BE129" s="7">
        <f t="shared" si="62"/>
        <v>9840000</v>
      </c>
      <c r="BF129" s="7">
        <f t="shared" si="62"/>
        <v>9963000</v>
      </c>
      <c r="BG129" s="7">
        <f t="shared" si="59"/>
        <v>10086000</v>
      </c>
      <c r="BH129" s="7">
        <f t="shared" si="59"/>
        <v>10209000</v>
      </c>
      <c r="BI129" s="7">
        <f t="shared" si="59"/>
        <v>10332000</v>
      </c>
      <c r="BJ129" s="7">
        <f t="shared" si="59"/>
        <v>10455000</v>
      </c>
      <c r="BK129" s="7">
        <f t="shared" si="59"/>
        <v>10578000</v>
      </c>
      <c r="BL129" s="7">
        <f t="shared" si="59"/>
        <v>10701000</v>
      </c>
      <c r="BM129" s="7">
        <f t="shared" si="59"/>
        <v>10824000</v>
      </c>
      <c r="BN129" s="7">
        <f t="shared" si="59"/>
        <v>10947000</v>
      </c>
      <c r="BO129" s="7">
        <f t="shared" si="59"/>
        <v>11070000</v>
      </c>
      <c r="BP129" s="7">
        <f t="shared" si="59"/>
        <v>11193000</v>
      </c>
      <c r="BQ129" s="7">
        <f t="shared" si="59"/>
        <v>11316000</v>
      </c>
      <c r="BR129" s="7">
        <f t="shared" si="59"/>
        <v>11439000</v>
      </c>
      <c r="BS129" s="7">
        <f t="shared" si="59"/>
        <v>11562000</v>
      </c>
      <c r="BT129" s="7">
        <f t="shared" si="59"/>
        <v>11685000</v>
      </c>
      <c r="BU129" s="7">
        <f t="shared" si="59"/>
        <v>11808000</v>
      </c>
      <c r="BV129" s="7">
        <f t="shared" si="59"/>
        <v>11931000</v>
      </c>
      <c r="BW129" s="7">
        <f t="shared" ref="BQ129:BY144" si="64">BW$8*$A129/10</f>
        <v>12054000</v>
      </c>
      <c r="BX129" s="7">
        <f t="shared" si="64"/>
        <v>12177000</v>
      </c>
      <c r="BY129" s="7">
        <f t="shared" si="64"/>
        <v>12300000</v>
      </c>
      <c r="BZ129" s="7"/>
      <c r="CA129" s="7"/>
      <c r="CB129" s="7"/>
      <c r="CC129" s="7"/>
    </row>
    <row r="130" spans="1:81" s="5" customFormat="1" ht="11.25" x14ac:dyDescent="0.2">
      <c r="A130" s="6">
        <f t="shared" si="35"/>
        <v>1240000</v>
      </c>
      <c r="B130" s="7">
        <f t="shared" si="63"/>
        <v>2480000</v>
      </c>
      <c r="C130" s="7">
        <f t="shared" si="63"/>
        <v>2604000</v>
      </c>
      <c r="D130" s="7">
        <f t="shared" si="63"/>
        <v>3348000</v>
      </c>
      <c r="E130" s="7">
        <f t="shared" si="63"/>
        <v>3472000</v>
      </c>
      <c r="F130" s="7">
        <f t="shared" si="63"/>
        <v>3596000</v>
      </c>
      <c r="G130" s="7">
        <f t="shared" si="63"/>
        <v>3720000</v>
      </c>
      <c r="H130" s="7">
        <f t="shared" si="63"/>
        <v>3844000</v>
      </c>
      <c r="I130" s="7">
        <f t="shared" si="63"/>
        <v>3968000</v>
      </c>
      <c r="J130" s="7">
        <f t="shared" si="63"/>
        <v>4092000</v>
      </c>
      <c r="K130" s="7">
        <f t="shared" si="63"/>
        <v>4216000</v>
      </c>
      <c r="L130" s="7">
        <f t="shared" si="63"/>
        <v>4340000</v>
      </c>
      <c r="M130" s="7">
        <f t="shared" si="63"/>
        <v>4464000</v>
      </c>
      <c r="N130" s="7">
        <f t="shared" si="63"/>
        <v>4588000</v>
      </c>
      <c r="O130" s="7">
        <f t="shared" si="63"/>
        <v>4712000</v>
      </c>
      <c r="P130" s="7">
        <f t="shared" si="63"/>
        <v>4836000</v>
      </c>
      <c r="Q130" s="7">
        <f t="shared" si="63"/>
        <v>4960000</v>
      </c>
      <c r="R130" s="7">
        <f t="shared" si="60"/>
        <v>5084000</v>
      </c>
      <c r="S130" s="7">
        <f t="shared" si="60"/>
        <v>5208000</v>
      </c>
      <c r="T130" s="7">
        <f t="shared" si="60"/>
        <v>5332000</v>
      </c>
      <c r="U130" s="7">
        <f t="shared" si="60"/>
        <v>5456000</v>
      </c>
      <c r="V130" s="7">
        <f t="shared" si="60"/>
        <v>5580000</v>
      </c>
      <c r="W130" s="7">
        <f t="shared" si="60"/>
        <v>5704000</v>
      </c>
      <c r="X130" s="7">
        <f t="shared" si="60"/>
        <v>5828000</v>
      </c>
      <c r="Y130" s="7">
        <f t="shared" si="60"/>
        <v>5952000</v>
      </c>
      <c r="Z130" s="7">
        <f t="shared" si="60"/>
        <v>6076000</v>
      </c>
      <c r="AA130" s="7">
        <f t="shared" si="60"/>
        <v>6200000</v>
      </c>
      <c r="AB130" s="7">
        <f t="shared" si="60"/>
        <v>6324000</v>
      </c>
      <c r="AC130" s="7">
        <f t="shared" si="60"/>
        <v>6448000</v>
      </c>
      <c r="AD130" s="7">
        <f t="shared" si="60"/>
        <v>6572000</v>
      </c>
      <c r="AE130" s="7">
        <f t="shared" si="60"/>
        <v>6696000</v>
      </c>
      <c r="AF130" s="7">
        <f t="shared" si="60"/>
        <v>6820000</v>
      </c>
      <c r="AG130" s="7">
        <f t="shared" si="61"/>
        <v>6944000</v>
      </c>
      <c r="AH130" s="7">
        <f t="shared" si="61"/>
        <v>7068000</v>
      </c>
      <c r="AI130" s="7">
        <f t="shared" si="61"/>
        <v>7192000</v>
      </c>
      <c r="AJ130" s="7">
        <f t="shared" si="61"/>
        <v>7316000</v>
      </c>
      <c r="AK130" s="7">
        <f t="shared" si="61"/>
        <v>7440000</v>
      </c>
      <c r="AL130" s="7">
        <f t="shared" si="61"/>
        <v>7564000</v>
      </c>
      <c r="AM130" s="7">
        <f t="shared" si="61"/>
        <v>7688000</v>
      </c>
      <c r="AN130" s="7">
        <f t="shared" si="61"/>
        <v>7812000</v>
      </c>
      <c r="AO130" s="7">
        <f t="shared" si="61"/>
        <v>7936000</v>
      </c>
      <c r="AP130" s="7">
        <f t="shared" si="61"/>
        <v>8060000</v>
      </c>
      <c r="AQ130" s="7">
        <f t="shared" si="62"/>
        <v>8184000</v>
      </c>
      <c r="AR130" s="7">
        <f t="shared" si="62"/>
        <v>8308000</v>
      </c>
      <c r="AS130" s="7">
        <f t="shared" si="62"/>
        <v>8432000</v>
      </c>
      <c r="AT130" s="7">
        <f t="shared" si="62"/>
        <v>8556000</v>
      </c>
      <c r="AU130" s="7">
        <f t="shared" si="62"/>
        <v>8680000</v>
      </c>
      <c r="AV130" s="7">
        <f t="shared" si="62"/>
        <v>8804000</v>
      </c>
      <c r="AW130" s="7">
        <f t="shared" si="62"/>
        <v>8928000</v>
      </c>
      <c r="AX130" s="7">
        <f t="shared" si="62"/>
        <v>9052000</v>
      </c>
      <c r="AY130" s="7">
        <f t="shared" si="62"/>
        <v>9176000</v>
      </c>
      <c r="AZ130" s="7">
        <f t="shared" si="62"/>
        <v>9300000</v>
      </c>
      <c r="BA130" s="7">
        <f t="shared" si="62"/>
        <v>9424000</v>
      </c>
      <c r="BB130" s="7">
        <f t="shared" si="62"/>
        <v>9548000</v>
      </c>
      <c r="BC130" s="7">
        <f t="shared" si="62"/>
        <v>9672000</v>
      </c>
      <c r="BD130" s="7">
        <f t="shared" si="62"/>
        <v>9796000</v>
      </c>
      <c r="BE130" s="7">
        <f t="shared" si="62"/>
        <v>9920000</v>
      </c>
      <c r="BF130" s="7">
        <f t="shared" si="62"/>
        <v>10044000</v>
      </c>
      <c r="BG130" s="7">
        <f t="shared" si="59"/>
        <v>10168000</v>
      </c>
      <c r="BH130" s="7">
        <f t="shared" si="59"/>
        <v>10292000</v>
      </c>
      <c r="BI130" s="7">
        <f t="shared" si="59"/>
        <v>10416000</v>
      </c>
      <c r="BJ130" s="7">
        <f t="shared" si="59"/>
        <v>10540000</v>
      </c>
      <c r="BK130" s="7">
        <f t="shared" si="59"/>
        <v>10664000</v>
      </c>
      <c r="BL130" s="7">
        <f t="shared" si="59"/>
        <v>10788000</v>
      </c>
      <c r="BM130" s="7">
        <f t="shared" si="59"/>
        <v>10912000</v>
      </c>
      <c r="BN130" s="7">
        <f t="shared" si="59"/>
        <v>11036000</v>
      </c>
      <c r="BO130" s="7">
        <f t="shared" si="59"/>
        <v>11160000</v>
      </c>
      <c r="BP130" s="7">
        <f t="shared" si="59"/>
        <v>11284000</v>
      </c>
      <c r="BQ130" s="7">
        <f t="shared" si="64"/>
        <v>11408000</v>
      </c>
      <c r="BR130" s="7">
        <f t="shared" si="64"/>
        <v>11532000</v>
      </c>
      <c r="BS130" s="7">
        <f t="shared" si="64"/>
        <v>11656000</v>
      </c>
      <c r="BT130" s="7">
        <f t="shared" si="64"/>
        <v>11780000</v>
      </c>
      <c r="BU130" s="7">
        <f t="shared" si="64"/>
        <v>11904000</v>
      </c>
      <c r="BV130" s="7">
        <f t="shared" si="64"/>
        <v>12028000</v>
      </c>
      <c r="BW130" s="7">
        <f t="shared" si="64"/>
        <v>12152000</v>
      </c>
      <c r="BX130" s="7">
        <f t="shared" si="64"/>
        <v>12276000</v>
      </c>
      <c r="BY130" s="7">
        <f t="shared" si="64"/>
        <v>12400000</v>
      </c>
      <c r="BZ130" s="7"/>
      <c r="CA130" s="7"/>
      <c r="CB130" s="7"/>
      <c r="CC130" s="7"/>
    </row>
    <row r="131" spans="1:81" s="5" customFormat="1" ht="11.25" x14ac:dyDescent="0.2">
      <c r="A131" s="6">
        <f t="shared" si="35"/>
        <v>1250000</v>
      </c>
      <c r="B131" s="7">
        <f t="shared" si="63"/>
        <v>2500000</v>
      </c>
      <c r="C131" s="7">
        <f t="shared" si="63"/>
        <v>2625000</v>
      </c>
      <c r="D131" s="7">
        <f t="shared" si="63"/>
        <v>3375000</v>
      </c>
      <c r="E131" s="7">
        <f t="shared" si="63"/>
        <v>3500000</v>
      </c>
      <c r="F131" s="7">
        <f t="shared" si="63"/>
        <v>3625000</v>
      </c>
      <c r="G131" s="7">
        <f t="shared" si="63"/>
        <v>3750000</v>
      </c>
      <c r="H131" s="7">
        <f t="shared" si="63"/>
        <v>3875000</v>
      </c>
      <c r="I131" s="7">
        <f t="shared" si="63"/>
        <v>4000000</v>
      </c>
      <c r="J131" s="7">
        <f t="shared" si="63"/>
        <v>4125000</v>
      </c>
      <c r="K131" s="7">
        <f t="shared" si="63"/>
        <v>4250000</v>
      </c>
      <c r="L131" s="7">
        <f t="shared" si="63"/>
        <v>4375000</v>
      </c>
      <c r="M131" s="7">
        <f t="shared" si="63"/>
        <v>4500000</v>
      </c>
      <c r="N131" s="7">
        <f t="shared" si="63"/>
        <v>4625000</v>
      </c>
      <c r="O131" s="7">
        <f t="shared" si="63"/>
        <v>4750000</v>
      </c>
      <c r="P131" s="7">
        <f t="shared" si="63"/>
        <v>4875000</v>
      </c>
      <c r="Q131" s="7">
        <f t="shared" si="63"/>
        <v>5000000</v>
      </c>
      <c r="R131" s="7">
        <f t="shared" ref="R131:AF136" si="65">R$8*$A131/10</f>
        <v>5125000</v>
      </c>
      <c r="S131" s="7">
        <f t="shared" si="65"/>
        <v>5250000</v>
      </c>
      <c r="T131" s="7">
        <f t="shared" si="65"/>
        <v>5375000</v>
      </c>
      <c r="U131" s="7">
        <f t="shared" si="65"/>
        <v>5500000</v>
      </c>
      <c r="V131" s="7">
        <f t="shared" si="65"/>
        <v>5625000</v>
      </c>
      <c r="W131" s="7">
        <f t="shared" si="65"/>
        <v>5750000</v>
      </c>
      <c r="X131" s="7">
        <f t="shared" si="65"/>
        <v>5875000</v>
      </c>
      <c r="Y131" s="7">
        <f t="shared" si="65"/>
        <v>6000000</v>
      </c>
      <c r="Z131" s="7">
        <f t="shared" si="65"/>
        <v>6125000</v>
      </c>
      <c r="AA131" s="7">
        <f t="shared" si="65"/>
        <v>6250000</v>
      </c>
      <c r="AB131" s="7">
        <f t="shared" si="65"/>
        <v>6375000</v>
      </c>
      <c r="AC131" s="7">
        <f t="shared" si="65"/>
        <v>6500000</v>
      </c>
      <c r="AD131" s="7">
        <f t="shared" si="65"/>
        <v>6625000</v>
      </c>
      <c r="AE131" s="7">
        <f t="shared" si="65"/>
        <v>6750000</v>
      </c>
      <c r="AF131" s="7">
        <f t="shared" si="65"/>
        <v>6875000</v>
      </c>
      <c r="AG131" s="7">
        <f t="shared" si="61"/>
        <v>7000000</v>
      </c>
      <c r="AH131" s="7">
        <f t="shared" si="61"/>
        <v>7125000</v>
      </c>
      <c r="AI131" s="7">
        <f t="shared" si="61"/>
        <v>7250000</v>
      </c>
      <c r="AJ131" s="7">
        <f t="shared" si="61"/>
        <v>7375000</v>
      </c>
      <c r="AK131" s="7">
        <f t="shared" si="61"/>
        <v>7500000</v>
      </c>
      <c r="AL131" s="7">
        <f t="shared" si="61"/>
        <v>7625000</v>
      </c>
      <c r="AM131" s="7">
        <f t="shared" si="61"/>
        <v>7750000</v>
      </c>
      <c r="AN131" s="7">
        <f t="shared" si="61"/>
        <v>7875000</v>
      </c>
      <c r="AO131" s="7">
        <f t="shared" si="61"/>
        <v>8000000</v>
      </c>
      <c r="AP131" s="7">
        <f t="shared" si="61"/>
        <v>8125000</v>
      </c>
      <c r="AQ131" s="7">
        <f t="shared" si="62"/>
        <v>8250000</v>
      </c>
      <c r="AR131" s="7">
        <f t="shared" si="62"/>
        <v>8375000</v>
      </c>
      <c r="AS131" s="7">
        <f t="shared" si="62"/>
        <v>8500000</v>
      </c>
      <c r="AT131" s="7">
        <f t="shared" si="62"/>
        <v>8625000</v>
      </c>
      <c r="AU131" s="7">
        <f t="shared" si="62"/>
        <v>8750000</v>
      </c>
      <c r="AV131" s="7">
        <f t="shared" si="62"/>
        <v>8875000</v>
      </c>
      <c r="AW131" s="7">
        <f t="shared" si="62"/>
        <v>9000000</v>
      </c>
      <c r="AX131" s="7">
        <f t="shared" si="62"/>
        <v>9125000</v>
      </c>
      <c r="AY131" s="7">
        <f t="shared" si="62"/>
        <v>9250000</v>
      </c>
      <c r="AZ131" s="7">
        <f t="shared" si="62"/>
        <v>9375000</v>
      </c>
      <c r="BA131" s="7">
        <f t="shared" si="62"/>
        <v>9500000</v>
      </c>
      <c r="BB131" s="7">
        <f t="shared" si="62"/>
        <v>9625000</v>
      </c>
      <c r="BC131" s="7">
        <f t="shared" si="62"/>
        <v>9750000</v>
      </c>
      <c r="BD131" s="7">
        <f t="shared" si="62"/>
        <v>9875000</v>
      </c>
      <c r="BE131" s="7">
        <f t="shared" si="62"/>
        <v>10000000</v>
      </c>
      <c r="BF131" s="7">
        <f t="shared" si="62"/>
        <v>10125000</v>
      </c>
      <c r="BG131" s="7">
        <f t="shared" si="59"/>
        <v>10250000</v>
      </c>
      <c r="BH131" s="7">
        <f t="shared" si="59"/>
        <v>10375000</v>
      </c>
      <c r="BI131" s="7">
        <f t="shared" si="59"/>
        <v>10500000</v>
      </c>
      <c r="BJ131" s="7">
        <f t="shared" si="59"/>
        <v>10625000</v>
      </c>
      <c r="BK131" s="7">
        <f t="shared" si="59"/>
        <v>10750000</v>
      </c>
      <c r="BL131" s="7">
        <f t="shared" si="59"/>
        <v>10875000</v>
      </c>
      <c r="BM131" s="7">
        <f t="shared" si="59"/>
        <v>11000000</v>
      </c>
      <c r="BN131" s="7">
        <f t="shared" si="59"/>
        <v>11125000</v>
      </c>
      <c r="BO131" s="7">
        <f t="shared" si="59"/>
        <v>11250000</v>
      </c>
      <c r="BP131" s="7">
        <f t="shared" si="59"/>
        <v>11375000</v>
      </c>
      <c r="BQ131" s="7">
        <f t="shared" si="64"/>
        <v>11500000</v>
      </c>
      <c r="BR131" s="7">
        <f t="shared" si="64"/>
        <v>11625000</v>
      </c>
      <c r="BS131" s="7">
        <f t="shared" si="64"/>
        <v>11750000</v>
      </c>
      <c r="BT131" s="7">
        <f t="shared" si="64"/>
        <v>11875000</v>
      </c>
      <c r="BU131" s="7">
        <f t="shared" si="64"/>
        <v>12000000</v>
      </c>
      <c r="BV131" s="7">
        <f t="shared" si="64"/>
        <v>12125000</v>
      </c>
      <c r="BW131" s="7">
        <f t="shared" si="64"/>
        <v>12250000</v>
      </c>
      <c r="BX131" s="7">
        <f t="shared" si="64"/>
        <v>12375000</v>
      </c>
      <c r="BY131" s="7">
        <f t="shared" si="64"/>
        <v>12500000</v>
      </c>
      <c r="BZ131" s="7"/>
      <c r="CA131" s="7"/>
      <c r="CB131" s="7"/>
      <c r="CC131" s="7"/>
    </row>
    <row r="132" spans="1:81" s="5" customFormat="1" ht="11.25" x14ac:dyDescent="0.2">
      <c r="A132" s="6">
        <f t="shared" si="35"/>
        <v>1260000</v>
      </c>
      <c r="B132" s="7">
        <f t="shared" si="63"/>
        <v>2520000</v>
      </c>
      <c r="C132" s="7">
        <f t="shared" si="63"/>
        <v>2646000</v>
      </c>
      <c r="D132" s="7">
        <f t="shared" si="63"/>
        <v>3402000</v>
      </c>
      <c r="E132" s="7">
        <f t="shared" si="63"/>
        <v>3528000</v>
      </c>
      <c r="F132" s="7">
        <f t="shared" si="63"/>
        <v>3654000</v>
      </c>
      <c r="G132" s="7">
        <f t="shared" si="63"/>
        <v>3780000</v>
      </c>
      <c r="H132" s="7">
        <f t="shared" si="63"/>
        <v>3906000</v>
      </c>
      <c r="I132" s="7">
        <f t="shared" si="63"/>
        <v>4032000</v>
      </c>
      <c r="J132" s="7">
        <f t="shared" si="63"/>
        <v>4158000</v>
      </c>
      <c r="K132" s="7">
        <f t="shared" si="63"/>
        <v>4284000</v>
      </c>
      <c r="L132" s="7">
        <f t="shared" si="63"/>
        <v>4410000</v>
      </c>
      <c r="M132" s="7">
        <f t="shared" si="63"/>
        <v>4536000</v>
      </c>
      <c r="N132" s="7">
        <f t="shared" si="63"/>
        <v>4662000</v>
      </c>
      <c r="O132" s="7">
        <f t="shared" si="63"/>
        <v>4788000</v>
      </c>
      <c r="P132" s="7">
        <f t="shared" si="63"/>
        <v>4914000</v>
      </c>
      <c r="Q132" s="7">
        <f t="shared" si="63"/>
        <v>5040000</v>
      </c>
      <c r="R132" s="7">
        <f t="shared" si="65"/>
        <v>5166000</v>
      </c>
      <c r="S132" s="7">
        <f t="shared" si="65"/>
        <v>5292000</v>
      </c>
      <c r="T132" s="7">
        <f t="shared" si="65"/>
        <v>5418000</v>
      </c>
      <c r="U132" s="7">
        <f t="shared" si="65"/>
        <v>5544000</v>
      </c>
      <c r="V132" s="7">
        <f t="shared" si="65"/>
        <v>5670000</v>
      </c>
      <c r="W132" s="7">
        <f t="shared" si="65"/>
        <v>5796000</v>
      </c>
      <c r="X132" s="7">
        <f t="shared" si="65"/>
        <v>5922000</v>
      </c>
      <c r="Y132" s="7">
        <f t="shared" si="65"/>
        <v>6048000</v>
      </c>
      <c r="Z132" s="7">
        <f t="shared" si="65"/>
        <v>6174000</v>
      </c>
      <c r="AA132" s="7">
        <f t="shared" si="65"/>
        <v>6300000</v>
      </c>
      <c r="AB132" s="7">
        <f t="shared" si="65"/>
        <v>6426000</v>
      </c>
      <c r="AC132" s="7">
        <f t="shared" si="65"/>
        <v>6552000</v>
      </c>
      <c r="AD132" s="7">
        <f t="shared" si="65"/>
        <v>6678000</v>
      </c>
      <c r="AE132" s="7">
        <f t="shared" si="65"/>
        <v>6804000</v>
      </c>
      <c r="AF132" s="7">
        <f t="shared" si="65"/>
        <v>6930000</v>
      </c>
      <c r="AG132" s="7">
        <f t="shared" si="61"/>
        <v>7056000</v>
      </c>
      <c r="AH132" s="7">
        <f t="shared" si="61"/>
        <v>7182000</v>
      </c>
      <c r="AI132" s="7">
        <f t="shared" si="61"/>
        <v>7308000</v>
      </c>
      <c r="AJ132" s="7">
        <f t="shared" si="61"/>
        <v>7434000</v>
      </c>
      <c r="AK132" s="7">
        <f t="shared" si="61"/>
        <v>7560000</v>
      </c>
      <c r="AL132" s="7">
        <f t="shared" si="61"/>
        <v>7686000</v>
      </c>
      <c r="AM132" s="7">
        <f t="shared" si="61"/>
        <v>7812000</v>
      </c>
      <c r="AN132" s="7">
        <f t="shared" si="61"/>
        <v>7938000</v>
      </c>
      <c r="AO132" s="7">
        <f t="shared" si="61"/>
        <v>8064000</v>
      </c>
      <c r="AP132" s="7">
        <f t="shared" si="61"/>
        <v>8190000</v>
      </c>
      <c r="AQ132" s="7">
        <f t="shared" si="62"/>
        <v>8316000</v>
      </c>
      <c r="AR132" s="7">
        <f t="shared" si="62"/>
        <v>8442000</v>
      </c>
      <c r="AS132" s="7">
        <f t="shared" si="62"/>
        <v>8568000</v>
      </c>
      <c r="AT132" s="7">
        <f t="shared" si="62"/>
        <v>8694000</v>
      </c>
      <c r="AU132" s="7">
        <f t="shared" si="62"/>
        <v>8820000</v>
      </c>
      <c r="AV132" s="7">
        <f t="shared" si="62"/>
        <v>8946000</v>
      </c>
      <c r="AW132" s="7">
        <f t="shared" si="62"/>
        <v>9072000</v>
      </c>
      <c r="AX132" s="7">
        <f t="shared" si="62"/>
        <v>9198000</v>
      </c>
      <c r="AY132" s="7">
        <f t="shared" si="62"/>
        <v>9324000</v>
      </c>
      <c r="AZ132" s="7">
        <f t="shared" si="62"/>
        <v>9450000</v>
      </c>
      <c r="BA132" s="7">
        <f t="shared" si="62"/>
        <v>9576000</v>
      </c>
      <c r="BB132" s="7">
        <f t="shared" si="62"/>
        <v>9702000</v>
      </c>
      <c r="BC132" s="7">
        <f t="shared" si="62"/>
        <v>9828000</v>
      </c>
      <c r="BD132" s="7">
        <f t="shared" si="62"/>
        <v>9954000</v>
      </c>
      <c r="BE132" s="7">
        <f t="shared" si="62"/>
        <v>10080000</v>
      </c>
      <c r="BF132" s="7">
        <f t="shared" si="62"/>
        <v>10206000</v>
      </c>
      <c r="BG132" s="7">
        <f t="shared" si="59"/>
        <v>10332000</v>
      </c>
      <c r="BH132" s="7">
        <f t="shared" si="59"/>
        <v>10458000</v>
      </c>
      <c r="BI132" s="7">
        <f t="shared" si="59"/>
        <v>10584000</v>
      </c>
      <c r="BJ132" s="7">
        <f t="shared" si="59"/>
        <v>10710000</v>
      </c>
      <c r="BK132" s="7">
        <f t="shared" si="59"/>
        <v>10836000</v>
      </c>
      <c r="BL132" s="7">
        <f t="shared" si="59"/>
        <v>10962000</v>
      </c>
      <c r="BM132" s="7">
        <f t="shared" si="59"/>
        <v>11088000</v>
      </c>
      <c r="BN132" s="7">
        <f t="shared" si="59"/>
        <v>11214000</v>
      </c>
      <c r="BO132" s="7">
        <f t="shared" si="59"/>
        <v>11340000</v>
      </c>
      <c r="BP132" s="7">
        <f t="shared" si="59"/>
        <v>11466000</v>
      </c>
      <c r="BQ132" s="7">
        <f t="shared" si="64"/>
        <v>11592000</v>
      </c>
      <c r="BR132" s="7">
        <f t="shared" si="64"/>
        <v>11718000</v>
      </c>
      <c r="BS132" s="7">
        <f t="shared" si="64"/>
        <v>11844000</v>
      </c>
      <c r="BT132" s="7">
        <f t="shared" si="64"/>
        <v>11970000</v>
      </c>
      <c r="BU132" s="7">
        <f t="shared" si="64"/>
        <v>12096000</v>
      </c>
      <c r="BV132" s="7">
        <f t="shared" si="64"/>
        <v>12222000</v>
      </c>
      <c r="BW132" s="7">
        <f t="shared" si="64"/>
        <v>12348000</v>
      </c>
      <c r="BX132" s="7">
        <f t="shared" si="64"/>
        <v>12474000</v>
      </c>
      <c r="BY132" s="7">
        <f t="shared" si="64"/>
        <v>12600000</v>
      </c>
      <c r="BZ132" s="7"/>
      <c r="CA132" s="7"/>
      <c r="CB132" s="7"/>
      <c r="CC132" s="7"/>
    </row>
    <row r="133" spans="1:81" s="5" customFormat="1" ht="11.25" x14ac:dyDescent="0.2">
      <c r="A133" s="6">
        <f t="shared" si="35"/>
        <v>1270000</v>
      </c>
      <c r="B133" s="7">
        <f t="shared" si="63"/>
        <v>2540000</v>
      </c>
      <c r="C133" s="7">
        <f t="shared" si="63"/>
        <v>2667000</v>
      </c>
      <c r="D133" s="7">
        <f t="shared" si="63"/>
        <v>3429000</v>
      </c>
      <c r="E133" s="7">
        <f t="shared" si="63"/>
        <v>3556000</v>
      </c>
      <c r="F133" s="7">
        <f t="shared" si="63"/>
        <v>3683000</v>
      </c>
      <c r="G133" s="7">
        <f t="shared" si="63"/>
        <v>3810000</v>
      </c>
      <c r="H133" s="7">
        <f t="shared" si="63"/>
        <v>3937000</v>
      </c>
      <c r="I133" s="7">
        <f t="shared" si="63"/>
        <v>4064000</v>
      </c>
      <c r="J133" s="7">
        <f t="shared" si="63"/>
        <v>4191000</v>
      </c>
      <c r="K133" s="7">
        <f t="shared" si="63"/>
        <v>4318000</v>
      </c>
      <c r="L133" s="7">
        <f t="shared" si="63"/>
        <v>4445000</v>
      </c>
      <c r="M133" s="7">
        <f t="shared" si="63"/>
        <v>4572000</v>
      </c>
      <c r="N133" s="7">
        <f t="shared" si="63"/>
        <v>4699000</v>
      </c>
      <c r="O133" s="7">
        <f t="shared" si="63"/>
        <v>4826000</v>
      </c>
      <c r="P133" s="7">
        <f t="shared" si="63"/>
        <v>4953000</v>
      </c>
      <c r="Q133" s="7">
        <f t="shared" si="63"/>
        <v>5080000</v>
      </c>
      <c r="R133" s="7">
        <f t="shared" si="65"/>
        <v>5207000</v>
      </c>
      <c r="S133" s="7">
        <f t="shared" si="65"/>
        <v>5334000</v>
      </c>
      <c r="T133" s="7">
        <f t="shared" si="65"/>
        <v>5461000</v>
      </c>
      <c r="U133" s="7">
        <f t="shared" si="65"/>
        <v>5588000</v>
      </c>
      <c r="V133" s="7">
        <f t="shared" si="65"/>
        <v>5715000</v>
      </c>
      <c r="W133" s="7">
        <f t="shared" si="65"/>
        <v>5842000</v>
      </c>
      <c r="X133" s="7">
        <f t="shared" si="65"/>
        <v>5969000</v>
      </c>
      <c r="Y133" s="7">
        <f t="shared" si="65"/>
        <v>6096000</v>
      </c>
      <c r="Z133" s="7">
        <f t="shared" si="65"/>
        <v>6223000</v>
      </c>
      <c r="AA133" s="7">
        <f t="shared" si="65"/>
        <v>6350000</v>
      </c>
      <c r="AB133" s="7">
        <f t="shared" si="65"/>
        <v>6477000</v>
      </c>
      <c r="AC133" s="7">
        <f t="shared" si="65"/>
        <v>6604000</v>
      </c>
      <c r="AD133" s="7">
        <f t="shared" si="65"/>
        <v>6731000</v>
      </c>
      <c r="AE133" s="7">
        <f t="shared" si="65"/>
        <v>6858000</v>
      </c>
      <c r="AF133" s="7">
        <f t="shared" si="65"/>
        <v>6985000</v>
      </c>
      <c r="AG133" s="7">
        <f t="shared" si="61"/>
        <v>7112000</v>
      </c>
      <c r="AH133" s="7">
        <f t="shared" si="61"/>
        <v>7239000</v>
      </c>
      <c r="AI133" s="7">
        <f t="shared" si="61"/>
        <v>7366000</v>
      </c>
      <c r="AJ133" s="7">
        <f t="shared" si="61"/>
        <v>7493000</v>
      </c>
      <c r="AK133" s="7">
        <f t="shared" si="61"/>
        <v>7620000</v>
      </c>
      <c r="AL133" s="7">
        <f t="shared" si="61"/>
        <v>7747000</v>
      </c>
      <c r="AM133" s="7">
        <f t="shared" si="61"/>
        <v>7874000</v>
      </c>
      <c r="AN133" s="7">
        <f t="shared" si="61"/>
        <v>8001000</v>
      </c>
      <c r="AO133" s="7">
        <f t="shared" si="61"/>
        <v>8128000</v>
      </c>
      <c r="AP133" s="7">
        <f t="shared" si="61"/>
        <v>8255000</v>
      </c>
      <c r="AQ133" s="7">
        <f t="shared" si="62"/>
        <v>8382000</v>
      </c>
      <c r="AR133" s="7">
        <f t="shared" si="62"/>
        <v>8509000</v>
      </c>
      <c r="AS133" s="7">
        <f t="shared" si="62"/>
        <v>8636000</v>
      </c>
      <c r="AT133" s="7">
        <f t="shared" si="62"/>
        <v>8763000</v>
      </c>
      <c r="AU133" s="7">
        <f t="shared" si="62"/>
        <v>8890000</v>
      </c>
      <c r="AV133" s="7">
        <f t="shared" si="62"/>
        <v>9017000</v>
      </c>
      <c r="AW133" s="7">
        <f t="shared" si="62"/>
        <v>9144000</v>
      </c>
      <c r="AX133" s="7">
        <f t="shared" si="62"/>
        <v>9271000</v>
      </c>
      <c r="AY133" s="7">
        <f t="shared" si="62"/>
        <v>9398000</v>
      </c>
      <c r="AZ133" s="7">
        <f t="shared" si="62"/>
        <v>9525000</v>
      </c>
      <c r="BA133" s="7">
        <f t="shared" si="62"/>
        <v>9652000</v>
      </c>
      <c r="BB133" s="7">
        <f t="shared" si="62"/>
        <v>9779000</v>
      </c>
      <c r="BC133" s="7">
        <f t="shared" si="62"/>
        <v>9906000</v>
      </c>
      <c r="BD133" s="7">
        <f t="shared" si="62"/>
        <v>10033000</v>
      </c>
      <c r="BE133" s="7">
        <f t="shared" si="62"/>
        <v>10160000</v>
      </c>
      <c r="BF133" s="7">
        <f t="shared" si="62"/>
        <v>10287000</v>
      </c>
      <c r="BG133" s="7">
        <f t="shared" si="59"/>
        <v>10414000</v>
      </c>
      <c r="BH133" s="7">
        <f t="shared" si="59"/>
        <v>10541000</v>
      </c>
      <c r="BI133" s="7">
        <f t="shared" si="59"/>
        <v>10668000</v>
      </c>
      <c r="BJ133" s="7">
        <f t="shared" si="59"/>
        <v>10795000</v>
      </c>
      <c r="BK133" s="7">
        <f t="shared" si="59"/>
        <v>10922000</v>
      </c>
      <c r="BL133" s="7">
        <f t="shared" si="59"/>
        <v>11049000</v>
      </c>
      <c r="BM133" s="7">
        <f t="shared" si="59"/>
        <v>11176000</v>
      </c>
      <c r="BN133" s="7">
        <f t="shared" si="59"/>
        <v>11303000</v>
      </c>
      <c r="BO133" s="7">
        <f t="shared" si="59"/>
        <v>11430000</v>
      </c>
      <c r="BP133" s="7">
        <f t="shared" si="59"/>
        <v>11557000</v>
      </c>
      <c r="BQ133" s="7">
        <f t="shared" si="64"/>
        <v>11684000</v>
      </c>
      <c r="BR133" s="7">
        <f t="shared" si="64"/>
        <v>11811000</v>
      </c>
      <c r="BS133" s="7">
        <f t="shared" si="64"/>
        <v>11938000</v>
      </c>
      <c r="BT133" s="7">
        <f t="shared" si="64"/>
        <v>12065000</v>
      </c>
      <c r="BU133" s="7">
        <f t="shared" si="64"/>
        <v>12192000</v>
      </c>
      <c r="BV133" s="7">
        <f t="shared" si="64"/>
        <v>12319000</v>
      </c>
      <c r="BW133" s="7">
        <f t="shared" si="64"/>
        <v>12446000</v>
      </c>
      <c r="BX133" s="7">
        <f t="shared" si="64"/>
        <v>12573000</v>
      </c>
      <c r="BY133" s="7">
        <f t="shared" si="64"/>
        <v>12700000</v>
      </c>
      <c r="BZ133" s="7"/>
      <c r="CA133" s="7"/>
      <c r="CB133" s="7"/>
      <c r="CC133" s="7"/>
    </row>
    <row r="134" spans="1:81" s="5" customFormat="1" ht="11.25" x14ac:dyDescent="0.2">
      <c r="A134" s="6">
        <f t="shared" si="35"/>
        <v>1280000</v>
      </c>
      <c r="B134" s="7">
        <f t="shared" si="63"/>
        <v>2560000</v>
      </c>
      <c r="C134" s="7">
        <f t="shared" si="63"/>
        <v>2688000</v>
      </c>
      <c r="D134" s="7">
        <f t="shared" si="63"/>
        <v>3456000</v>
      </c>
      <c r="E134" s="7">
        <f t="shared" si="63"/>
        <v>3584000</v>
      </c>
      <c r="F134" s="7">
        <f t="shared" si="63"/>
        <v>3712000</v>
      </c>
      <c r="G134" s="7">
        <f t="shared" si="63"/>
        <v>3840000</v>
      </c>
      <c r="H134" s="7">
        <f t="shared" si="63"/>
        <v>3968000</v>
      </c>
      <c r="I134" s="7">
        <f t="shared" si="63"/>
        <v>4096000</v>
      </c>
      <c r="J134" s="7">
        <f t="shared" si="63"/>
        <v>4224000</v>
      </c>
      <c r="K134" s="7">
        <f t="shared" si="63"/>
        <v>4352000</v>
      </c>
      <c r="L134" s="7">
        <f t="shared" si="63"/>
        <v>4480000</v>
      </c>
      <c r="M134" s="7">
        <f t="shared" si="63"/>
        <v>4608000</v>
      </c>
      <c r="N134" s="7">
        <f t="shared" si="63"/>
        <v>4736000</v>
      </c>
      <c r="O134" s="7">
        <f t="shared" si="63"/>
        <v>4864000</v>
      </c>
      <c r="P134" s="7">
        <f t="shared" si="63"/>
        <v>4992000</v>
      </c>
      <c r="Q134" s="7">
        <f t="shared" si="63"/>
        <v>5120000</v>
      </c>
      <c r="R134" s="7">
        <f t="shared" si="65"/>
        <v>5248000</v>
      </c>
      <c r="S134" s="7">
        <f t="shared" si="65"/>
        <v>5376000</v>
      </c>
      <c r="T134" s="7">
        <f t="shared" si="65"/>
        <v>5504000</v>
      </c>
      <c r="U134" s="7">
        <f t="shared" si="65"/>
        <v>5632000</v>
      </c>
      <c r="V134" s="7">
        <f t="shared" si="65"/>
        <v>5760000</v>
      </c>
      <c r="W134" s="7">
        <f t="shared" si="65"/>
        <v>5888000</v>
      </c>
      <c r="X134" s="7">
        <f t="shared" si="65"/>
        <v>6016000</v>
      </c>
      <c r="Y134" s="7">
        <f t="shared" si="65"/>
        <v>6144000</v>
      </c>
      <c r="Z134" s="7">
        <f t="shared" si="65"/>
        <v>6272000</v>
      </c>
      <c r="AA134" s="7">
        <f t="shared" si="65"/>
        <v>6400000</v>
      </c>
      <c r="AB134" s="7">
        <f t="shared" si="65"/>
        <v>6528000</v>
      </c>
      <c r="AC134" s="7">
        <f t="shared" si="65"/>
        <v>6656000</v>
      </c>
      <c r="AD134" s="7">
        <f t="shared" si="65"/>
        <v>6784000</v>
      </c>
      <c r="AE134" s="7">
        <f t="shared" si="65"/>
        <v>6912000</v>
      </c>
      <c r="AF134" s="7">
        <f t="shared" si="65"/>
        <v>7040000</v>
      </c>
      <c r="AG134" s="7">
        <f t="shared" si="61"/>
        <v>7168000</v>
      </c>
      <c r="AH134" s="7">
        <f t="shared" si="61"/>
        <v>7296000</v>
      </c>
      <c r="AI134" s="7">
        <f t="shared" si="61"/>
        <v>7424000</v>
      </c>
      <c r="AJ134" s="7">
        <f t="shared" si="61"/>
        <v>7552000</v>
      </c>
      <c r="AK134" s="7">
        <f t="shared" si="61"/>
        <v>7680000</v>
      </c>
      <c r="AL134" s="7">
        <f t="shared" si="61"/>
        <v>7808000</v>
      </c>
      <c r="AM134" s="7">
        <f t="shared" si="61"/>
        <v>7936000</v>
      </c>
      <c r="AN134" s="7">
        <f t="shared" si="61"/>
        <v>8064000</v>
      </c>
      <c r="AO134" s="7">
        <f t="shared" si="61"/>
        <v>8192000</v>
      </c>
      <c r="AP134" s="7">
        <f t="shared" si="61"/>
        <v>8320000</v>
      </c>
      <c r="AQ134" s="7">
        <f t="shared" si="62"/>
        <v>8448000</v>
      </c>
      <c r="AR134" s="7">
        <f t="shared" si="62"/>
        <v>8576000</v>
      </c>
      <c r="AS134" s="7">
        <f t="shared" si="62"/>
        <v>8704000</v>
      </c>
      <c r="AT134" s="7">
        <f t="shared" si="62"/>
        <v>8832000</v>
      </c>
      <c r="AU134" s="7">
        <f t="shared" si="62"/>
        <v>8960000</v>
      </c>
      <c r="AV134" s="7">
        <f t="shared" si="62"/>
        <v>9088000</v>
      </c>
      <c r="AW134" s="7">
        <f t="shared" si="62"/>
        <v>9216000</v>
      </c>
      <c r="AX134" s="7">
        <f t="shared" si="62"/>
        <v>9344000</v>
      </c>
      <c r="AY134" s="7">
        <f t="shared" si="62"/>
        <v>9472000</v>
      </c>
      <c r="AZ134" s="7">
        <f t="shared" si="62"/>
        <v>9600000</v>
      </c>
      <c r="BA134" s="7">
        <f t="shared" si="62"/>
        <v>9728000</v>
      </c>
      <c r="BB134" s="7">
        <f t="shared" si="62"/>
        <v>9856000</v>
      </c>
      <c r="BC134" s="7">
        <f t="shared" si="62"/>
        <v>9984000</v>
      </c>
      <c r="BD134" s="7">
        <f t="shared" si="62"/>
        <v>10112000</v>
      </c>
      <c r="BE134" s="7">
        <f t="shared" si="62"/>
        <v>10240000</v>
      </c>
      <c r="BF134" s="7">
        <f t="shared" si="62"/>
        <v>10368000</v>
      </c>
      <c r="BG134" s="7">
        <f t="shared" si="59"/>
        <v>10496000</v>
      </c>
      <c r="BH134" s="7">
        <f t="shared" si="59"/>
        <v>10624000</v>
      </c>
      <c r="BI134" s="7">
        <f t="shared" si="59"/>
        <v>10752000</v>
      </c>
      <c r="BJ134" s="7">
        <f t="shared" si="59"/>
        <v>10880000</v>
      </c>
      <c r="BK134" s="7">
        <f t="shared" si="59"/>
        <v>11008000</v>
      </c>
      <c r="BL134" s="7">
        <f t="shared" si="59"/>
        <v>11136000</v>
      </c>
      <c r="BM134" s="7">
        <f t="shared" si="59"/>
        <v>11264000</v>
      </c>
      <c r="BN134" s="7">
        <f t="shared" si="59"/>
        <v>11392000</v>
      </c>
      <c r="BO134" s="7">
        <f t="shared" si="59"/>
        <v>11520000</v>
      </c>
      <c r="BP134" s="7">
        <f t="shared" si="59"/>
        <v>11648000</v>
      </c>
      <c r="BQ134" s="7">
        <f t="shared" si="64"/>
        <v>11776000</v>
      </c>
      <c r="BR134" s="7">
        <f t="shared" si="64"/>
        <v>11904000</v>
      </c>
      <c r="BS134" s="7">
        <f t="shared" si="64"/>
        <v>12032000</v>
      </c>
      <c r="BT134" s="7">
        <f t="shared" si="64"/>
        <v>12160000</v>
      </c>
      <c r="BU134" s="7">
        <f t="shared" si="64"/>
        <v>12288000</v>
      </c>
      <c r="BV134" s="7">
        <f t="shared" si="64"/>
        <v>12416000</v>
      </c>
      <c r="BW134" s="7">
        <f t="shared" si="64"/>
        <v>12544000</v>
      </c>
      <c r="BX134" s="7">
        <f t="shared" si="64"/>
        <v>12672000</v>
      </c>
      <c r="BY134" s="7">
        <f t="shared" si="64"/>
        <v>12800000</v>
      </c>
      <c r="BZ134" s="7"/>
      <c r="CA134" s="7"/>
      <c r="CB134" s="7"/>
      <c r="CC134" s="7"/>
    </row>
    <row r="135" spans="1:81" s="5" customFormat="1" ht="11.25" x14ac:dyDescent="0.2">
      <c r="A135" s="6">
        <f t="shared" si="35"/>
        <v>1290000</v>
      </c>
      <c r="B135" s="7">
        <f t="shared" si="63"/>
        <v>2580000</v>
      </c>
      <c r="C135" s="7">
        <f t="shared" si="63"/>
        <v>2709000</v>
      </c>
      <c r="D135" s="7">
        <f t="shared" si="63"/>
        <v>3483000</v>
      </c>
      <c r="E135" s="7">
        <f t="shared" si="63"/>
        <v>3612000</v>
      </c>
      <c r="F135" s="7">
        <f t="shared" si="63"/>
        <v>3741000</v>
      </c>
      <c r="G135" s="7">
        <f t="shared" si="63"/>
        <v>3870000</v>
      </c>
      <c r="H135" s="7">
        <f t="shared" si="63"/>
        <v>3999000</v>
      </c>
      <c r="I135" s="7">
        <f t="shared" si="63"/>
        <v>4128000</v>
      </c>
      <c r="J135" s="7">
        <f t="shared" si="63"/>
        <v>4257000</v>
      </c>
      <c r="K135" s="7">
        <f t="shared" si="63"/>
        <v>4386000</v>
      </c>
      <c r="L135" s="7">
        <f t="shared" si="63"/>
        <v>4515000</v>
      </c>
      <c r="M135" s="7">
        <f t="shared" si="63"/>
        <v>4644000</v>
      </c>
      <c r="N135" s="7">
        <f t="shared" si="63"/>
        <v>4773000</v>
      </c>
      <c r="O135" s="7">
        <f t="shared" si="63"/>
        <v>4902000</v>
      </c>
      <c r="P135" s="7">
        <f t="shared" si="63"/>
        <v>5031000</v>
      </c>
      <c r="Q135" s="7">
        <f t="shared" si="63"/>
        <v>5160000</v>
      </c>
      <c r="R135" s="7">
        <f t="shared" si="65"/>
        <v>5289000</v>
      </c>
      <c r="S135" s="7">
        <f t="shared" si="65"/>
        <v>5418000</v>
      </c>
      <c r="T135" s="7">
        <f t="shared" si="65"/>
        <v>5547000</v>
      </c>
      <c r="U135" s="7">
        <f t="shared" si="65"/>
        <v>5676000</v>
      </c>
      <c r="V135" s="7">
        <f t="shared" si="65"/>
        <v>5805000</v>
      </c>
      <c r="W135" s="7">
        <f t="shared" si="65"/>
        <v>5934000</v>
      </c>
      <c r="X135" s="7">
        <f t="shared" si="65"/>
        <v>6063000</v>
      </c>
      <c r="Y135" s="7">
        <f t="shared" si="65"/>
        <v>6192000</v>
      </c>
      <c r="Z135" s="7">
        <f t="shared" si="65"/>
        <v>6321000</v>
      </c>
      <c r="AA135" s="7">
        <f t="shared" si="65"/>
        <v>6450000</v>
      </c>
      <c r="AB135" s="7">
        <f t="shared" si="65"/>
        <v>6579000</v>
      </c>
      <c r="AC135" s="7">
        <f t="shared" si="65"/>
        <v>6708000</v>
      </c>
      <c r="AD135" s="7">
        <f t="shared" si="65"/>
        <v>6837000</v>
      </c>
      <c r="AE135" s="7">
        <f t="shared" si="65"/>
        <v>6966000</v>
      </c>
      <c r="AF135" s="7">
        <f t="shared" si="65"/>
        <v>7095000</v>
      </c>
      <c r="AG135" s="7">
        <f t="shared" si="61"/>
        <v>7224000</v>
      </c>
      <c r="AH135" s="7">
        <f t="shared" si="61"/>
        <v>7353000</v>
      </c>
      <c r="AI135" s="7">
        <f t="shared" si="61"/>
        <v>7482000</v>
      </c>
      <c r="AJ135" s="7">
        <f t="shared" si="61"/>
        <v>7611000</v>
      </c>
      <c r="AK135" s="7">
        <f t="shared" si="61"/>
        <v>7740000</v>
      </c>
      <c r="AL135" s="7">
        <f t="shared" si="61"/>
        <v>7869000</v>
      </c>
      <c r="AM135" s="7">
        <f t="shared" si="61"/>
        <v>7998000</v>
      </c>
      <c r="AN135" s="7">
        <f t="shared" si="61"/>
        <v>8127000</v>
      </c>
      <c r="AO135" s="7">
        <f t="shared" si="61"/>
        <v>8256000</v>
      </c>
      <c r="AP135" s="7">
        <f t="shared" si="61"/>
        <v>8385000</v>
      </c>
      <c r="AQ135" s="7">
        <f t="shared" si="62"/>
        <v>8514000</v>
      </c>
      <c r="AR135" s="7">
        <f t="shared" si="62"/>
        <v>8643000</v>
      </c>
      <c r="AS135" s="7">
        <f t="shared" si="62"/>
        <v>8772000</v>
      </c>
      <c r="AT135" s="7">
        <f t="shared" si="62"/>
        <v>8901000</v>
      </c>
      <c r="AU135" s="7">
        <f t="shared" si="62"/>
        <v>9030000</v>
      </c>
      <c r="AV135" s="7">
        <f t="shared" si="62"/>
        <v>9159000</v>
      </c>
      <c r="AW135" s="7">
        <f t="shared" si="62"/>
        <v>9288000</v>
      </c>
      <c r="AX135" s="7">
        <f t="shared" si="62"/>
        <v>9417000</v>
      </c>
      <c r="AY135" s="7">
        <f t="shared" si="62"/>
        <v>9546000</v>
      </c>
      <c r="AZ135" s="7">
        <f t="shared" si="62"/>
        <v>9675000</v>
      </c>
      <c r="BA135" s="7">
        <f t="shared" si="62"/>
        <v>9804000</v>
      </c>
      <c r="BB135" s="7">
        <f t="shared" si="62"/>
        <v>9933000</v>
      </c>
      <c r="BC135" s="7">
        <f t="shared" si="62"/>
        <v>10062000</v>
      </c>
      <c r="BD135" s="7">
        <f t="shared" si="62"/>
        <v>10191000</v>
      </c>
      <c r="BE135" s="7">
        <f t="shared" si="62"/>
        <v>10320000</v>
      </c>
      <c r="BF135" s="7">
        <f t="shared" ref="BF135:BO152" si="66">BF$8*$A135/10</f>
        <v>10449000</v>
      </c>
      <c r="BG135" s="7">
        <f t="shared" si="66"/>
        <v>10578000</v>
      </c>
      <c r="BH135" s="7">
        <f t="shared" si="66"/>
        <v>10707000</v>
      </c>
      <c r="BI135" s="7">
        <f t="shared" si="66"/>
        <v>10836000</v>
      </c>
      <c r="BJ135" s="7">
        <f t="shared" si="66"/>
        <v>10965000</v>
      </c>
      <c r="BK135" s="7">
        <f t="shared" si="66"/>
        <v>11094000</v>
      </c>
      <c r="BL135" s="7">
        <f t="shared" si="66"/>
        <v>11223000</v>
      </c>
      <c r="BM135" s="7">
        <f t="shared" si="66"/>
        <v>11352000</v>
      </c>
      <c r="BN135" s="7">
        <f t="shared" si="66"/>
        <v>11481000</v>
      </c>
      <c r="BO135" s="7">
        <f t="shared" si="66"/>
        <v>11610000</v>
      </c>
      <c r="BP135" s="7">
        <f t="shared" ref="BP135:BP162" si="67">BP$8*$A135/10</f>
        <v>11739000</v>
      </c>
      <c r="BQ135" s="7">
        <f t="shared" si="64"/>
        <v>11868000</v>
      </c>
      <c r="BR135" s="7">
        <f t="shared" si="64"/>
        <v>11997000</v>
      </c>
      <c r="BS135" s="7">
        <f t="shared" si="64"/>
        <v>12126000</v>
      </c>
      <c r="BT135" s="7">
        <f t="shared" si="64"/>
        <v>12255000</v>
      </c>
      <c r="BU135" s="7">
        <f t="shared" si="64"/>
        <v>12384000</v>
      </c>
      <c r="BV135" s="7">
        <f t="shared" si="64"/>
        <v>12513000</v>
      </c>
      <c r="BW135" s="7">
        <f t="shared" si="64"/>
        <v>12642000</v>
      </c>
      <c r="BX135" s="7">
        <f t="shared" si="64"/>
        <v>12771000</v>
      </c>
      <c r="BY135" s="7">
        <f t="shared" si="64"/>
        <v>12900000</v>
      </c>
      <c r="BZ135" s="7"/>
      <c r="CA135" s="7"/>
      <c r="CB135" s="7"/>
      <c r="CC135" s="7"/>
    </row>
    <row r="136" spans="1:81" s="5" customFormat="1" ht="11.25" x14ac:dyDescent="0.2">
      <c r="A136" s="6">
        <f t="shared" si="35"/>
        <v>1300000</v>
      </c>
      <c r="B136" s="7">
        <f t="shared" si="63"/>
        <v>2600000</v>
      </c>
      <c r="C136" s="7">
        <f t="shared" si="63"/>
        <v>2730000</v>
      </c>
      <c r="D136" s="7">
        <f t="shared" si="63"/>
        <v>3510000</v>
      </c>
      <c r="E136" s="7">
        <f t="shared" si="63"/>
        <v>3640000</v>
      </c>
      <c r="F136" s="7">
        <f t="shared" si="63"/>
        <v>3770000</v>
      </c>
      <c r="G136" s="7">
        <f t="shared" si="63"/>
        <v>3900000</v>
      </c>
      <c r="H136" s="7">
        <f t="shared" si="63"/>
        <v>4030000</v>
      </c>
      <c r="I136" s="7">
        <f t="shared" si="63"/>
        <v>4160000</v>
      </c>
      <c r="J136" s="7">
        <f t="shared" si="63"/>
        <v>4290000</v>
      </c>
      <c r="K136" s="7">
        <f t="shared" si="63"/>
        <v>4420000</v>
      </c>
      <c r="L136" s="7">
        <f t="shared" si="63"/>
        <v>4550000</v>
      </c>
      <c r="M136" s="7">
        <f t="shared" si="63"/>
        <v>4680000</v>
      </c>
      <c r="N136" s="7">
        <f t="shared" si="63"/>
        <v>4810000</v>
      </c>
      <c r="O136" s="7">
        <f t="shared" si="63"/>
        <v>4940000</v>
      </c>
      <c r="P136" s="7">
        <f t="shared" si="63"/>
        <v>5070000</v>
      </c>
      <c r="Q136" s="7">
        <f t="shared" si="63"/>
        <v>5200000</v>
      </c>
      <c r="R136" s="7">
        <f t="shared" si="65"/>
        <v>5330000</v>
      </c>
      <c r="S136" s="7">
        <f t="shared" si="65"/>
        <v>5460000</v>
      </c>
      <c r="T136" s="7">
        <f t="shared" si="65"/>
        <v>5590000</v>
      </c>
      <c r="U136" s="7">
        <f t="shared" si="65"/>
        <v>5720000</v>
      </c>
      <c r="V136" s="7">
        <f t="shared" si="65"/>
        <v>5850000</v>
      </c>
      <c r="W136" s="7">
        <f t="shared" si="65"/>
        <v>5980000</v>
      </c>
      <c r="X136" s="7">
        <f t="shared" si="65"/>
        <v>6110000</v>
      </c>
      <c r="Y136" s="7">
        <f t="shared" si="65"/>
        <v>6240000</v>
      </c>
      <c r="Z136" s="7">
        <f t="shared" si="65"/>
        <v>6370000</v>
      </c>
      <c r="AA136" s="7">
        <f t="shared" si="65"/>
        <v>6500000</v>
      </c>
      <c r="AB136" s="7">
        <f t="shared" si="65"/>
        <v>6630000</v>
      </c>
      <c r="AC136" s="7">
        <f t="shared" si="65"/>
        <v>6760000</v>
      </c>
      <c r="AD136" s="7">
        <f t="shared" si="65"/>
        <v>6890000</v>
      </c>
      <c r="AE136" s="7">
        <f t="shared" si="65"/>
        <v>7020000</v>
      </c>
      <c r="AF136" s="7">
        <f t="shared" si="65"/>
        <v>7150000</v>
      </c>
      <c r="AG136" s="7">
        <f t="shared" si="61"/>
        <v>7280000</v>
      </c>
      <c r="AH136" s="7">
        <f t="shared" si="61"/>
        <v>7410000</v>
      </c>
      <c r="AI136" s="7">
        <f t="shared" si="61"/>
        <v>7540000</v>
      </c>
      <c r="AJ136" s="7">
        <f t="shared" si="61"/>
        <v>7670000</v>
      </c>
      <c r="AK136" s="7">
        <f t="shared" si="61"/>
        <v>7800000</v>
      </c>
      <c r="AL136" s="7">
        <f t="shared" si="61"/>
        <v>7930000</v>
      </c>
      <c r="AM136" s="7">
        <f t="shared" si="61"/>
        <v>8060000</v>
      </c>
      <c r="AN136" s="7">
        <f t="shared" si="61"/>
        <v>8190000</v>
      </c>
      <c r="AO136" s="7">
        <f t="shared" si="61"/>
        <v>8320000</v>
      </c>
      <c r="AP136" s="7">
        <f t="shared" si="61"/>
        <v>8450000</v>
      </c>
      <c r="AQ136" s="7">
        <f t="shared" si="62"/>
        <v>8580000</v>
      </c>
      <c r="AR136" s="7">
        <f t="shared" si="62"/>
        <v>8710000</v>
      </c>
      <c r="AS136" s="7">
        <f t="shared" si="62"/>
        <v>8840000</v>
      </c>
      <c r="AT136" s="7">
        <f t="shared" si="62"/>
        <v>8970000</v>
      </c>
      <c r="AU136" s="7">
        <f t="shared" si="62"/>
        <v>9100000</v>
      </c>
      <c r="AV136" s="7">
        <f t="shared" si="62"/>
        <v>9230000</v>
      </c>
      <c r="AW136" s="7">
        <f t="shared" si="62"/>
        <v>9360000</v>
      </c>
      <c r="AX136" s="7">
        <f t="shared" si="62"/>
        <v>9490000</v>
      </c>
      <c r="AY136" s="7">
        <f t="shared" si="62"/>
        <v>9620000</v>
      </c>
      <c r="AZ136" s="7">
        <f t="shared" si="62"/>
        <v>9750000</v>
      </c>
      <c r="BA136" s="7">
        <f t="shared" si="62"/>
        <v>9880000</v>
      </c>
      <c r="BB136" s="7">
        <f t="shared" si="62"/>
        <v>10010000</v>
      </c>
      <c r="BC136" s="7">
        <f t="shared" si="62"/>
        <v>10140000</v>
      </c>
      <c r="BD136" s="7">
        <f t="shared" si="62"/>
        <v>10270000</v>
      </c>
      <c r="BE136" s="7">
        <f t="shared" si="62"/>
        <v>10400000</v>
      </c>
      <c r="BF136" s="7">
        <f t="shared" si="66"/>
        <v>10530000</v>
      </c>
      <c r="BG136" s="7">
        <f t="shared" si="66"/>
        <v>10660000</v>
      </c>
      <c r="BH136" s="7">
        <f t="shared" si="66"/>
        <v>10790000</v>
      </c>
      <c r="BI136" s="7">
        <f t="shared" si="66"/>
        <v>10920000</v>
      </c>
      <c r="BJ136" s="7">
        <f t="shared" si="66"/>
        <v>11050000</v>
      </c>
      <c r="BK136" s="7">
        <f t="shared" si="66"/>
        <v>11180000</v>
      </c>
      <c r="BL136" s="7">
        <f t="shared" si="66"/>
        <v>11310000</v>
      </c>
      <c r="BM136" s="7">
        <f t="shared" si="66"/>
        <v>11440000</v>
      </c>
      <c r="BN136" s="7">
        <f t="shared" si="66"/>
        <v>11570000</v>
      </c>
      <c r="BO136" s="7">
        <f t="shared" si="66"/>
        <v>11700000</v>
      </c>
      <c r="BP136" s="7">
        <f t="shared" si="67"/>
        <v>11830000</v>
      </c>
      <c r="BQ136" s="7">
        <f t="shared" si="64"/>
        <v>11960000</v>
      </c>
      <c r="BR136" s="7">
        <f t="shared" si="64"/>
        <v>12090000</v>
      </c>
      <c r="BS136" s="7">
        <f t="shared" si="64"/>
        <v>12220000</v>
      </c>
      <c r="BT136" s="7">
        <f t="shared" si="64"/>
        <v>12350000</v>
      </c>
      <c r="BU136" s="7">
        <f t="shared" si="64"/>
        <v>12480000</v>
      </c>
      <c r="BV136" s="7">
        <f t="shared" si="64"/>
        <v>12610000</v>
      </c>
      <c r="BW136" s="7">
        <f t="shared" si="64"/>
        <v>12740000</v>
      </c>
      <c r="BX136" s="7">
        <f t="shared" si="64"/>
        <v>12870000</v>
      </c>
      <c r="BY136" s="7">
        <f t="shared" si="64"/>
        <v>13000000</v>
      </c>
      <c r="BZ136" s="7"/>
      <c r="CA136" s="7"/>
      <c r="CB136" s="7"/>
      <c r="CC136" s="7"/>
    </row>
    <row r="137" spans="1:81" s="5" customFormat="1" ht="11.25" x14ac:dyDescent="0.2">
      <c r="A137" s="6">
        <f t="shared" si="35"/>
        <v>1310000</v>
      </c>
      <c r="B137" s="7">
        <f t="shared" ref="B137:P137" si="68">B$8*$A137/10</f>
        <v>2620000</v>
      </c>
      <c r="C137" s="7">
        <f t="shared" si="68"/>
        <v>2751000</v>
      </c>
      <c r="D137" s="7">
        <f t="shared" si="68"/>
        <v>3537000</v>
      </c>
      <c r="E137" s="7">
        <f t="shared" si="68"/>
        <v>3668000</v>
      </c>
      <c r="F137" s="7">
        <f t="shared" si="68"/>
        <v>3799000</v>
      </c>
      <c r="G137" s="7">
        <f t="shared" si="68"/>
        <v>3930000</v>
      </c>
      <c r="H137" s="7">
        <f t="shared" si="68"/>
        <v>4061000</v>
      </c>
      <c r="I137" s="7">
        <f t="shared" si="68"/>
        <v>4192000</v>
      </c>
      <c r="J137" s="7">
        <f t="shared" si="68"/>
        <v>4323000</v>
      </c>
      <c r="K137" s="7">
        <f t="shared" si="68"/>
        <v>4454000</v>
      </c>
      <c r="L137" s="7">
        <f t="shared" si="68"/>
        <v>4585000</v>
      </c>
      <c r="M137" s="7">
        <f t="shared" si="68"/>
        <v>4716000</v>
      </c>
      <c r="N137" s="7">
        <f t="shared" si="68"/>
        <v>4847000</v>
      </c>
      <c r="O137" s="7">
        <f t="shared" si="68"/>
        <v>4978000</v>
      </c>
      <c r="P137" s="7">
        <f t="shared" si="68"/>
        <v>5109000</v>
      </c>
      <c r="Q137" s="7">
        <f t="shared" ref="Q137:AF152" si="69">Q$8*$A137/10</f>
        <v>5240000</v>
      </c>
      <c r="R137" s="7">
        <f t="shared" si="69"/>
        <v>5371000</v>
      </c>
      <c r="S137" s="7">
        <f t="shared" si="69"/>
        <v>5502000</v>
      </c>
      <c r="T137" s="7">
        <f t="shared" si="69"/>
        <v>5633000</v>
      </c>
      <c r="U137" s="7">
        <f t="shared" si="69"/>
        <v>5764000</v>
      </c>
      <c r="V137" s="7">
        <f t="shared" si="69"/>
        <v>5895000</v>
      </c>
      <c r="W137" s="7">
        <f t="shared" si="69"/>
        <v>6026000</v>
      </c>
      <c r="X137" s="7">
        <f t="shared" si="69"/>
        <v>6157000</v>
      </c>
      <c r="Y137" s="7">
        <f t="shared" si="69"/>
        <v>6288000</v>
      </c>
      <c r="Z137" s="7">
        <f t="shared" si="69"/>
        <v>6419000</v>
      </c>
      <c r="AA137" s="7">
        <f t="shared" si="69"/>
        <v>6550000</v>
      </c>
      <c r="AB137" s="7">
        <f t="shared" si="69"/>
        <v>6681000</v>
      </c>
      <c r="AC137" s="7">
        <f t="shared" si="69"/>
        <v>6812000</v>
      </c>
      <c r="AD137" s="7">
        <f t="shared" si="69"/>
        <v>6943000</v>
      </c>
      <c r="AE137" s="7">
        <f t="shared" si="69"/>
        <v>7074000</v>
      </c>
      <c r="AF137" s="7">
        <f t="shared" si="69"/>
        <v>7205000</v>
      </c>
      <c r="AG137" s="7">
        <f t="shared" si="61"/>
        <v>7336000</v>
      </c>
      <c r="AH137" s="7">
        <f t="shared" si="61"/>
        <v>7467000</v>
      </c>
      <c r="AI137" s="7">
        <f t="shared" si="61"/>
        <v>7598000</v>
      </c>
      <c r="AJ137" s="7">
        <f t="shared" si="61"/>
        <v>7729000</v>
      </c>
      <c r="AK137" s="7">
        <f t="shared" si="61"/>
        <v>7860000</v>
      </c>
      <c r="AL137" s="7">
        <f t="shared" si="61"/>
        <v>7991000</v>
      </c>
      <c r="AM137" s="7">
        <f t="shared" si="61"/>
        <v>8122000</v>
      </c>
      <c r="AN137" s="7">
        <f t="shared" si="61"/>
        <v>8253000</v>
      </c>
      <c r="AO137" s="7">
        <f t="shared" si="61"/>
        <v>8384000</v>
      </c>
      <c r="AP137" s="7">
        <f t="shared" si="61"/>
        <v>8515000</v>
      </c>
      <c r="AQ137" s="7">
        <f t="shared" ref="AQ137:BG152" si="70">AQ$8*$A137/10</f>
        <v>8646000</v>
      </c>
      <c r="AR137" s="7">
        <f t="shared" si="70"/>
        <v>8777000</v>
      </c>
      <c r="AS137" s="7">
        <f t="shared" si="70"/>
        <v>8908000</v>
      </c>
      <c r="AT137" s="7">
        <f t="shared" si="70"/>
        <v>9039000</v>
      </c>
      <c r="AU137" s="7">
        <f t="shared" si="70"/>
        <v>9170000</v>
      </c>
      <c r="AV137" s="7">
        <f t="shared" si="70"/>
        <v>9301000</v>
      </c>
      <c r="AW137" s="7">
        <f t="shared" si="70"/>
        <v>9432000</v>
      </c>
      <c r="AX137" s="7">
        <f t="shared" si="70"/>
        <v>9563000</v>
      </c>
      <c r="AY137" s="7">
        <f t="shared" si="70"/>
        <v>9694000</v>
      </c>
      <c r="AZ137" s="7">
        <f t="shared" si="70"/>
        <v>9825000</v>
      </c>
      <c r="BA137" s="7">
        <f t="shared" si="70"/>
        <v>9956000</v>
      </c>
      <c r="BB137" s="7">
        <f t="shared" si="70"/>
        <v>10087000</v>
      </c>
      <c r="BC137" s="7">
        <f t="shared" si="70"/>
        <v>10218000</v>
      </c>
      <c r="BD137" s="7">
        <f t="shared" si="70"/>
        <v>10349000</v>
      </c>
      <c r="BE137" s="7">
        <f t="shared" si="70"/>
        <v>10480000</v>
      </c>
      <c r="BF137" s="7">
        <f t="shared" si="66"/>
        <v>10611000</v>
      </c>
      <c r="BG137" s="7">
        <f t="shared" si="70"/>
        <v>10742000</v>
      </c>
      <c r="BH137" s="7">
        <f t="shared" si="66"/>
        <v>10873000</v>
      </c>
      <c r="BI137" s="7">
        <f t="shared" si="66"/>
        <v>11004000</v>
      </c>
      <c r="BJ137" s="7">
        <f t="shared" si="66"/>
        <v>11135000</v>
      </c>
      <c r="BK137" s="7">
        <f t="shared" si="66"/>
        <v>11266000</v>
      </c>
      <c r="BL137" s="7">
        <f t="shared" si="66"/>
        <v>11397000</v>
      </c>
      <c r="BM137" s="7">
        <f t="shared" si="66"/>
        <v>11528000</v>
      </c>
      <c r="BN137" s="7">
        <f t="shared" si="66"/>
        <v>11659000</v>
      </c>
      <c r="BO137" s="7">
        <f t="shared" si="66"/>
        <v>11790000</v>
      </c>
      <c r="BP137" s="7">
        <f t="shared" si="67"/>
        <v>11921000</v>
      </c>
      <c r="BQ137" s="7">
        <f t="shared" si="64"/>
        <v>12052000</v>
      </c>
      <c r="BR137" s="7">
        <f t="shared" si="64"/>
        <v>12183000</v>
      </c>
      <c r="BS137" s="7">
        <f t="shared" si="64"/>
        <v>12314000</v>
      </c>
      <c r="BT137" s="7">
        <f t="shared" si="64"/>
        <v>12445000</v>
      </c>
      <c r="BU137" s="7">
        <f t="shared" si="64"/>
        <v>12576000</v>
      </c>
      <c r="BV137" s="7">
        <f t="shared" si="64"/>
        <v>12707000</v>
      </c>
      <c r="BW137" s="7">
        <f t="shared" si="64"/>
        <v>12838000</v>
      </c>
      <c r="BX137" s="7">
        <f t="shared" si="64"/>
        <v>12969000</v>
      </c>
      <c r="BY137" s="7">
        <f t="shared" si="64"/>
        <v>13100000</v>
      </c>
      <c r="BZ137" s="7"/>
      <c r="CA137" s="7"/>
      <c r="CB137" s="7"/>
      <c r="CC137" s="7"/>
    </row>
    <row r="138" spans="1:81" s="5" customFormat="1" ht="11.25" x14ac:dyDescent="0.2">
      <c r="A138" s="6">
        <f t="shared" si="35"/>
        <v>1320000</v>
      </c>
      <c r="B138" s="7">
        <f t="shared" ref="B138:Q153" si="71">B$8*$A138/10</f>
        <v>2640000</v>
      </c>
      <c r="C138" s="7">
        <f t="shared" si="71"/>
        <v>2772000</v>
      </c>
      <c r="D138" s="7">
        <f t="shared" si="71"/>
        <v>3564000</v>
      </c>
      <c r="E138" s="7">
        <f t="shared" si="71"/>
        <v>3696000</v>
      </c>
      <c r="F138" s="7">
        <f t="shared" si="71"/>
        <v>3828000</v>
      </c>
      <c r="G138" s="7">
        <f t="shared" si="71"/>
        <v>3960000</v>
      </c>
      <c r="H138" s="7">
        <f t="shared" si="71"/>
        <v>4092000</v>
      </c>
      <c r="I138" s="7">
        <f t="shared" si="71"/>
        <v>4224000</v>
      </c>
      <c r="J138" s="7">
        <f t="shared" si="71"/>
        <v>4356000</v>
      </c>
      <c r="K138" s="7">
        <f t="shared" si="71"/>
        <v>4488000</v>
      </c>
      <c r="L138" s="7">
        <f t="shared" si="71"/>
        <v>4620000</v>
      </c>
      <c r="M138" s="7">
        <f t="shared" si="71"/>
        <v>4752000</v>
      </c>
      <c r="N138" s="7">
        <f t="shared" si="71"/>
        <v>4884000</v>
      </c>
      <c r="O138" s="7">
        <f t="shared" si="71"/>
        <v>5016000</v>
      </c>
      <c r="P138" s="7">
        <f t="shared" si="71"/>
        <v>5148000</v>
      </c>
      <c r="Q138" s="7">
        <f t="shared" si="71"/>
        <v>5280000</v>
      </c>
      <c r="R138" s="7">
        <f t="shared" si="69"/>
        <v>5412000</v>
      </c>
      <c r="S138" s="7">
        <f t="shared" si="69"/>
        <v>5544000</v>
      </c>
      <c r="T138" s="7">
        <f t="shared" si="69"/>
        <v>5676000</v>
      </c>
      <c r="U138" s="7">
        <f t="shared" si="69"/>
        <v>5808000</v>
      </c>
      <c r="V138" s="7">
        <f t="shared" si="69"/>
        <v>5940000</v>
      </c>
      <c r="W138" s="7">
        <f t="shared" si="69"/>
        <v>6072000</v>
      </c>
      <c r="X138" s="7">
        <f t="shared" si="69"/>
        <v>6204000</v>
      </c>
      <c r="Y138" s="7">
        <f t="shared" si="69"/>
        <v>6336000</v>
      </c>
      <c r="Z138" s="7">
        <f t="shared" si="69"/>
        <v>6468000</v>
      </c>
      <c r="AA138" s="7">
        <f t="shared" si="69"/>
        <v>6600000</v>
      </c>
      <c r="AB138" s="7">
        <f t="shared" si="69"/>
        <v>6732000</v>
      </c>
      <c r="AC138" s="7">
        <f t="shared" si="69"/>
        <v>6864000</v>
      </c>
      <c r="AD138" s="7">
        <f t="shared" si="69"/>
        <v>6996000</v>
      </c>
      <c r="AE138" s="7">
        <f t="shared" si="69"/>
        <v>7128000</v>
      </c>
      <c r="AF138" s="7">
        <f t="shared" si="69"/>
        <v>7260000</v>
      </c>
      <c r="AG138" s="7">
        <f t="shared" si="61"/>
        <v>7392000</v>
      </c>
      <c r="AH138" s="7">
        <f t="shared" si="61"/>
        <v>7524000</v>
      </c>
      <c r="AI138" s="7">
        <f t="shared" si="61"/>
        <v>7656000</v>
      </c>
      <c r="AJ138" s="7">
        <f t="shared" si="61"/>
        <v>7788000</v>
      </c>
      <c r="AK138" s="7">
        <f t="shared" si="61"/>
        <v>7920000</v>
      </c>
      <c r="AL138" s="7">
        <f t="shared" si="61"/>
        <v>8052000</v>
      </c>
      <c r="AM138" s="7">
        <f t="shared" si="61"/>
        <v>8184000</v>
      </c>
      <c r="AN138" s="7">
        <f t="shared" si="61"/>
        <v>8316000</v>
      </c>
      <c r="AO138" s="7">
        <f t="shared" si="61"/>
        <v>8448000</v>
      </c>
      <c r="AP138" s="7">
        <f t="shared" si="61"/>
        <v>8580000</v>
      </c>
      <c r="AQ138" s="7">
        <f t="shared" si="70"/>
        <v>8712000</v>
      </c>
      <c r="AR138" s="7">
        <f t="shared" si="70"/>
        <v>8844000</v>
      </c>
      <c r="AS138" s="7">
        <f t="shared" si="70"/>
        <v>8976000</v>
      </c>
      <c r="AT138" s="7">
        <f t="shared" si="70"/>
        <v>9108000</v>
      </c>
      <c r="AU138" s="7">
        <f t="shared" si="70"/>
        <v>9240000</v>
      </c>
      <c r="AV138" s="7">
        <f t="shared" si="70"/>
        <v>9372000</v>
      </c>
      <c r="AW138" s="7">
        <f t="shared" si="70"/>
        <v>9504000</v>
      </c>
      <c r="AX138" s="7">
        <f t="shared" si="70"/>
        <v>9636000</v>
      </c>
      <c r="AY138" s="7">
        <f t="shared" si="70"/>
        <v>9768000</v>
      </c>
      <c r="AZ138" s="7">
        <f t="shared" si="70"/>
        <v>9900000</v>
      </c>
      <c r="BA138" s="7">
        <f t="shared" si="70"/>
        <v>10032000</v>
      </c>
      <c r="BB138" s="7">
        <f t="shared" si="70"/>
        <v>10164000</v>
      </c>
      <c r="BC138" s="7">
        <f t="shared" si="70"/>
        <v>10296000</v>
      </c>
      <c r="BD138" s="7">
        <f t="shared" si="70"/>
        <v>10428000</v>
      </c>
      <c r="BE138" s="7">
        <f t="shared" si="70"/>
        <v>10560000</v>
      </c>
      <c r="BF138" s="7">
        <f t="shared" si="66"/>
        <v>10692000</v>
      </c>
      <c r="BG138" s="7">
        <f t="shared" si="66"/>
        <v>10824000</v>
      </c>
      <c r="BH138" s="7">
        <f t="shared" si="66"/>
        <v>10956000</v>
      </c>
      <c r="BI138" s="7">
        <f t="shared" si="66"/>
        <v>11088000</v>
      </c>
      <c r="BJ138" s="7">
        <f t="shared" si="66"/>
        <v>11220000</v>
      </c>
      <c r="BK138" s="7">
        <f t="shared" si="66"/>
        <v>11352000</v>
      </c>
      <c r="BL138" s="7">
        <f t="shared" si="66"/>
        <v>11484000</v>
      </c>
      <c r="BM138" s="7">
        <f t="shared" si="66"/>
        <v>11616000</v>
      </c>
      <c r="BN138" s="7">
        <f t="shared" si="66"/>
        <v>11748000</v>
      </c>
      <c r="BO138" s="7">
        <f t="shared" si="66"/>
        <v>11880000</v>
      </c>
      <c r="BP138" s="7">
        <f t="shared" si="67"/>
        <v>12012000</v>
      </c>
      <c r="BQ138" s="7">
        <f t="shared" si="64"/>
        <v>12144000</v>
      </c>
      <c r="BR138" s="7">
        <f t="shared" si="64"/>
        <v>12276000</v>
      </c>
      <c r="BS138" s="7">
        <f t="shared" si="64"/>
        <v>12408000</v>
      </c>
      <c r="BT138" s="7">
        <f t="shared" si="64"/>
        <v>12540000</v>
      </c>
      <c r="BU138" s="7">
        <f t="shared" si="64"/>
        <v>12672000</v>
      </c>
      <c r="BV138" s="7">
        <f t="shared" si="64"/>
        <v>12804000</v>
      </c>
      <c r="BW138" s="7">
        <f t="shared" si="64"/>
        <v>12936000</v>
      </c>
      <c r="BX138" s="7">
        <f t="shared" si="64"/>
        <v>13068000</v>
      </c>
      <c r="BY138" s="7">
        <f t="shared" si="64"/>
        <v>13200000</v>
      </c>
      <c r="BZ138" s="7"/>
      <c r="CA138" s="7"/>
      <c r="CB138" s="7"/>
      <c r="CC138" s="7"/>
    </row>
    <row r="139" spans="1:81" s="5" customFormat="1" ht="11.25" x14ac:dyDescent="0.2">
      <c r="A139" s="6">
        <f t="shared" ref="A139:A193" si="72">A138+10000</f>
        <v>1330000</v>
      </c>
      <c r="B139" s="7">
        <f t="shared" si="71"/>
        <v>2660000</v>
      </c>
      <c r="C139" s="7">
        <f t="shared" si="71"/>
        <v>2793000</v>
      </c>
      <c r="D139" s="7">
        <f t="shared" si="71"/>
        <v>3591000</v>
      </c>
      <c r="E139" s="7">
        <f t="shared" si="71"/>
        <v>3724000</v>
      </c>
      <c r="F139" s="7">
        <f t="shared" si="71"/>
        <v>3857000</v>
      </c>
      <c r="G139" s="7">
        <f t="shared" si="71"/>
        <v>3990000</v>
      </c>
      <c r="H139" s="7">
        <f t="shared" si="71"/>
        <v>4123000</v>
      </c>
      <c r="I139" s="7">
        <f t="shared" si="71"/>
        <v>4256000</v>
      </c>
      <c r="J139" s="7">
        <f t="shared" si="71"/>
        <v>4389000</v>
      </c>
      <c r="K139" s="7">
        <f t="shared" si="71"/>
        <v>4522000</v>
      </c>
      <c r="L139" s="7">
        <f t="shared" si="71"/>
        <v>4655000</v>
      </c>
      <c r="M139" s="7">
        <f t="shared" si="71"/>
        <v>4788000</v>
      </c>
      <c r="N139" s="7">
        <f t="shared" si="71"/>
        <v>4921000</v>
      </c>
      <c r="O139" s="7">
        <f t="shared" si="71"/>
        <v>5054000</v>
      </c>
      <c r="P139" s="7">
        <f t="shared" si="71"/>
        <v>5187000</v>
      </c>
      <c r="Q139" s="7">
        <f t="shared" si="71"/>
        <v>5320000</v>
      </c>
      <c r="R139" s="7">
        <f t="shared" si="69"/>
        <v>5453000</v>
      </c>
      <c r="S139" s="7">
        <f t="shared" si="69"/>
        <v>5586000</v>
      </c>
      <c r="T139" s="7">
        <f t="shared" si="69"/>
        <v>5719000</v>
      </c>
      <c r="U139" s="7">
        <f t="shared" si="69"/>
        <v>5852000</v>
      </c>
      <c r="V139" s="7">
        <f t="shared" si="69"/>
        <v>5985000</v>
      </c>
      <c r="W139" s="7">
        <f t="shared" si="69"/>
        <v>6118000</v>
      </c>
      <c r="X139" s="7">
        <f t="shared" si="69"/>
        <v>6251000</v>
      </c>
      <c r="Y139" s="7">
        <f t="shared" si="69"/>
        <v>6384000</v>
      </c>
      <c r="Z139" s="7">
        <f t="shared" si="69"/>
        <v>6517000</v>
      </c>
      <c r="AA139" s="7">
        <f t="shared" si="69"/>
        <v>6650000</v>
      </c>
      <c r="AB139" s="7">
        <f t="shared" si="69"/>
        <v>6783000</v>
      </c>
      <c r="AC139" s="7">
        <f t="shared" si="69"/>
        <v>6916000</v>
      </c>
      <c r="AD139" s="7">
        <f t="shared" si="69"/>
        <v>7049000</v>
      </c>
      <c r="AE139" s="7">
        <f t="shared" si="69"/>
        <v>7182000</v>
      </c>
      <c r="AF139" s="7">
        <f t="shared" si="69"/>
        <v>7315000</v>
      </c>
      <c r="AG139" s="7">
        <f t="shared" si="61"/>
        <v>7448000</v>
      </c>
      <c r="AH139" s="7">
        <f t="shared" si="61"/>
        <v>7581000</v>
      </c>
      <c r="AI139" s="7">
        <f t="shared" si="61"/>
        <v>7714000</v>
      </c>
      <c r="AJ139" s="7">
        <f t="shared" si="61"/>
        <v>7847000</v>
      </c>
      <c r="AK139" s="7">
        <f t="shared" si="61"/>
        <v>7980000</v>
      </c>
      <c r="AL139" s="7">
        <f t="shared" si="61"/>
        <v>8113000</v>
      </c>
      <c r="AM139" s="7">
        <f t="shared" si="61"/>
        <v>8246000</v>
      </c>
      <c r="AN139" s="7">
        <f t="shared" si="61"/>
        <v>8379000</v>
      </c>
      <c r="AO139" s="7">
        <f t="shared" si="61"/>
        <v>8512000</v>
      </c>
      <c r="AP139" s="7">
        <f t="shared" si="61"/>
        <v>8645000</v>
      </c>
      <c r="AQ139" s="7">
        <f t="shared" si="70"/>
        <v>8778000</v>
      </c>
      <c r="AR139" s="7">
        <f t="shared" si="70"/>
        <v>8911000</v>
      </c>
      <c r="AS139" s="7">
        <f t="shared" si="70"/>
        <v>9044000</v>
      </c>
      <c r="AT139" s="7">
        <f t="shared" si="70"/>
        <v>9177000</v>
      </c>
      <c r="AU139" s="7">
        <f t="shared" si="70"/>
        <v>9310000</v>
      </c>
      <c r="AV139" s="7">
        <f t="shared" si="70"/>
        <v>9443000</v>
      </c>
      <c r="AW139" s="7">
        <f t="shared" si="70"/>
        <v>9576000</v>
      </c>
      <c r="AX139" s="7">
        <f t="shared" si="70"/>
        <v>9709000</v>
      </c>
      <c r="AY139" s="7">
        <f t="shared" si="70"/>
        <v>9842000</v>
      </c>
      <c r="AZ139" s="7">
        <f t="shared" si="70"/>
        <v>9975000</v>
      </c>
      <c r="BA139" s="7">
        <f t="shared" si="70"/>
        <v>10108000</v>
      </c>
      <c r="BB139" s="7">
        <f t="shared" si="70"/>
        <v>10241000</v>
      </c>
      <c r="BC139" s="7">
        <f t="shared" si="70"/>
        <v>10374000</v>
      </c>
      <c r="BD139" s="7">
        <f t="shared" si="70"/>
        <v>10507000</v>
      </c>
      <c r="BE139" s="7">
        <f t="shared" si="70"/>
        <v>10640000</v>
      </c>
      <c r="BF139" s="7">
        <f t="shared" si="66"/>
        <v>10773000</v>
      </c>
      <c r="BG139" s="7">
        <f t="shared" si="66"/>
        <v>10906000</v>
      </c>
      <c r="BH139" s="7">
        <f t="shared" si="66"/>
        <v>11039000</v>
      </c>
      <c r="BI139" s="7">
        <f t="shared" si="66"/>
        <v>11172000</v>
      </c>
      <c r="BJ139" s="7">
        <f t="shared" si="66"/>
        <v>11305000</v>
      </c>
      <c r="BK139" s="7">
        <f t="shared" si="66"/>
        <v>11438000</v>
      </c>
      <c r="BL139" s="7">
        <f t="shared" si="66"/>
        <v>11571000</v>
      </c>
      <c r="BM139" s="7">
        <f t="shared" si="66"/>
        <v>11704000</v>
      </c>
      <c r="BN139" s="7">
        <f t="shared" si="66"/>
        <v>11837000</v>
      </c>
      <c r="BO139" s="7">
        <f t="shared" si="66"/>
        <v>11970000</v>
      </c>
      <c r="BP139" s="7">
        <f t="shared" si="67"/>
        <v>12103000</v>
      </c>
      <c r="BQ139" s="7">
        <f t="shared" si="64"/>
        <v>12236000</v>
      </c>
      <c r="BR139" s="7">
        <f t="shared" si="64"/>
        <v>12369000</v>
      </c>
      <c r="BS139" s="7">
        <f t="shared" si="64"/>
        <v>12502000</v>
      </c>
      <c r="BT139" s="7">
        <f t="shared" si="64"/>
        <v>12635000</v>
      </c>
      <c r="BU139" s="7">
        <f t="shared" si="64"/>
        <v>12768000</v>
      </c>
      <c r="BV139" s="7">
        <f t="shared" si="64"/>
        <v>12901000</v>
      </c>
      <c r="BW139" s="7">
        <f t="shared" si="64"/>
        <v>13034000</v>
      </c>
      <c r="BX139" s="7">
        <f t="shared" si="64"/>
        <v>13167000</v>
      </c>
      <c r="BY139" s="7">
        <f t="shared" si="64"/>
        <v>13300000</v>
      </c>
      <c r="BZ139" s="7"/>
      <c r="CA139" s="7"/>
      <c r="CB139" s="7"/>
      <c r="CC139" s="7"/>
    </row>
    <row r="140" spans="1:81" s="5" customFormat="1" ht="11.25" x14ac:dyDescent="0.2">
      <c r="A140" s="6">
        <f t="shared" si="72"/>
        <v>1340000</v>
      </c>
      <c r="B140" s="7">
        <f t="shared" si="71"/>
        <v>2680000</v>
      </c>
      <c r="C140" s="7">
        <f t="shared" si="71"/>
        <v>2814000</v>
      </c>
      <c r="D140" s="7">
        <f t="shared" si="71"/>
        <v>3618000</v>
      </c>
      <c r="E140" s="7">
        <f t="shared" si="71"/>
        <v>3752000</v>
      </c>
      <c r="F140" s="7">
        <f t="shared" si="71"/>
        <v>3886000</v>
      </c>
      <c r="G140" s="7">
        <f t="shared" si="71"/>
        <v>4020000</v>
      </c>
      <c r="H140" s="7">
        <f t="shared" si="71"/>
        <v>4154000</v>
      </c>
      <c r="I140" s="7">
        <f t="shared" si="71"/>
        <v>4288000</v>
      </c>
      <c r="J140" s="7">
        <f t="shared" si="71"/>
        <v>4422000</v>
      </c>
      <c r="K140" s="7">
        <f t="shared" si="71"/>
        <v>4556000</v>
      </c>
      <c r="L140" s="7">
        <f t="shared" si="71"/>
        <v>4690000</v>
      </c>
      <c r="M140" s="7">
        <f t="shared" si="71"/>
        <v>4824000</v>
      </c>
      <c r="N140" s="7">
        <f t="shared" si="71"/>
        <v>4958000</v>
      </c>
      <c r="O140" s="7">
        <f t="shared" si="71"/>
        <v>5092000</v>
      </c>
      <c r="P140" s="7">
        <f t="shared" si="71"/>
        <v>5226000</v>
      </c>
      <c r="Q140" s="7">
        <f t="shared" si="71"/>
        <v>5360000</v>
      </c>
      <c r="R140" s="7">
        <f t="shared" si="69"/>
        <v>5494000</v>
      </c>
      <c r="S140" s="7">
        <f t="shared" si="69"/>
        <v>5628000</v>
      </c>
      <c r="T140" s="7">
        <f t="shared" si="69"/>
        <v>5762000</v>
      </c>
      <c r="U140" s="7">
        <f t="shared" si="69"/>
        <v>5896000</v>
      </c>
      <c r="V140" s="7">
        <f t="shared" si="69"/>
        <v>6030000</v>
      </c>
      <c r="W140" s="7">
        <f t="shared" si="69"/>
        <v>6164000</v>
      </c>
      <c r="X140" s="7">
        <f t="shared" si="69"/>
        <v>6298000</v>
      </c>
      <c r="Y140" s="7">
        <f t="shared" si="69"/>
        <v>6432000</v>
      </c>
      <c r="Z140" s="7">
        <f t="shared" si="69"/>
        <v>6566000</v>
      </c>
      <c r="AA140" s="7">
        <f t="shared" si="69"/>
        <v>6700000</v>
      </c>
      <c r="AB140" s="7">
        <f t="shared" si="69"/>
        <v>6834000</v>
      </c>
      <c r="AC140" s="7">
        <f t="shared" si="69"/>
        <v>6968000</v>
      </c>
      <c r="AD140" s="7">
        <f t="shared" si="69"/>
        <v>7102000</v>
      </c>
      <c r="AE140" s="7">
        <f t="shared" si="69"/>
        <v>7236000</v>
      </c>
      <c r="AF140" s="7">
        <f t="shared" si="69"/>
        <v>7370000</v>
      </c>
      <c r="AG140" s="7">
        <f t="shared" si="61"/>
        <v>7504000</v>
      </c>
      <c r="AH140" s="7">
        <f t="shared" si="61"/>
        <v>7638000</v>
      </c>
      <c r="AI140" s="7">
        <f t="shared" si="61"/>
        <v>7772000</v>
      </c>
      <c r="AJ140" s="7">
        <f t="shared" si="61"/>
        <v>7906000</v>
      </c>
      <c r="AK140" s="7">
        <f t="shared" si="61"/>
        <v>8040000</v>
      </c>
      <c r="AL140" s="7">
        <f t="shared" si="61"/>
        <v>8174000</v>
      </c>
      <c r="AM140" s="7">
        <f t="shared" si="61"/>
        <v>8308000</v>
      </c>
      <c r="AN140" s="7">
        <f t="shared" si="61"/>
        <v>8442000</v>
      </c>
      <c r="AO140" s="7">
        <f t="shared" si="61"/>
        <v>8576000</v>
      </c>
      <c r="AP140" s="7">
        <f t="shared" si="61"/>
        <v>8710000</v>
      </c>
      <c r="AQ140" s="7">
        <f t="shared" si="70"/>
        <v>8844000</v>
      </c>
      <c r="AR140" s="7">
        <f t="shared" si="70"/>
        <v>8978000</v>
      </c>
      <c r="AS140" s="7">
        <f t="shared" si="70"/>
        <v>9112000</v>
      </c>
      <c r="AT140" s="7">
        <f t="shared" si="70"/>
        <v>9246000</v>
      </c>
      <c r="AU140" s="7">
        <f t="shared" si="70"/>
        <v>9380000</v>
      </c>
      <c r="AV140" s="7">
        <f t="shared" si="70"/>
        <v>9514000</v>
      </c>
      <c r="AW140" s="7">
        <f t="shared" si="70"/>
        <v>9648000</v>
      </c>
      <c r="AX140" s="7">
        <f t="shared" si="70"/>
        <v>9782000</v>
      </c>
      <c r="AY140" s="7">
        <f t="shared" si="70"/>
        <v>9916000</v>
      </c>
      <c r="AZ140" s="7">
        <f t="shared" si="70"/>
        <v>10050000</v>
      </c>
      <c r="BA140" s="7">
        <f t="shared" si="70"/>
        <v>10184000</v>
      </c>
      <c r="BB140" s="7">
        <f t="shared" si="70"/>
        <v>10318000</v>
      </c>
      <c r="BC140" s="7">
        <f t="shared" si="70"/>
        <v>10452000</v>
      </c>
      <c r="BD140" s="7">
        <f t="shared" si="70"/>
        <v>10586000</v>
      </c>
      <c r="BE140" s="7">
        <f t="shared" si="70"/>
        <v>10720000</v>
      </c>
      <c r="BF140" s="7">
        <f t="shared" si="66"/>
        <v>10854000</v>
      </c>
      <c r="BG140" s="7">
        <f t="shared" si="66"/>
        <v>10988000</v>
      </c>
      <c r="BH140" s="7">
        <f t="shared" si="66"/>
        <v>11122000</v>
      </c>
      <c r="BI140" s="7">
        <f t="shared" si="66"/>
        <v>11256000</v>
      </c>
      <c r="BJ140" s="7">
        <f t="shared" si="66"/>
        <v>11390000</v>
      </c>
      <c r="BK140" s="7">
        <f t="shared" si="66"/>
        <v>11524000</v>
      </c>
      <c r="BL140" s="7">
        <f t="shared" si="66"/>
        <v>11658000</v>
      </c>
      <c r="BM140" s="7">
        <f t="shared" si="66"/>
        <v>11792000</v>
      </c>
      <c r="BN140" s="7">
        <f t="shared" si="66"/>
        <v>11926000</v>
      </c>
      <c r="BO140" s="7">
        <f t="shared" si="66"/>
        <v>12060000</v>
      </c>
      <c r="BP140" s="7">
        <f t="shared" si="67"/>
        <v>12194000</v>
      </c>
      <c r="BQ140" s="7">
        <f t="shared" si="64"/>
        <v>12328000</v>
      </c>
      <c r="BR140" s="7">
        <f t="shared" si="64"/>
        <v>12462000</v>
      </c>
      <c r="BS140" s="7">
        <f t="shared" si="64"/>
        <v>12596000</v>
      </c>
      <c r="BT140" s="7">
        <f t="shared" si="64"/>
        <v>12730000</v>
      </c>
      <c r="BU140" s="7">
        <f t="shared" si="64"/>
        <v>12864000</v>
      </c>
      <c r="BV140" s="7">
        <f t="shared" si="64"/>
        <v>12998000</v>
      </c>
      <c r="BW140" s="7">
        <f t="shared" si="64"/>
        <v>13132000</v>
      </c>
      <c r="BX140" s="7">
        <f t="shared" si="64"/>
        <v>13266000</v>
      </c>
      <c r="BY140" s="7">
        <f t="shared" si="64"/>
        <v>13400000</v>
      </c>
      <c r="BZ140" s="7"/>
      <c r="CA140" s="7"/>
      <c r="CB140" s="7"/>
      <c r="CC140" s="7"/>
    </row>
    <row r="141" spans="1:81" s="5" customFormat="1" ht="11.25" x14ac:dyDescent="0.2">
      <c r="A141" s="6">
        <f t="shared" si="72"/>
        <v>1350000</v>
      </c>
      <c r="B141" s="7">
        <f t="shared" si="71"/>
        <v>2700000</v>
      </c>
      <c r="C141" s="7">
        <f t="shared" si="71"/>
        <v>2835000</v>
      </c>
      <c r="D141" s="7">
        <f t="shared" si="71"/>
        <v>3645000</v>
      </c>
      <c r="E141" s="7">
        <f t="shared" si="71"/>
        <v>3780000</v>
      </c>
      <c r="F141" s="7">
        <f t="shared" si="71"/>
        <v>3915000</v>
      </c>
      <c r="G141" s="7">
        <f t="shared" si="71"/>
        <v>4050000</v>
      </c>
      <c r="H141" s="7">
        <f t="shared" si="71"/>
        <v>4185000</v>
      </c>
      <c r="I141" s="7">
        <f t="shared" si="71"/>
        <v>4320000</v>
      </c>
      <c r="J141" s="7">
        <f t="shared" si="71"/>
        <v>4455000</v>
      </c>
      <c r="K141" s="7">
        <f t="shared" si="71"/>
        <v>4590000</v>
      </c>
      <c r="L141" s="7">
        <f t="shared" si="71"/>
        <v>4725000</v>
      </c>
      <c r="M141" s="7">
        <f t="shared" si="71"/>
        <v>4860000</v>
      </c>
      <c r="N141" s="7">
        <f t="shared" si="71"/>
        <v>4995000</v>
      </c>
      <c r="O141" s="7">
        <f t="shared" si="71"/>
        <v>5130000</v>
      </c>
      <c r="P141" s="7">
        <f t="shared" si="71"/>
        <v>5265000</v>
      </c>
      <c r="Q141" s="7">
        <f t="shared" si="71"/>
        <v>5400000</v>
      </c>
      <c r="R141" s="7">
        <f t="shared" si="69"/>
        <v>5535000</v>
      </c>
      <c r="S141" s="7">
        <f t="shared" si="69"/>
        <v>5670000</v>
      </c>
      <c r="T141" s="7">
        <f t="shared" si="69"/>
        <v>5805000</v>
      </c>
      <c r="U141" s="7">
        <f t="shared" si="69"/>
        <v>5940000</v>
      </c>
      <c r="V141" s="7">
        <f t="shared" si="69"/>
        <v>6075000</v>
      </c>
      <c r="W141" s="7">
        <f t="shared" si="69"/>
        <v>6210000</v>
      </c>
      <c r="X141" s="7">
        <f t="shared" si="69"/>
        <v>6345000</v>
      </c>
      <c r="Y141" s="7">
        <f t="shared" si="69"/>
        <v>6480000</v>
      </c>
      <c r="Z141" s="7">
        <f t="shared" si="69"/>
        <v>6615000</v>
      </c>
      <c r="AA141" s="7">
        <f t="shared" si="69"/>
        <v>6750000</v>
      </c>
      <c r="AB141" s="7">
        <f t="shared" si="69"/>
        <v>6885000</v>
      </c>
      <c r="AC141" s="7">
        <f t="shared" si="69"/>
        <v>7020000</v>
      </c>
      <c r="AD141" s="7">
        <f t="shared" si="69"/>
        <v>7155000</v>
      </c>
      <c r="AE141" s="7">
        <f t="shared" si="69"/>
        <v>7290000</v>
      </c>
      <c r="AF141" s="7">
        <f t="shared" si="69"/>
        <v>7425000</v>
      </c>
      <c r="AG141" s="7">
        <f t="shared" si="61"/>
        <v>7560000</v>
      </c>
      <c r="AH141" s="7">
        <f t="shared" si="61"/>
        <v>7695000</v>
      </c>
      <c r="AI141" s="7">
        <f t="shared" si="61"/>
        <v>7830000</v>
      </c>
      <c r="AJ141" s="7">
        <f t="shared" si="61"/>
        <v>7965000</v>
      </c>
      <c r="AK141" s="7">
        <f t="shared" si="61"/>
        <v>8100000</v>
      </c>
      <c r="AL141" s="7">
        <f t="shared" si="61"/>
        <v>8235000</v>
      </c>
      <c r="AM141" s="7">
        <f t="shared" si="61"/>
        <v>8370000</v>
      </c>
      <c r="AN141" s="7">
        <f t="shared" si="61"/>
        <v>8505000</v>
      </c>
      <c r="AO141" s="7">
        <f t="shared" si="61"/>
        <v>8640000</v>
      </c>
      <c r="AP141" s="7">
        <f t="shared" si="61"/>
        <v>8775000</v>
      </c>
      <c r="AQ141" s="7">
        <f t="shared" si="70"/>
        <v>8910000</v>
      </c>
      <c r="AR141" s="7">
        <f t="shared" si="70"/>
        <v>9045000</v>
      </c>
      <c r="AS141" s="7">
        <f t="shared" si="70"/>
        <v>9180000</v>
      </c>
      <c r="AT141" s="7">
        <f t="shared" si="70"/>
        <v>9315000</v>
      </c>
      <c r="AU141" s="7">
        <f t="shared" si="70"/>
        <v>9450000</v>
      </c>
      <c r="AV141" s="7">
        <f t="shared" si="70"/>
        <v>9585000</v>
      </c>
      <c r="AW141" s="7">
        <f t="shared" si="70"/>
        <v>9720000</v>
      </c>
      <c r="AX141" s="7">
        <f t="shared" si="70"/>
        <v>9855000</v>
      </c>
      <c r="AY141" s="7">
        <f t="shared" si="70"/>
        <v>9990000</v>
      </c>
      <c r="AZ141" s="7">
        <f t="shared" si="70"/>
        <v>10125000</v>
      </c>
      <c r="BA141" s="7">
        <f t="shared" si="70"/>
        <v>10260000</v>
      </c>
      <c r="BB141" s="7">
        <f t="shared" si="70"/>
        <v>10395000</v>
      </c>
      <c r="BC141" s="7">
        <f t="shared" si="70"/>
        <v>10530000</v>
      </c>
      <c r="BD141" s="7">
        <f t="shared" si="70"/>
        <v>10665000</v>
      </c>
      <c r="BE141" s="7">
        <f t="shared" si="70"/>
        <v>10800000</v>
      </c>
      <c r="BF141" s="7">
        <f t="shared" si="66"/>
        <v>10935000</v>
      </c>
      <c r="BG141" s="7">
        <f t="shared" si="66"/>
        <v>11070000</v>
      </c>
      <c r="BH141" s="7">
        <f t="shared" si="66"/>
        <v>11205000</v>
      </c>
      <c r="BI141" s="7">
        <f t="shared" si="66"/>
        <v>11340000</v>
      </c>
      <c r="BJ141" s="7">
        <f t="shared" si="66"/>
        <v>11475000</v>
      </c>
      <c r="BK141" s="7">
        <f t="shared" si="66"/>
        <v>11610000</v>
      </c>
      <c r="BL141" s="7">
        <f t="shared" si="66"/>
        <v>11745000</v>
      </c>
      <c r="BM141" s="7">
        <f t="shared" si="66"/>
        <v>11880000</v>
      </c>
      <c r="BN141" s="7">
        <f t="shared" si="66"/>
        <v>12015000</v>
      </c>
      <c r="BO141" s="7">
        <f t="shared" si="66"/>
        <v>12150000</v>
      </c>
      <c r="BP141" s="7">
        <f t="shared" si="67"/>
        <v>12285000</v>
      </c>
      <c r="BQ141" s="7">
        <f t="shared" si="64"/>
        <v>12420000</v>
      </c>
      <c r="BR141" s="7">
        <f t="shared" si="64"/>
        <v>12555000</v>
      </c>
      <c r="BS141" s="7">
        <f t="shared" si="64"/>
        <v>12690000</v>
      </c>
      <c r="BT141" s="7">
        <f t="shared" si="64"/>
        <v>12825000</v>
      </c>
      <c r="BU141" s="7">
        <f t="shared" si="64"/>
        <v>12960000</v>
      </c>
      <c r="BV141" s="7">
        <f t="shared" si="64"/>
        <v>13095000</v>
      </c>
      <c r="BW141" s="7">
        <f t="shared" si="64"/>
        <v>13230000</v>
      </c>
      <c r="BX141" s="7">
        <f t="shared" si="64"/>
        <v>13365000</v>
      </c>
      <c r="BY141" s="7">
        <f t="shared" si="64"/>
        <v>13500000</v>
      </c>
      <c r="BZ141" s="7"/>
      <c r="CA141" s="7"/>
      <c r="CB141" s="7"/>
      <c r="CC141" s="7"/>
    </row>
    <row r="142" spans="1:81" s="5" customFormat="1" ht="11.25" x14ac:dyDescent="0.2">
      <c r="A142" s="6">
        <f t="shared" si="72"/>
        <v>1360000</v>
      </c>
      <c r="B142" s="7">
        <f t="shared" si="71"/>
        <v>2720000</v>
      </c>
      <c r="C142" s="7">
        <f t="shared" si="71"/>
        <v>2856000</v>
      </c>
      <c r="D142" s="7">
        <f t="shared" si="71"/>
        <v>3672000</v>
      </c>
      <c r="E142" s="7">
        <f t="shared" si="71"/>
        <v>3808000</v>
      </c>
      <c r="F142" s="7">
        <f t="shared" si="71"/>
        <v>3944000</v>
      </c>
      <c r="G142" s="7">
        <f t="shared" si="71"/>
        <v>4080000</v>
      </c>
      <c r="H142" s="7">
        <f t="shared" si="71"/>
        <v>4216000</v>
      </c>
      <c r="I142" s="7">
        <f t="shared" si="71"/>
        <v>4352000</v>
      </c>
      <c r="J142" s="7">
        <f t="shared" si="71"/>
        <v>4488000</v>
      </c>
      <c r="K142" s="7">
        <f t="shared" si="71"/>
        <v>4624000</v>
      </c>
      <c r="L142" s="7">
        <f t="shared" si="71"/>
        <v>4760000</v>
      </c>
      <c r="M142" s="7">
        <f t="shared" si="71"/>
        <v>4896000</v>
      </c>
      <c r="N142" s="7">
        <f t="shared" si="71"/>
        <v>5032000</v>
      </c>
      <c r="O142" s="7">
        <f t="shared" si="71"/>
        <v>5168000</v>
      </c>
      <c r="P142" s="7">
        <f t="shared" si="71"/>
        <v>5304000</v>
      </c>
      <c r="Q142" s="7">
        <f t="shared" si="71"/>
        <v>5440000</v>
      </c>
      <c r="R142" s="7">
        <f t="shared" si="69"/>
        <v>5576000</v>
      </c>
      <c r="S142" s="7">
        <f t="shared" si="69"/>
        <v>5712000</v>
      </c>
      <c r="T142" s="7">
        <f t="shared" si="69"/>
        <v>5848000</v>
      </c>
      <c r="U142" s="7">
        <f t="shared" si="69"/>
        <v>5984000</v>
      </c>
      <c r="V142" s="7">
        <f t="shared" si="69"/>
        <v>6120000</v>
      </c>
      <c r="W142" s="7">
        <f t="shared" si="69"/>
        <v>6256000</v>
      </c>
      <c r="X142" s="7">
        <f t="shared" si="69"/>
        <v>6392000</v>
      </c>
      <c r="Y142" s="7">
        <f t="shared" si="69"/>
        <v>6528000</v>
      </c>
      <c r="Z142" s="7">
        <f t="shared" si="69"/>
        <v>6664000</v>
      </c>
      <c r="AA142" s="7">
        <f t="shared" si="69"/>
        <v>6800000</v>
      </c>
      <c r="AB142" s="7">
        <f t="shared" si="69"/>
        <v>6936000</v>
      </c>
      <c r="AC142" s="7">
        <f t="shared" si="69"/>
        <v>7072000</v>
      </c>
      <c r="AD142" s="7">
        <f t="shared" si="69"/>
        <v>7208000</v>
      </c>
      <c r="AE142" s="7">
        <f t="shared" si="69"/>
        <v>7344000</v>
      </c>
      <c r="AF142" s="7">
        <f t="shared" si="69"/>
        <v>7480000</v>
      </c>
      <c r="AG142" s="7">
        <f t="shared" si="61"/>
        <v>7616000</v>
      </c>
      <c r="AH142" s="7">
        <f t="shared" si="61"/>
        <v>7752000</v>
      </c>
      <c r="AI142" s="7">
        <f t="shared" si="61"/>
        <v>7888000</v>
      </c>
      <c r="AJ142" s="7">
        <f t="shared" si="61"/>
        <v>8024000</v>
      </c>
      <c r="AK142" s="7">
        <f t="shared" si="61"/>
        <v>8160000</v>
      </c>
      <c r="AL142" s="7">
        <f t="shared" si="61"/>
        <v>8296000</v>
      </c>
      <c r="AM142" s="7">
        <f t="shared" si="61"/>
        <v>8432000</v>
      </c>
      <c r="AN142" s="7">
        <f t="shared" si="61"/>
        <v>8568000</v>
      </c>
      <c r="AO142" s="7">
        <f t="shared" si="61"/>
        <v>8704000</v>
      </c>
      <c r="AP142" s="7">
        <f t="shared" si="61"/>
        <v>8840000</v>
      </c>
      <c r="AQ142" s="7">
        <f t="shared" si="70"/>
        <v>8976000</v>
      </c>
      <c r="AR142" s="7">
        <f t="shared" si="70"/>
        <v>9112000</v>
      </c>
      <c r="AS142" s="7">
        <f t="shared" si="70"/>
        <v>9248000</v>
      </c>
      <c r="AT142" s="7">
        <f t="shared" si="70"/>
        <v>9384000</v>
      </c>
      <c r="AU142" s="7">
        <f t="shared" si="70"/>
        <v>9520000</v>
      </c>
      <c r="AV142" s="7">
        <f t="shared" si="70"/>
        <v>9656000</v>
      </c>
      <c r="AW142" s="7">
        <f t="shared" si="70"/>
        <v>9792000</v>
      </c>
      <c r="AX142" s="7">
        <f t="shared" si="70"/>
        <v>9928000</v>
      </c>
      <c r="AY142" s="7">
        <f t="shared" si="70"/>
        <v>10064000</v>
      </c>
      <c r="AZ142" s="7">
        <f t="shared" si="70"/>
        <v>10200000</v>
      </c>
      <c r="BA142" s="7">
        <f t="shared" si="70"/>
        <v>10336000</v>
      </c>
      <c r="BB142" s="7">
        <f t="shared" si="70"/>
        <v>10472000</v>
      </c>
      <c r="BC142" s="7">
        <f t="shared" si="70"/>
        <v>10608000</v>
      </c>
      <c r="BD142" s="7">
        <f t="shared" si="70"/>
        <v>10744000</v>
      </c>
      <c r="BE142" s="7">
        <f t="shared" si="70"/>
        <v>10880000</v>
      </c>
      <c r="BF142" s="7">
        <f t="shared" si="66"/>
        <v>11016000</v>
      </c>
      <c r="BG142" s="7">
        <f t="shared" si="66"/>
        <v>11152000</v>
      </c>
      <c r="BH142" s="7">
        <f t="shared" si="66"/>
        <v>11288000</v>
      </c>
      <c r="BI142" s="7">
        <f t="shared" si="66"/>
        <v>11424000</v>
      </c>
      <c r="BJ142" s="7">
        <f t="shared" si="66"/>
        <v>11560000</v>
      </c>
      <c r="BK142" s="7">
        <f t="shared" si="66"/>
        <v>11696000</v>
      </c>
      <c r="BL142" s="7">
        <f t="shared" si="66"/>
        <v>11832000</v>
      </c>
      <c r="BM142" s="7">
        <f t="shared" si="66"/>
        <v>11968000</v>
      </c>
      <c r="BN142" s="7">
        <f t="shared" si="66"/>
        <v>12104000</v>
      </c>
      <c r="BO142" s="7">
        <f t="shared" si="66"/>
        <v>12240000</v>
      </c>
      <c r="BP142" s="7">
        <f t="shared" si="67"/>
        <v>12376000</v>
      </c>
      <c r="BQ142" s="7">
        <f t="shared" si="64"/>
        <v>12512000</v>
      </c>
      <c r="BR142" s="7">
        <f t="shared" si="64"/>
        <v>12648000</v>
      </c>
      <c r="BS142" s="7">
        <f t="shared" si="64"/>
        <v>12784000</v>
      </c>
      <c r="BT142" s="7">
        <f t="shared" si="64"/>
        <v>12920000</v>
      </c>
      <c r="BU142" s="7">
        <f t="shared" si="64"/>
        <v>13056000</v>
      </c>
      <c r="BV142" s="7">
        <f t="shared" si="64"/>
        <v>13192000</v>
      </c>
      <c r="BW142" s="7">
        <f t="shared" si="64"/>
        <v>13328000</v>
      </c>
      <c r="BX142" s="7">
        <f t="shared" si="64"/>
        <v>13464000</v>
      </c>
      <c r="BY142" s="7">
        <f t="shared" si="64"/>
        <v>13600000</v>
      </c>
      <c r="BZ142" s="7"/>
      <c r="CA142" s="7"/>
      <c r="CB142" s="7"/>
      <c r="CC142" s="7"/>
    </row>
    <row r="143" spans="1:81" s="5" customFormat="1" ht="11.25" x14ac:dyDescent="0.2">
      <c r="A143" s="6">
        <f t="shared" si="72"/>
        <v>1370000</v>
      </c>
      <c r="B143" s="7">
        <f t="shared" si="71"/>
        <v>2740000</v>
      </c>
      <c r="C143" s="7">
        <f t="shared" si="71"/>
        <v>2877000</v>
      </c>
      <c r="D143" s="7">
        <f t="shared" si="71"/>
        <v>3699000</v>
      </c>
      <c r="E143" s="7">
        <f t="shared" si="71"/>
        <v>3836000</v>
      </c>
      <c r="F143" s="7">
        <f t="shared" si="71"/>
        <v>3973000</v>
      </c>
      <c r="G143" s="7">
        <f t="shared" si="71"/>
        <v>4110000</v>
      </c>
      <c r="H143" s="7">
        <f t="shared" si="71"/>
        <v>4247000</v>
      </c>
      <c r="I143" s="7">
        <f t="shared" si="71"/>
        <v>4384000</v>
      </c>
      <c r="J143" s="7">
        <f t="shared" si="71"/>
        <v>4521000</v>
      </c>
      <c r="K143" s="7">
        <f t="shared" si="71"/>
        <v>4658000</v>
      </c>
      <c r="L143" s="7">
        <f t="shared" si="71"/>
        <v>4795000</v>
      </c>
      <c r="M143" s="7">
        <f t="shared" si="71"/>
        <v>4932000</v>
      </c>
      <c r="N143" s="7">
        <f t="shared" si="71"/>
        <v>5069000</v>
      </c>
      <c r="O143" s="7">
        <f t="shared" si="71"/>
        <v>5206000</v>
      </c>
      <c r="P143" s="7">
        <f t="shared" si="71"/>
        <v>5343000</v>
      </c>
      <c r="Q143" s="7">
        <f t="shared" si="71"/>
        <v>5480000</v>
      </c>
      <c r="R143" s="7">
        <f t="shared" si="69"/>
        <v>5617000</v>
      </c>
      <c r="S143" s="7">
        <f t="shared" si="69"/>
        <v>5754000</v>
      </c>
      <c r="T143" s="7">
        <f t="shared" si="69"/>
        <v>5891000</v>
      </c>
      <c r="U143" s="7">
        <f t="shared" si="69"/>
        <v>6028000</v>
      </c>
      <c r="V143" s="7">
        <f t="shared" si="69"/>
        <v>6165000</v>
      </c>
      <c r="W143" s="7">
        <f t="shared" si="69"/>
        <v>6302000</v>
      </c>
      <c r="X143" s="7">
        <f t="shared" si="69"/>
        <v>6439000</v>
      </c>
      <c r="Y143" s="7">
        <f t="shared" si="69"/>
        <v>6576000</v>
      </c>
      <c r="Z143" s="7">
        <f t="shared" si="69"/>
        <v>6713000</v>
      </c>
      <c r="AA143" s="7">
        <f t="shared" si="69"/>
        <v>6850000</v>
      </c>
      <c r="AB143" s="7">
        <f t="shared" si="69"/>
        <v>6987000</v>
      </c>
      <c r="AC143" s="7">
        <f t="shared" si="69"/>
        <v>7124000</v>
      </c>
      <c r="AD143" s="7">
        <f t="shared" si="69"/>
        <v>7261000</v>
      </c>
      <c r="AE143" s="7">
        <f t="shared" si="69"/>
        <v>7398000</v>
      </c>
      <c r="AF143" s="7">
        <f t="shared" si="69"/>
        <v>7535000</v>
      </c>
      <c r="AG143" s="7">
        <f t="shared" si="61"/>
        <v>7672000</v>
      </c>
      <c r="AH143" s="7">
        <f t="shared" si="61"/>
        <v>7809000</v>
      </c>
      <c r="AI143" s="7">
        <f t="shared" si="61"/>
        <v>7946000</v>
      </c>
      <c r="AJ143" s="7">
        <f t="shared" si="61"/>
        <v>8083000</v>
      </c>
      <c r="AK143" s="7">
        <f t="shared" si="61"/>
        <v>8220000</v>
      </c>
      <c r="AL143" s="7">
        <f t="shared" si="61"/>
        <v>8357000</v>
      </c>
      <c r="AM143" s="7">
        <f t="shared" si="61"/>
        <v>8494000</v>
      </c>
      <c r="AN143" s="7">
        <f t="shared" si="61"/>
        <v>8631000</v>
      </c>
      <c r="AO143" s="7">
        <f t="shared" si="61"/>
        <v>8768000</v>
      </c>
      <c r="AP143" s="7">
        <f t="shared" si="61"/>
        <v>8905000</v>
      </c>
      <c r="AQ143" s="7">
        <f t="shared" si="70"/>
        <v>9042000</v>
      </c>
      <c r="AR143" s="7">
        <f t="shared" si="70"/>
        <v>9179000</v>
      </c>
      <c r="AS143" s="7">
        <f t="shared" si="70"/>
        <v>9316000</v>
      </c>
      <c r="AT143" s="7">
        <f t="shared" si="70"/>
        <v>9453000</v>
      </c>
      <c r="AU143" s="7">
        <f t="shared" si="70"/>
        <v>9590000</v>
      </c>
      <c r="AV143" s="7">
        <f t="shared" si="70"/>
        <v>9727000</v>
      </c>
      <c r="AW143" s="7">
        <f t="shared" si="70"/>
        <v>9864000</v>
      </c>
      <c r="AX143" s="7">
        <f t="shared" si="70"/>
        <v>10001000</v>
      </c>
      <c r="AY143" s="7">
        <f t="shared" si="70"/>
        <v>10138000</v>
      </c>
      <c r="AZ143" s="7">
        <f t="shared" si="70"/>
        <v>10275000</v>
      </c>
      <c r="BA143" s="7">
        <f t="shared" si="70"/>
        <v>10412000</v>
      </c>
      <c r="BB143" s="7">
        <f t="shared" si="70"/>
        <v>10549000</v>
      </c>
      <c r="BC143" s="7">
        <f t="shared" si="70"/>
        <v>10686000</v>
      </c>
      <c r="BD143" s="7">
        <f t="shared" si="70"/>
        <v>10823000</v>
      </c>
      <c r="BE143" s="7">
        <f t="shared" si="70"/>
        <v>10960000</v>
      </c>
      <c r="BF143" s="7">
        <f t="shared" si="66"/>
        <v>11097000</v>
      </c>
      <c r="BG143" s="7">
        <f t="shared" si="66"/>
        <v>11234000</v>
      </c>
      <c r="BH143" s="7">
        <f t="shared" si="66"/>
        <v>11371000</v>
      </c>
      <c r="BI143" s="7">
        <f t="shared" si="66"/>
        <v>11508000</v>
      </c>
      <c r="BJ143" s="7">
        <f t="shared" si="66"/>
        <v>11645000</v>
      </c>
      <c r="BK143" s="7">
        <f t="shared" si="66"/>
        <v>11782000</v>
      </c>
      <c r="BL143" s="7">
        <f t="shared" si="66"/>
        <v>11919000</v>
      </c>
      <c r="BM143" s="7">
        <f t="shared" si="66"/>
        <v>12056000</v>
      </c>
      <c r="BN143" s="7">
        <f t="shared" si="66"/>
        <v>12193000</v>
      </c>
      <c r="BO143" s="7">
        <f t="shared" si="66"/>
        <v>12330000</v>
      </c>
      <c r="BP143" s="7">
        <f t="shared" si="67"/>
        <v>12467000</v>
      </c>
      <c r="BQ143" s="7">
        <f t="shared" si="64"/>
        <v>12604000</v>
      </c>
      <c r="BR143" s="7">
        <f t="shared" si="64"/>
        <v>12741000</v>
      </c>
      <c r="BS143" s="7">
        <f t="shared" si="64"/>
        <v>12878000</v>
      </c>
      <c r="BT143" s="7">
        <f t="shared" si="64"/>
        <v>13015000</v>
      </c>
      <c r="BU143" s="7">
        <f t="shared" si="64"/>
        <v>13152000</v>
      </c>
      <c r="BV143" s="7">
        <f t="shared" si="64"/>
        <v>13289000</v>
      </c>
      <c r="BW143" s="7">
        <f t="shared" si="64"/>
        <v>13426000</v>
      </c>
      <c r="BX143" s="7">
        <f t="shared" si="64"/>
        <v>13563000</v>
      </c>
      <c r="BY143" s="7">
        <f t="shared" si="64"/>
        <v>13700000</v>
      </c>
      <c r="BZ143" s="7"/>
      <c r="CA143" s="7"/>
      <c r="CB143" s="7"/>
      <c r="CC143" s="7"/>
    </row>
    <row r="144" spans="1:81" s="5" customFormat="1" ht="11.25" x14ac:dyDescent="0.2">
      <c r="A144" s="6">
        <f t="shared" si="72"/>
        <v>1380000</v>
      </c>
      <c r="B144" s="7">
        <f t="shared" si="71"/>
        <v>2760000</v>
      </c>
      <c r="C144" s="7">
        <f t="shared" si="71"/>
        <v>2898000</v>
      </c>
      <c r="D144" s="7">
        <f t="shared" si="71"/>
        <v>3726000</v>
      </c>
      <c r="E144" s="7">
        <f t="shared" si="71"/>
        <v>3864000</v>
      </c>
      <c r="F144" s="7">
        <f t="shared" si="71"/>
        <v>4002000</v>
      </c>
      <c r="G144" s="7">
        <f t="shared" si="71"/>
        <v>4140000</v>
      </c>
      <c r="H144" s="7">
        <f t="shared" si="71"/>
        <v>4278000</v>
      </c>
      <c r="I144" s="7">
        <f t="shared" si="71"/>
        <v>4416000</v>
      </c>
      <c r="J144" s="7">
        <f t="shared" si="71"/>
        <v>4554000</v>
      </c>
      <c r="K144" s="7">
        <f t="shared" si="71"/>
        <v>4692000</v>
      </c>
      <c r="L144" s="7">
        <f t="shared" si="71"/>
        <v>4830000</v>
      </c>
      <c r="M144" s="7">
        <f t="shared" si="71"/>
        <v>4968000</v>
      </c>
      <c r="N144" s="7">
        <f t="shared" si="71"/>
        <v>5106000</v>
      </c>
      <c r="O144" s="7">
        <f t="shared" si="71"/>
        <v>5244000</v>
      </c>
      <c r="P144" s="7">
        <f t="shared" si="71"/>
        <v>5382000</v>
      </c>
      <c r="Q144" s="7">
        <f t="shared" si="71"/>
        <v>5520000</v>
      </c>
      <c r="R144" s="7">
        <f t="shared" si="69"/>
        <v>5658000</v>
      </c>
      <c r="S144" s="7">
        <f t="shared" si="69"/>
        <v>5796000</v>
      </c>
      <c r="T144" s="7">
        <f t="shared" si="69"/>
        <v>5934000</v>
      </c>
      <c r="U144" s="7">
        <f t="shared" si="69"/>
        <v>6072000</v>
      </c>
      <c r="V144" s="7">
        <f t="shared" si="69"/>
        <v>6210000</v>
      </c>
      <c r="W144" s="7">
        <f t="shared" si="69"/>
        <v>6348000</v>
      </c>
      <c r="X144" s="7">
        <f t="shared" si="69"/>
        <v>6486000</v>
      </c>
      <c r="Y144" s="7">
        <f t="shared" si="69"/>
        <v>6624000</v>
      </c>
      <c r="Z144" s="7">
        <f t="shared" si="69"/>
        <v>6762000</v>
      </c>
      <c r="AA144" s="7">
        <f t="shared" si="69"/>
        <v>6900000</v>
      </c>
      <c r="AB144" s="7">
        <f t="shared" si="69"/>
        <v>7038000</v>
      </c>
      <c r="AC144" s="7">
        <f t="shared" si="69"/>
        <v>7176000</v>
      </c>
      <c r="AD144" s="7">
        <f t="shared" si="69"/>
        <v>7314000</v>
      </c>
      <c r="AE144" s="7">
        <f t="shared" si="69"/>
        <v>7452000</v>
      </c>
      <c r="AF144" s="7">
        <f t="shared" si="69"/>
        <v>7590000</v>
      </c>
      <c r="AG144" s="7">
        <f t="shared" si="61"/>
        <v>7728000</v>
      </c>
      <c r="AH144" s="7">
        <f t="shared" si="61"/>
        <v>7866000</v>
      </c>
      <c r="AI144" s="7">
        <f t="shared" si="61"/>
        <v>8004000</v>
      </c>
      <c r="AJ144" s="7">
        <f t="shared" si="61"/>
        <v>8142000</v>
      </c>
      <c r="AK144" s="7">
        <f t="shared" si="61"/>
        <v>8280000</v>
      </c>
      <c r="AL144" s="7">
        <f t="shared" si="61"/>
        <v>8418000</v>
      </c>
      <c r="AM144" s="7">
        <f t="shared" si="61"/>
        <v>8556000</v>
      </c>
      <c r="AN144" s="7">
        <f t="shared" si="61"/>
        <v>8694000</v>
      </c>
      <c r="AO144" s="7">
        <f t="shared" si="61"/>
        <v>8832000</v>
      </c>
      <c r="AP144" s="7">
        <f t="shared" si="61"/>
        <v>8970000</v>
      </c>
      <c r="AQ144" s="7">
        <f t="shared" si="70"/>
        <v>9108000</v>
      </c>
      <c r="AR144" s="7">
        <f t="shared" si="70"/>
        <v>9246000</v>
      </c>
      <c r="AS144" s="7">
        <f t="shared" si="70"/>
        <v>9384000</v>
      </c>
      <c r="AT144" s="7">
        <f t="shared" si="70"/>
        <v>9522000</v>
      </c>
      <c r="AU144" s="7">
        <f t="shared" si="70"/>
        <v>9660000</v>
      </c>
      <c r="AV144" s="7">
        <f t="shared" si="70"/>
        <v>9798000</v>
      </c>
      <c r="AW144" s="7">
        <f t="shared" si="70"/>
        <v>9936000</v>
      </c>
      <c r="AX144" s="7">
        <f t="shared" si="70"/>
        <v>10074000</v>
      </c>
      <c r="AY144" s="7">
        <f t="shared" si="70"/>
        <v>10212000</v>
      </c>
      <c r="AZ144" s="7">
        <f t="shared" si="70"/>
        <v>10350000</v>
      </c>
      <c r="BA144" s="7">
        <f t="shared" si="70"/>
        <v>10488000</v>
      </c>
      <c r="BB144" s="7">
        <f t="shared" si="70"/>
        <v>10626000</v>
      </c>
      <c r="BC144" s="7">
        <f t="shared" si="70"/>
        <v>10764000</v>
      </c>
      <c r="BD144" s="7">
        <f t="shared" si="70"/>
        <v>10902000</v>
      </c>
      <c r="BE144" s="7">
        <f t="shared" si="70"/>
        <v>11040000</v>
      </c>
      <c r="BF144" s="7">
        <f t="shared" si="66"/>
        <v>11178000</v>
      </c>
      <c r="BG144" s="7">
        <f t="shared" si="66"/>
        <v>11316000</v>
      </c>
      <c r="BH144" s="7">
        <f t="shared" si="66"/>
        <v>11454000</v>
      </c>
      <c r="BI144" s="7">
        <f t="shared" si="66"/>
        <v>11592000</v>
      </c>
      <c r="BJ144" s="7">
        <f t="shared" si="66"/>
        <v>11730000</v>
      </c>
      <c r="BK144" s="7">
        <f t="shared" si="66"/>
        <v>11868000</v>
      </c>
      <c r="BL144" s="7">
        <f t="shared" si="66"/>
        <v>12006000</v>
      </c>
      <c r="BM144" s="7">
        <f t="shared" si="66"/>
        <v>12144000</v>
      </c>
      <c r="BN144" s="7">
        <f t="shared" si="66"/>
        <v>12282000</v>
      </c>
      <c r="BO144" s="7">
        <f t="shared" si="66"/>
        <v>12420000</v>
      </c>
      <c r="BP144" s="7">
        <f t="shared" si="67"/>
        <v>12558000</v>
      </c>
      <c r="BQ144" s="7">
        <f t="shared" si="64"/>
        <v>12696000</v>
      </c>
      <c r="BR144" s="7">
        <f t="shared" si="64"/>
        <v>12834000</v>
      </c>
      <c r="BS144" s="7">
        <f t="shared" si="64"/>
        <v>12972000</v>
      </c>
      <c r="BT144" s="7">
        <f t="shared" si="64"/>
        <v>13110000</v>
      </c>
      <c r="BU144" s="7">
        <f t="shared" si="64"/>
        <v>13248000</v>
      </c>
      <c r="BV144" s="7">
        <f t="shared" si="64"/>
        <v>13386000</v>
      </c>
      <c r="BW144" s="7">
        <f t="shared" si="64"/>
        <v>13524000</v>
      </c>
      <c r="BX144" s="7">
        <f t="shared" si="64"/>
        <v>13662000</v>
      </c>
      <c r="BY144" s="7">
        <f t="shared" si="64"/>
        <v>13800000</v>
      </c>
      <c r="BZ144" s="7"/>
      <c r="CA144" s="7"/>
      <c r="CB144" s="7"/>
      <c r="CC144" s="7"/>
    </row>
    <row r="145" spans="1:81" s="5" customFormat="1" ht="11.25" x14ac:dyDescent="0.2">
      <c r="A145" s="6">
        <f t="shared" si="72"/>
        <v>1390000</v>
      </c>
      <c r="B145" s="7">
        <f t="shared" si="71"/>
        <v>2780000</v>
      </c>
      <c r="C145" s="7">
        <f t="shared" si="71"/>
        <v>2919000</v>
      </c>
      <c r="D145" s="7">
        <f t="shared" si="71"/>
        <v>3753000</v>
      </c>
      <c r="E145" s="7">
        <f t="shared" si="71"/>
        <v>3892000</v>
      </c>
      <c r="F145" s="7">
        <f t="shared" si="71"/>
        <v>4031000</v>
      </c>
      <c r="G145" s="7">
        <f t="shared" si="71"/>
        <v>4170000</v>
      </c>
      <c r="H145" s="7">
        <f t="shared" si="71"/>
        <v>4309000</v>
      </c>
      <c r="I145" s="7">
        <f t="shared" si="71"/>
        <v>4448000</v>
      </c>
      <c r="J145" s="7">
        <f t="shared" si="71"/>
        <v>4587000</v>
      </c>
      <c r="K145" s="7">
        <f t="shared" si="71"/>
        <v>4726000</v>
      </c>
      <c r="L145" s="7">
        <f t="shared" si="71"/>
        <v>4865000</v>
      </c>
      <c r="M145" s="7">
        <f t="shared" si="71"/>
        <v>5004000</v>
      </c>
      <c r="N145" s="7">
        <f t="shared" si="71"/>
        <v>5143000</v>
      </c>
      <c r="O145" s="7">
        <f t="shared" si="71"/>
        <v>5282000</v>
      </c>
      <c r="P145" s="7">
        <f t="shared" si="71"/>
        <v>5421000</v>
      </c>
      <c r="Q145" s="7">
        <f t="shared" si="71"/>
        <v>5560000</v>
      </c>
      <c r="R145" s="7">
        <f t="shared" si="69"/>
        <v>5699000</v>
      </c>
      <c r="S145" s="7">
        <f t="shared" si="69"/>
        <v>5838000</v>
      </c>
      <c r="T145" s="7">
        <f t="shared" si="69"/>
        <v>5977000</v>
      </c>
      <c r="U145" s="7">
        <f t="shared" si="69"/>
        <v>6116000</v>
      </c>
      <c r="V145" s="7">
        <f t="shared" si="69"/>
        <v>6255000</v>
      </c>
      <c r="W145" s="7">
        <f t="shared" si="69"/>
        <v>6394000</v>
      </c>
      <c r="X145" s="7">
        <f t="shared" si="69"/>
        <v>6533000</v>
      </c>
      <c r="Y145" s="7">
        <f t="shared" si="69"/>
        <v>6672000</v>
      </c>
      <c r="Z145" s="7">
        <f t="shared" si="69"/>
        <v>6811000</v>
      </c>
      <c r="AA145" s="7">
        <f t="shared" si="69"/>
        <v>6950000</v>
      </c>
      <c r="AB145" s="7">
        <f t="shared" si="69"/>
        <v>7089000</v>
      </c>
      <c r="AC145" s="7">
        <f t="shared" si="69"/>
        <v>7228000</v>
      </c>
      <c r="AD145" s="7">
        <f t="shared" si="69"/>
        <v>7367000</v>
      </c>
      <c r="AE145" s="7">
        <f t="shared" si="69"/>
        <v>7506000</v>
      </c>
      <c r="AF145" s="7">
        <f t="shared" si="69"/>
        <v>7645000</v>
      </c>
      <c r="AG145" s="7">
        <f t="shared" si="61"/>
        <v>7784000</v>
      </c>
      <c r="AH145" s="7">
        <f t="shared" si="61"/>
        <v>7923000</v>
      </c>
      <c r="AI145" s="7">
        <f t="shared" si="61"/>
        <v>8062000</v>
      </c>
      <c r="AJ145" s="7">
        <f t="shared" si="61"/>
        <v>8201000</v>
      </c>
      <c r="AK145" s="7">
        <f t="shared" si="61"/>
        <v>8340000</v>
      </c>
      <c r="AL145" s="7">
        <f t="shared" si="61"/>
        <v>8479000</v>
      </c>
      <c r="AM145" s="7">
        <f t="shared" si="61"/>
        <v>8618000</v>
      </c>
      <c r="AN145" s="7">
        <f t="shared" si="61"/>
        <v>8757000</v>
      </c>
      <c r="AO145" s="7">
        <f t="shared" si="61"/>
        <v>8896000</v>
      </c>
      <c r="AP145" s="7">
        <f t="shared" si="61"/>
        <v>9035000</v>
      </c>
      <c r="AQ145" s="7">
        <f t="shared" si="70"/>
        <v>9174000</v>
      </c>
      <c r="AR145" s="7">
        <f t="shared" si="70"/>
        <v>9313000</v>
      </c>
      <c r="AS145" s="7">
        <f t="shared" si="70"/>
        <v>9452000</v>
      </c>
      <c r="AT145" s="7">
        <f t="shared" si="70"/>
        <v>9591000</v>
      </c>
      <c r="AU145" s="7">
        <f t="shared" si="70"/>
        <v>9730000</v>
      </c>
      <c r="AV145" s="7">
        <f t="shared" si="70"/>
        <v>9869000</v>
      </c>
      <c r="AW145" s="7">
        <f t="shared" si="70"/>
        <v>10008000</v>
      </c>
      <c r="AX145" s="7">
        <f t="shared" si="70"/>
        <v>10147000</v>
      </c>
      <c r="AY145" s="7">
        <f t="shared" si="70"/>
        <v>10286000</v>
      </c>
      <c r="AZ145" s="7">
        <f t="shared" si="70"/>
        <v>10425000</v>
      </c>
      <c r="BA145" s="7">
        <f t="shared" si="70"/>
        <v>10564000</v>
      </c>
      <c r="BB145" s="7">
        <f t="shared" si="70"/>
        <v>10703000</v>
      </c>
      <c r="BC145" s="7">
        <f t="shared" si="70"/>
        <v>10842000</v>
      </c>
      <c r="BD145" s="7">
        <f t="shared" si="70"/>
        <v>10981000</v>
      </c>
      <c r="BE145" s="7">
        <f t="shared" si="70"/>
        <v>11120000</v>
      </c>
      <c r="BF145" s="7">
        <f t="shared" si="66"/>
        <v>11259000</v>
      </c>
      <c r="BG145" s="7">
        <f t="shared" si="66"/>
        <v>11398000</v>
      </c>
      <c r="BH145" s="7">
        <f t="shared" si="66"/>
        <v>11537000</v>
      </c>
      <c r="BI145" s="7">
        <f t="shared" si="66"/>
        <v>11676000</v>
      </c>
      <c r="BJ145" s="7">
        <f t="shared" si="66"/>
        <v>11815000</v>
      </c>
      <c r="BK145" s="7">
        <f t="shared" si="66"/>
        <v>11954000</v>
      </c>
      <c r="BL145" s="7">
        <f t="shared" si="66"/>
        <v>12093000</v>
      </c>
      <c r="BM145" s="7">
        <f t="shared" si="66"/>
        <v>12232000</v>
      </c>
      <c r="BN145" s="7">
        <f t="shared" si="66"/>
        <v>12371000</v>
      </c>
      <c r="BO145" s="7">
        <f t="shared" si="66"/>
        <v>12510000</v>
      </c>
      <c r="BP145" s="7">
        <f t="shared" si="67"/>
        <v>12649000</v>
      </c>
      <c r="BQ145" s="7">
        <f t="shared" ref="BQ145:BY154" si="73">BQ$8*$A145/10</f>
        <v>12788000</v>
      </c>
      <c r="BR145" s="7">
        <f t="shared" si="73"/>
        <v>12927000</v>
      </c>
      <c r="BS145" s="7">
        <f t="shared" si="73"/>
        <v>13066000</v>
      </c>
      <c r="BT145" s="7">
        <f t="shared" si="73"/>
        <v>13205000</v>
      </c>
      <c r="BU145" s="7">
        <f t="shared" si="73"/>
        <v>13344000</v>
      </c>
      <c r="BV145" s="7">
        <f t="shared" si="73"/>
        <v>13483000</v>
      </c>
      <c r="BW145" s="7">
        <f t="shared" si="73"/>
        <v>13622000</v>
      </c>
      <c r="BX145" s="7">
        <f t="shared" si="73"/>
        <v>13761000</v>
      </c>
      <c r="BY145" s="7">
        <f t="shared" si="73"/>
        <v>13900000</v>
      </c>
      <c r="BZ145" s="7"/>
      <c r="CA145" s="7"/>
      <c r="CB145" s="7"/>
      <c r="CC145" s="7"/>
    </row>
    <row r="146" spans="1:81" s="5" customFormat="1" ht="11.25" x14ac:dyDescent="0.2">
      <c r="A146" s="6">
        <f t="shared" si="72"/>
        <v>1400000</v>
      </c>
      <c r="B146" s="7">
        <f t="shared" si="71"/>
        <v>2800000</v>
      </c>
      <c r="C146" s="7">
        <f t="shared" si="71"/>
        <v>2940000</v>
      </c>
      <c r="D146" s="7">
        <f t="shared" si="71"/>
        <v>3780000</v>
      </c>
      <c r="E146" s="7">
        <f t="shared" si="71"/>
        <v>3920000</v>
      </c>
      <c r="F146" s="7">
        <f t="shared" si="71"/>
        <v>4060000</v>
      </c>
      <c r="G146" s="7">
        <f t="shared" si="71"/>
        <v>4200000</v>
      </c>
      <c r="H146" s="7">
        <f t="shared" si="71"/>
        <v>4340000</v>
      </c>
      <c r="I146" s="7">
        <f t="shared" si="71"/>
        <v>4480000</v>
      </c>
      <c r="J146" s="7">
        <f t="shared" si="71"/>
        <v>4620000</v>
      </c>
      <c r="K146" s="7">
        <f t="shared" si="71"/>
        <v>4760000</v>
      </c>
      <c r="L146" s="7">
        <f t="shared" si="71"/>
        <v>4900000</v>
      </c>
      <c r="M146" s="7">
        <f t="shared" si="71"/>
        <v>5040000</v>
      </c>
      <c r="N146" s="7">
        <f t="shared" si="71"/>
        <v>5180000</v>
      </c>
      <c r="O146" s="7">
        <f t="shared" si="71"/>
        <v>5320000</v>
      </c>
      <c r="P146" s="7">
        <f t="shared" si="71"/>
        <v>5460000</v>
      </c>
      <c r="Q146" s="7">
        <f t="shared" si="71"/>
        <v>5600000</v>
      </c>
      <c r="R146" s="7">
        <f t="shared" si="69"/>
        <v>5740000</v>
      </c>
      <c r="S146" s="7">
        <f t="shared" si="69"/>
        <v>5880000</v>
      </c>
      <c r="T146" s="7">
        <f t="shared" si="69"/>
        <v>6020000</v>
      </c>
      <c r="U146" s="7">
        <f t="shared" si="69"/>
        <v>6160000</v>
      </c>
      <c r="V146" s="7">
        <f t="shared" si="69"/>
        <v>6300000</v>
      </c>
      <c r="W146" s="7">
        <f t="shared" si="69"/>
        <v>6440000</v>
      </c>
      <c r="X146" s="7">
        <f t="shared" si="69"/>
        <v>6580000</v>
      </c>
      <c r="Y146" s="7">
        <f t="shared" si="69"/>
        <v>6720000</v>
      </c>
      <c r="Z146" s="7">
        <f t="shared" si="69"/>
        <v>6860000</v>
      </c>
      <c r="AA146" s="7">
        <f t="shared" si="69"/>
        <v>7000000</v>
      </c>
      <c r="AB146" s="7">
        <f t="shared" si="69"/>
        <v>7140000</v>
      </c>
      <c r="AC146" s="7">
        <f t="shared" si="69"/>
        <v>7280000</v>
      </c>
      <c r="AD146" s="7">
        <f t="shared" si="69"/>
        <v>7420000</v>
      </c>
      <c r="AE146" s="7">
        <f t="shared" si="69"/>
        <v>7560000</v>
      </c>
      <c r="AF146" s="7">
        <f t="shared" si="69"/>
        <v>7700000</v>
      </c>
      <c r="AG146" s="7">
        <f t="shared" si="61"/>
        <v>7840000</v>
      </c>
      <c r="AH146" s="7">
        <f t="shared" si="61"/>
        <v>7980000</v>
      </c>
      <c r="AI146" s="7">
        <f t="shared" si="61"/>
        <v>8120000</v>
      </c>
      <c r="AJ146" s="7">
        <f t="shared" si="61"/>
        <v>8260000</v>
      </c>
      <c r="AK146" s="7">
        <f t="shared" si="61"/>
        <v>8400000</v>
      </c>
      <c r="AL146" s="7">
        <f>AL$8*$A146/10</f>
        <v>8540000</v>
      </c>
      <c r="AM146" s="7">
        <f>AM$8*$A146/10</f>
        <v>8680000</v>
      </c>
      <c r="AN146" s="7">
        <f>AN$8*$A146/10</f>
        <v>8820000</v>
      </c>
      <c r="AO146" s="7">
        <f>AO$8*$A146/10</f>
        <v>8960000</v>
      </c>
      <c r="AP146" s="7">
        <f>AP$8*$A146/10</f>
        <v>9100000</v>
      </c>
      <c r="AQ146" s="7">
        <f t="shared" si="70"/>
        <v>9240000</v>
      </c>
      <c r="AR146" s="7">
        <f t="shared" si="70"/>
        <v>9380000</v>
      </c>
      <c r="AS146" s="7">
        <f t="shared" si="70"/>
        <v>9520000</v>
      </c>
      <c r="AT146" s="7">
        <f t="shared" si="70"/>
        <v>9660000</v>
      </c>
      <c r="AU146" s="7">
        <f t="shared" si="70"/>
        <v>9800000</v>
      </c>
      <c r="AV146" s="7">
        <f t="shared" si="70"/>
        <v>9940000</v>
      </c>
      <c r="AW146" s="7">
        <f t="shared" si="70"/>
        <v>10080000</v>
      </c>
      <c r="AX146" s="7">
        <f t="shared" si="70"/>
        <v>10220000</v>
      </c>
      <c r="AY146" s="7">
        <f t="shared" si="70"/>
        <v>10360000</v>
      </c>
      <c r="AZ146" s="7">
        <f t="shared" si="70"/>
        <v>10500000</v>
      </c>
      <c r="BA146" s="7">
        <f t="shared" si="70"/>
        <v>10640000</v>
      </c>
      <c r="BB146" s="7">
        <f t="shared" si="70"/>
        <v>10780000</v>
      </c>
      <c r="BC146" s="7">
        <f t="shared" si="70"/>
        <v>10920000</v>
      </c>
      <c r="BD146" s="7">
        <f t="shared" si="70"/>
        <v>11060000</v>
      </c>
      <c r="BE146" s="7">
        <f t="shared" si="70"/>
        <v>11200000</v>
      </c>
      <c r="BF146" s="7">
        <f>BF$8*$A146/10</f>
        <v>11340000</v>
      </c>
      <c r="BG146" s="7">
        <f t="shared" si="66"/>
        <v>11480000</v>
      </c>
      <c r="BH146" s="7">
        <f t="shared" si="66"/>
        <v>11620000</v>
      </c>
      <c r="BI146" s="7">
        <f t="shared" si="66"/>
        <v>11760000</v>
      </c>
      <c r="BJ146" s="7">
        <f t="shared" si="66"/>
        <v>11900000</v>
      </c>
      <c r="BK146" s="7">
        <f t="shared" si="66"/>
        <v>12040000</v>
      </c>
      <c r="BL146" s="7">
        <f t="shared" si="66"/>
        <v>12180000</v>
      </c>
      <c r="BM146" s="7">
        <f t="shared" si="66"/>
        <v>12320000</v>
      </c>
      <c r="BN146" s="7">
        <f t="shared" si="66"/>
        <v>12460000</v>
      </c>
      <c r="BO146" s="7">
        <f t="shared" si="66"/>
        <v>12600000</v>
      </c>
      <c r="BP146" s="7">
        <f t="shared" si="67"/>
        <v>12740000</v>
      </c>
      <c r="BQ146" s="7">
        <f t="shared" si="73"/>
        <v>12880000</v>
      </c>
      <c r="BR146" s="7">
        <f t="shared" si="73"/>
        <v>13020000</v>
      </c>
      <c r="BS146" s="7">
        <f t="shared" si="73"/>
        <v>13160000</v>
      </c>
      <c r="BT146" s="7">
        <f t="shared" si="73"/>
        <v>13300000</v>
      </c>
      <c r="BU146" s="7">
        <f t="shared" si="73"/>
        <v>13440000</v>
      </c>
      <c r="BV146" s="7">
        <f t="shared" si="73"/>
        <v>13580000</v>
      </c>
      <c r="BW146" s="7">
        <f t="shared" si="73"/>
        <v>13720000</v>
      </c>
      <c r="BX146" s="7">
        <f t="shared" si="73"/>
        <v>13860000</v>
      </c>
      <c r="BY146" s="7">
        <f t="shared" si="73"/>
        <v>14000000</v>
      </c>
      <c r="BZ146" s="7"/>
      <c r="CA146" s="7"/>
      <c r="CB146" s="7"/>
      <c r="CC146" s="7"/>
    </row>
    <row r="147" spans="1:81" s="5" customFormat="1" ht="11.25" x14ac:dyDescent="0.2">
      <c r="A147" s="6">
        <f t="shared" si="72"/>
        <v>1410000</v>
      </c>
      <c r="B147" s="7">
        <f t="shared" si="71"/>
        <v>2820000</v>
      </c>
      <c r="C147" s="7">
        <f t="shared" si="71"/>
        <v>2961000</v>
      </c>
      <c r="D147" s="7">
        <f t="shared" si="71"/>
        <v>3807000</v>
      </c>
      <c r="E147" s="7">
        <f t="shared" si="71"/>
        <v>3948000</v>
      </c>
      <c r="F147" s="7">
        <f t="shared" si="71"/>
        <v>4089000</v>
      </c>
      <c r="G147" s="7">
        <f t="shared" si="71"/>
        <v>4230000</v>
      </c>
      <c r="H147" s="7">
        <f t="shared" si="71"/>
        <v>4371000</v>
      </c>
      <c r="I147" s="7">
        <f t="shared" si="71"/>
        <v>4512000</v>
      </c>
      <c r="J147" s="7">
        <f t="shared" si="71"/>
        <v>4653000</v>
      </c>
      <c r="K147" s="7">
        <f t="shared" si="71"/>
        <v>4794000</v>
      </c>
      <c r="L147" s="7">
        <f t="shared" si="71"/>
        <v>4935000</v>
      </c>
      <c r="M147" s="7">
        <f t="shared" si="71"/>
        <v>5076000</v>
      </c>
      <c r="N147" s="7">
        <f t="shared" si="71"/>
        <v>5217000</v>
      </c>
      <c r="O147" s="7">
        <f t="shared" si="71"/>
        <v>5358000</v>
      </c>
      <c r="P147" s="7">
        <f t="shared" si="71"/>
        <v>5499000</v>
      </c>
      <c r="Q147" s="7">
        <f t="shared" si="71"/>
        <v>5640000</v>
      </c>
      <c r="R147" s="7">
        <f t="shared" si="69"/>
        <v>5781000</v>
      </c>
      <c r="S147" s="7">
        <f t="shared" si="69"/>
        <v>5922000</v>
      </c>
      <c r="T147" s="7">
        <f t="shared" si="69"/>
        <v>6063000</v>
      </c>
      <c r="U147" s="7">
        <f t="shared" si="69"/>
        <v>6204000</v>
      </c>
      <c r="V147" s="7">
        <f t="shared" si="69"/>
        <v>6345000</v>
      </c>
      <c r="W147" s="7">
        <f t="shared" si="69"/>
        <v>6486000</v>
      </c>
      <c r="X147" s="7">
        <f t="shared" si="69"/>
        <v>6627000</v>
      </c>
      <c r="Y147" s="7">
        <f t="shared" si="69"/>
        <v>6768000</v>
      </c>
      <c r="Z147" s="7">
        <f t="shared" si="69"/>
        <v>6909000</v>
      </c>
      <c r="AA147" s="7">
        <f t="shared" si="69"/>
        <v>7050000</v>
      </c>
      <c r="AB147" s="7">
        <f t="shared" si="69"/>
        <v>7191000</v>
      </c>
      <c r="AC147" s="7">
        <f t="shared" si="69"/>
        <v>7332000</v>
      </c>
      <c r="AD147" s="7">
        <f t="shared" si="69"/>
        <v>7473000</v>
      </c>
      <c r="AE147" s="7">
        <f t="shared" si="69"/>
        <v>7614000</v>
      </c>
      <c r="AF147" s="7">
        <f t="shared" si="69"/>
        <v>7755000</v>
      </c>
      <c r="AG147" s="7">
        <f t="shared" ref="AG147:AV162" si="74">AG$8*$A147/10</f>
        <v>7896000</v>
      </c>
      <c r="AH147" s="7">
        <f t="shared" si="74"/>
        <v>8037000</v>
      </c>
      <c r="AI147" s="7">
        <f t="shared" si="74"/>
        <v>8178000</v>
      </c>
      <c r="AJ147" s="7">
        <f t="shared" si="74"/>
        <v>8319000</v>
      </c>
      <c r="AK147" s="7">
        <f t="shared" si="74"/>
        <v>8460000</v>
      </c>
      <c r="AL147" s="7">
        <f t="shared" si="74"/>
        <v>8601000</v>
      </c>
      <c r="AM147" s="7">
        <f t="shared" si="74"/>
        <v>8742000</v>
      </c>
      <c r="AN147" s="7">
        <f t="shared" si="74"/>
        <v>8883000</v>
      </c>
      <c r="AO147" s="7">
        <f t="shared" si="74"/>
        <v>9024000</v>
      </c>
      <c r="AP147" s="7">
        <f t="shared" si="74"/>
        <v>9165000</v>
      </c>
      <c r="AQ147" s="7">
        <f t="shared" si="74"/>
        <v>9306000</v>
      </c>
      <c r="AR147" s="7">
        <f t="shared" si="74"/>
        <v>9447000</v>
      </c>
      <c r="AS147" s="7">
        <f t="shared" si="74"/>
        <v>9588000</v>
      </c>
      <c r="AT147" s="7">
        <f t="shared" si="74"/>
        <v>9729000</v>
      </c>
      <c r="AU147" s="7">
        <f t="shared" si="74"/>
        <v>9870000</v>
      </c>
      <c r="AV147" s="7">
        <f t="shared" si="74"/>
        <v>10011000</v>
      </c>
      <c r="AW147" s="7">
        <f t="shared" si="70"/>
        <v>10152000</v>
      </c>
      <c r="AX147" s="7">
        <f t="shared" si="70"/>
        <v>10293000</v>
      </c>
      <c r="AY147" s="7">
        <f t="shared" si="70"/>
        <v>10434000</v>
      </c>
      <c r="AZ147" s="7">
        <f t="shared" si="70"/>
        <v>10575000</v>
      </c>
      <c r="BA147" s="7">
        <f t="shared" si="70"/>
        <v>10716000</v>
      </c>
      <c r="BB147" s="7">
        <f t="shared" si="70"/>
        <v>10857000</v>
      </c>
      <c r="BC147" s="7">
        <f t="shared" si="70"/>
        <v>10998000</v>
      </c>
      <c r="BD147" s="7">
        <f t="shared" si="70"/>
        <v>11139000</v>
      </c>
      <c r="BE147" s="7">
        <f t="shared" si="70"/>
        <v>11280000</v>
      </c>
      <c r="BF147" s="7">
        <f t="shared" si="70"/>
        <v>11421000</v>
      </c>
      <c r="BG147" s="7">
        <f t="shared" si="70"/>
        <v>11562000</v>
      </c>
      <c r="BH147" s="7">
        <f t="shared" si="66"/>
        <v>11703000</v>
      </c>
      <c r="BI147" s="7">
        <f t="shared" si="66"/>
        <v>11844000</v>
      </c>
      <c r="BJ147" s="7">
        <f t="shared" si="66"/>
        <v>11985000</v>
      </c>
      <c r="BK147" s="7">
        <f t="shared" si="66"/>
        <v>12126000</v>
      </c>
      <c r="BL147" s="7">
        <f t="shared" si="66"/>
        <v>12267000</v>
      </c>
      <c r="BM147" s="7">
        <f t="shared" si="66"/>
        <v>12408000</v>
      </c>
      <c r="BN147" s="7">
        <f t="shared" si="66"/>
        <v>12549000</v>
      </c>
      <c r="BO147" s="7">
        <f t="shared" si="66"/>
        <v>12690000</v>
      </c>
      <c r="BP147" s="7">
        <f t="shared" si="67"/>
        <v>12831000</v>
      </c>
      <c r="BQ147" s="7">
        <f t="shared" si="73"/>
        <v>12972000</v>
      </c>
      <c r="BR147" s="7">
        <f t="shared" si="73"/>
        <v>13113000</v>
      </c>
      <c r="BS147" s="7">
        <f t="shared" si="73"/>
        <v>13254000</v>
      </c>
      <c r="BT147" s="7">
        <f t="shared" si="73"/>
        <v>13395000</v>
      </c>
      <c r="BU147" s="7">
        <f t="shared" si="73"/>
        <v>13536000</v>
      </c>
      <c r="BV147" s="7">
        <f t="shared" si="73"/>
        <v>13677000</v>
      </c>
      <c r="BW147" s="7">
        <f t="shared" si="73"/>
        <v>13818000</v>
      </c>
      <c r="BX147" s="7">
        <f t="shared" si="73"/>
        <v>13959000</v>
      </c>
      <c r="BY147" s="7">
        <f t="shared" si="73"/>
        <v>14100000</v>
      </c>
      <c r="BZ147" s="7"/>
      <c r="CA147" s="7"/>
      <c r="CB147" s="7"/>
      <c r="CC147" s="7"/>
    </row>
    <row r="148" spans="1:81" s="5" customFormat="1" ht="11.25" x14ac:dyDescent="0.2">
      <c r="A148" s="6">
        <f t="shared" si="72"/>
        <v>1420000</v>
      </c>
      <c r="B148" s="7">
        <f t="shared" si="71"/>
        <v>2840000</v>
      </c>
      <c r="C148" s="7">
        <f t="shared" si="71"/>
        <v>2982000</v>
      </c>
      <c r="D148" s="7">
        <f t="shared" si="71"/>
        <v>3834000</v>
      </c>
      <c r="E148" s="7">
        <f t="shared" si="71"/>
        <v>3976000</v>
      </c>
      <c r="F148" s="7">
        <f t="shared" si="71"/>
        <v>4118000</v>
      </c>
      <c r="G148" s="7">
        <f t="shared" si="71"/>
        <v>4260000</v>
      </c>
      <c r="H148" s="7">
        <f t="shared" si="71"/>
        <v>4402000</v>
      </c>
      <c r="I148" s="7">
        <f t="shared" si="71"/>
        <v>4544000</v>
      </c>
      <c r="J148" s="7">
        <f t="shared" si="71"/>
        <v>4686000</v>
      </c>
      <c r="K148" s="7">
        <f t="shared" si="71"/>
        <v>4828000</v>
      </c>
      <c r="L148" s="7">
        <f t="shared" si="71"/>
        <v>4970000</v>
      </c>
      <c r="M148" s="7">
        <f t="shared" si="71"/>
        <v>5112000</v>
      </c>
      <c r="N148" s="7">
        <f t="shared" si="71"/>
        <v>5254000</v>
      </c>
      <c r="O148" s="7">
        <f t="shared" si="71"/>
        <v>5396000</v>
      </c>
      <c r="P148" s="7">
        <f t="shared" si="71"/>
        <v>5538000</v>
      </c>
      <c r="Q148" s="7">
        <f t="shared" si="71"/>
        <v>5680000</v>
      </c>
      <c r="R148" s="7">
        <f t="shared" si="69"/>
        <v>5822000</v>
      </c>
      <c r="S148" s="7">
        <f t="shared" si="69"/>
        <v>5964000</v>
      </c>
      <c r="T148" s="7">
        <f t="shared" si="69"/>
        <v>6106000</v>
      </c>
      <c r="U148" s="7">
        <f t="shared" si="69"/>
        <v>6248000</v>
      </c>
      <c r="V148" s="7">
        <f t="shared" si="69"/>
        <v>6390000</v>
      </c>
      <c r="W148" s="7">
        <f t="shared" si="69"/>
        <v>6532000</v>
      </c>
      <c r="X148" s="7">
        <f t="shared" si="69"/>
        <v>6674000</v>
      </c>
      <c r="Y148" s="7">
        <f t="shared" si="69"/>
        <v>6816000</v>
      </c>
      <c r="Z148" s="7">
        <f t="shared" si="69"/>
        <v>6958000</v>
      </c>
      <c r="AA148" s="7">
        <f t="shared" si="69"/>
        <v>7100000</v>
      </c>
      <c r="AB148" s="7">
        <f t="shared" si="69"/>
        <v>7242000</v>
      </c>
      <c r="AC148" s="7">
        <f t="shared" si="69"/>
        <v>7384000</v>
      </c>
      <c r="AD148" s="7">
        <f t="shared" si="69"/>
        <v>7526000</v>
      </c>
      <c r="AE148" s="7">
        <f t="shared" si="69"/>
        <v>7668000</v>
      </c>
      <c r="AF148" s="7">
        <f t="shared" si="69"/>
        <v>7810000</v>
      </c>
      <c r="AG148" s="7">
        <f t="shared" si="74"/>
        <v>7952000</v>
      </c>
      <c r="AH148" s="7">
        <f t="shared" si="74"/>
        <v>8094000</v>
      </c>
      <c r="AI148" s="7">
        <f t="shared" si="74"/>
        <v>8236000</v>
      </c>
      <c r="AJ148" s="7">
        <f t="shared" si="74"/>
        <v>8378000</v>
      </c>
      <c r="AK148" s="7">
        <f t="shared" si="74"/>
        <v>8520000</v>
      </c>
      <c r="AL148" s="7">
        <f t="shared" si="74"/>
        <v>8662000</v>
      </c>
      <c r="AM148" s="7">
        <f t="shared" si="74"/>
        <v>8804000</v>
      </c>
      <c r="AN148" s="7">
        <f t="shared" si="74"/>
        <v>8946000</v>
      </c>
      <c r="AO148" s="7">
        <f t="shared" si="74"/>
        <v>9088000</v>
      </c>
      <c r="AP148" s="7">
        <f t="shared" si="74"/>
        <v>9230000</v>
      </c>
      <c r="AQ148" s="7">
        <f t="shared" si="70"/>
        <v>9372000</v>
      </c>
      <c r="AR148" s="7">
        <f t="shared" si="70"/>
        <v>9514000</v>
      </c>
      <c r="AS148" s="7">
        <f t="shared" si="70"/>
        <v>9656000</v>
      </c>
      <c r="AT148" s="7">
        <f t="shared" si="70"/>
        <v>9798000</v>
      </c>
      <c r="AU148" s="7">
        <f t="shared" si="70"/>
        <v>9940000</v>
      </c>
      <c r="AV148" s="7">
        <f t="shared" si="70"/>
        <v>10082000</v>
      </c>
      <c r="AW148" s="7">
        <f t="shared" si="70"/>
        <v>10224000</v>
      </c>
      <c r="AX148" s="7">
        <f t="shared" si="70"/>
        <v>10366000</v>
      </c>
      <c r="AY148" s="7">
        <f t="shared" si="70"/>
        <v>10508000</v>
      </c>
      <c r="AZ148" s="7">
        <f t="shared" si="70"/>
        <v>10650000</v>
      </c>
      <c r="BA148" s="7">
        <f t="shared" si="70"/>
        <v>10792000</v>
      </c>
      <c r="BB148" s="7">
        <f t="shared" si="70"/>
        <v>10934000</v>
      </c>
      <c r="BC148" s="7">
        <f t="shared" si="70"/>
        <v>11076000</v>
      </c>
      <c r="BD148" s="7">
        <f t="shared" si="70"/>
        <v>11218000</v>
      </c>
      <c r="BE148" s="7">
        <f t="shared" si="70"/>
        <v>11360000</v>
      </c>
      <c r="BF148" s="7">
        <f t="shared" si="66"/>
        <v>11502000</v>
      </c>
      <c r="BG148" s="7">
        <f t="shared" si="66"/>
        <v>11644000</v>
      </c>
      <c r="BH148" s="7">
        <f t="shared" si="66"/>
        <v>11786000</v>
      </c>
      <c r="BI148" s="7">
        <f t="shared" si="66"/>
        <v>11928000</v>
      </c>
      <c r="BJ148" s="7">
        <f t="shared" si="66"/>
        <v>12070000</v>
      </c>
      <c r="BK148" s="7">
        <f t="shared" si="66"/>
        <v>12212000</v>
      </c>
      <c r="BL148" s="7">
        <f t="shared" si="66"/>
        <v>12354000</v>
      </c>
      <c r="BM148" s="7">
        <f t="shared" si="66"/>
        <v>12496000</v>
      </c>
      <c r="BN148" s="7">
        <f t="shared" si="66"/>
        <v>12638000</v>
      </c>
      <c r="BO148" s="7">
        <f t="shared" si="66"/>
        <v>12780000</v>
      </c>
      <c r="BP148" s="7">
        <f t="shared" si="67"/>
        <v>12922000</v>
      </c>
      <c r="BQ148" s="7">
        <f t="shared" si="73"/>
        <v>13064000</v>
      </c>
      <c r="BR148" s="7">
        <f t="shared" si="73"/>
        <v>13206000</v>
      </c>
      <c r="BS148" s="7">
        <f t="shared" si="73"/>
        <v>13348000</v>
      </c>
      <c r="BT148" s="7">
        <f t="shared" si="73"/>
        <v>13490000</v>
      </c>
      <c r="BU148" s="7">
        <f t="shared" si="73"/>
        <v>13632000</v>
      </c>
      <c r="BV148" s="7">
        <f t="shared" si="73"/>
        <v>13774000</v>
      </c>
      <c r="BW148" s="7">
        <f t="shared" si="73"/>
        <v>13916000</v>
      </c>
      <c r="BX148" s="7">
        <f t="shared" si="73"/>
        <v>14058000</v>
      </c>
      <c r="BY148" s="7">
        <f t="shared" si="73"/>
        <v>14200000</v>
      </c>
      <c r="BZ148" s="7"/>
      <c r="CA148" s="7"/>
      <c r="CB148" s="7"/>
      <c r="CC148" s="7"/>
    </row>
    <row r="149" spans="1:81" s="5" customFormat="1" ht="11.25" x14ac:dyDescent="0.2">
      <c r="A149" s="6">
        <f t="shared" si="72"/>
        <v>1430000</v>
      </c>
      <c r="B149" s="7">
        <f t="shared" si="71"/>
        <v>2860000</v>
      </c>
      <c r="C149" s="7">
        <f t="shared" si="71"/>
        <v>3003000</v>
      </c>
      <c r="D149" s="7">
        <f t="shared" si="71"/>
        <v>3861000</v>
      </c>
      <c r="E149" s="7">
        <f t="shared" si="71"/>
        <v>4004000</v>
      </c>
      <c r="F149" s="7">
        <f t="shared" si="71"/>
        <v>4147000</v>
      </c>
      <c r="G149" s="7">
        <f t="shared" si="71"/>
        <v>4290000</v>
      </c>
      <c r="H149" s="7">
        <f t="shared" si="71"/>
        <v>4433000</v>
      </c>
      <c r="I149" s="7">
        <f t="shared" si="71"/>
        <v>4576000</v>
      </c>
      <c r="J149" s="7">
        <f t="shared" si="71"/>
        <v>4719000</v>
      </c>
      <c r="K149" s="7">
        <f t="shared" si="71"/>
        <v>4862000</v>
      </c>
      <c r="L149" s="7">
        <f t="shared" si="71"/>
        <v>5005000</v>
      </c>
      <c r="M149" s="7">
        <f t="shared" si="71"/>
        <v>5148000</v>
      </c>
      <c r="N149" s="7">
        <f t="shared" si="71"/>
        <v>5291000</v>
      </c>
      <c r="O149" s="7">
        <f t="shared" si="71"/>
        <v>5434000</v>
      </c>
      <c r="P149" s="7">
        <f t="shared" si="71"/>
        <v>5577000</v>
      </c>
      <c r="Q149" s="7">
        <f t="shared" si="71"/>
        <v>5720000</v>
      </c>
      <c r="R149" s="7">
        <f t="shared" si="69"/>
        <v>5863000</v>
      </c>
      <c r="S149" s="7">
        <f t="shared" si="69"/>
        <v>6006000</v>
      </c>
      <c r="T149" s="7">
        <f t="shared" si="69"/>
        <v>6149000</v>
      </c>
      <c r="U149" s="7">
        <f t="shared" si="69"/>
        <v>6292000</v>
      </c>
      <c r="V149" s="7">
        <f t="shared" si="69"/>
        <v>6435000</v>
      </c>
      <c r="W149" s="7">
        <f t="shared" si="69"/>
        <v>6578000</v>
      </c>
      <c r="X149" s="7">
        <f t="shared" si="69"/>
        <v>6721000</v>
      </c>
      <c r="Y149" s="7">
        <f t="shared" si="69"/>
        <v>6864000</v>
      </c>
      <c r="Z149" s="7">
        <f t="shared" si="69"/>
        <v>7007000</v>
      </c>
      <c r="AA149" s="7">
        <f t="shared" si="69"/>
        <v>7150000</v>
      </c>
      <c r="AB149" s="7">
        <f t="shared" si="69"/>
        <v>7293000</v>
      </c>
      <c r="AC149" s="7">
        <f t="shared" si="69"/>
        <v>7436000</v>
      </c>
      <c r="AD149" s="7">
        <f t="shared" si="69"/>
        <v>7579000</v>
      </c>
      <c r="AE149" s="7">
        <f t="shared" si="69"/>
        <v>7722000</v>
      </c>
      <c r="AF149" s="7">
        <f t="shared" si="69"/>
        <v>7865000</v>
      </c>
      <c r="AG149" s="7">
        <f t="shared" si="74"/>
        <v>8008000</v>
      </c>
      <c r="AH149" s="7">
        <f t="shared" si="74"/>
        <v>8151000</v>
      </c>
      <c r="AI149" s="7">
        <f t="shared" si="74"/>
        <v>8294000</v>
      </c>
      <c r="AJ149" s="7">
        <f t="shared" si="74"/>
        <v>8437000</v>
      </c>
      <c r="AK149" s="7">
        <f t="shared" si="74"/>
        <v>8580000</v>
      </c>
      <c r="AL149" s="7">
        <f t="shared" si="74"/>
        <v>8723000</v>
      </c>
      <c r="AM149" s="7">
        <f t="shared" si="74"/>
        <v>8866000</v>
      </c>
      <c r="AN149" s="7">
        <f t="shared" si="74"/>
        <v>9009000</v>
      </c>
      <c r="AO149" s="7">
        <f t="shared" si="74"/>
        <v>9152000</v>
      </c>
      <c r="AP149" s="7">
        <f t="shared" si="74"/>
        <v>9295000</v>
      </c>
      <c r="AQ149" s="7">
        <f t="shared" si="70"/>
        <v>9438000</v>
      </c>
      <c r="AR149" s="7">
        <f t="shared" si="70"/>
        <v>9581000</v>
      </c>
      <c r="AS149" s="7">
        <f t="shared" si="70"/>
        <v>9724000</v>
      </c>
      <c r="AT149" s="7">
        <f t="shared" si="70"/>
        <v>9867000</v>
      </c>
      <c r="AU149" s="7">
        <f t="shared" si="70"/>
        <v>10010000</v>
      </c>
      <c r="AV149" s="7">
        <f t="shared" si="70"/>
        <v>10153000</v>
      </c>
      <c r="AW149" s="7">
        <f t="shared" si="70"/>
        <v>10296000</v>
      </c>
      <c r="AX149" s="7">
        <f t="shared" si="70"/>
        <v>10439000</v>
      </c>
      <c r="AY149" s="7">
        <f t="shared" si="70"/>
        <v>10582000</v>
      </c>
      <c r="AZ149" s="7">
        <f t="shared" si="70"/>
        <v>10725000</v>
      </c>
      <c r="BA149" s="7">
        <f t="shared" si="70"/>
        <v>10868000</v>
      </c>
      <c r="BB149" s="7">
        <f t="shared" si="70"/>
        <v>11011000</v>
      </c>
      <c r="BC149" s="7">
        <f t="shared" si="70"/>
        <v>11154000</v>
      </c>
      <c r="BD149" s="7">
        <f t="shared" si="70"/>
        <v>11297000</v>
      </c>
      <c r="BE149" s="7">
        <f t="shared" si="70"/>
        <v>11440000</v>
      </c>
      <c r="BF149" s="7">
        <f t="shared" si="66"/>
        <v>11583000</v>
      </c>
      <c r="BG149" s="7">
        <f t="shared" si="66"/>
        <v>11726000</v>
      </c>
      <c r="BH149" s="7">
        <f t="shared" si="66"/>
        <v>11869000</v>
      </c>
      <c r="BI149" s="7">
        <f t="shared" si="66"/>
        <v>12012000</v>
      </c>
      <c r="BJ149" s="7">
        <f t="shared" si="66"/>
        <v>12155000</v>
      </c>
      <c r="BK149" s="7">
        <f t="shared" si="66"/>
        <v>12298000</v>
      </c>
      <c r="BL149" s="7">
        <f t="shared" si="66"/>
        <v>12441000</v>
      </c>
      <c r="BM149" s="7">
        <f t="shared" si="66"/>
        <v>12584000</v>
      </c>
      <c r="BN149" s="7">
        <f t="shared" si="66"/>
        <v>12727000</v>
      </c>
      <c r="BO149" s="7">
        <f t="shared" si="66"/>
        <v>12870000</v>
      </c>
      <c r="BP149" s="7">
        <f t="shared" si="67"/>
        <v>13013000</v>
      </c>
      <c r="BQ149" s="7">
        <f t="shared" si="73"/>
        <v>13156000</v>
      </c>
      <c r="BR149" s="7">
        <f t="shared" si="73"/>
        <v>13299000</v>
      </c>
      <c r="BS149" s="7">
        <f t="shared" si="73"/>
        <v>13442000</v>
      </c>
      <c r="BT149" s="7">
        <f t="shared" si="73"/>
        <v>13585000</v>
      </c>
      <c r="BU149" s="7">
        <f t="shared" si="73"/>
        <v>13728000</v>
      </c>
      <c r="BV149" s="7">
        <f t="shared" si="73"/>
        <v>13871000</v>
      </c>
      <c r="BW149" s="7">
        <f t="shared" si="73"/>
        <v>14014000</v>
      </c>
      <c r="BX149" s="7">
        <f t="shared" si="73"/>
        <v>14157000</v>
      </c>
      <c r="BY149" s="7">
        <f t="shared" si="73"/>
        <v>14300000</v>
      </c>
      <c r="BZ149" s="7"/>
      <c r="CA149" s="7"/>
      <c r="CB149" s="7"/>
      <c r="CC149" s="7"/>
    </row>
    <row r="150" spans="1:81" s="5" customFormat="1" ht="11.25" x14ac:dyDescent="0.2">
      <c r="A150" s="6">
        <f t="shared" si="72"/>
        <v>1440000</v>
      </c>
      <c r="B150" s="7">
        <f t="shared" si="71"/>
        <v>2880000</v>
      </c>
      <c r="C150" s="7">
        <f t="shared" si="71"/>
        <v>3024000</v>
      </c>
      <c r="D150" s="7">
        <f t="shared" si="71"/>
        <v>3888000</v>
      </c>
      <c r="E150" s="7">
        <f t="shared" si="71"/>
        <v>4032000</v>
      </c>
      <c r="F150" s="7">
        <f t="shared" si="71"/>
        <v>4176000</v>
      </c>
      <c r="G150" s="7">
        <f t="shared" si="71"/>
        <v>4320000</v>
      </c>
      <c r="H150" s="7">
        <f t="shared" si="71"/>
        <v>4464000</v>
      </c>
      <c r="I150" s="7">
        <f t="shared" si="71"/>
        <v>4608000</v>
      </c>
      <c r="J150" s="7">
        <f t="shared" si="71"/>
        <v>4752000</v>
      </c>
      <c r="K150" s="7">
        <f t="shared" si="71"/>
        <v>4896000</v>
      </c>
      <c r="L150" s="7">
        <f t="shared" si="71"/>
        <v>5040000</v>
      </c>
      <c r="M150" s="7">
        <f t="shared" si="71"/>
        <v>5184000</v>
      </c>
      <c r="N150" s="7">
        <f t="shared" si="71"/>
        <v>5328000</v>
      </c>
      <c r="O150" s="7">
        <f t="shared" si="71"/>
        <v>5472000</v>
      </c>
      <c r="P150" s="7">
        <f t="shared" si="71"/>
        <v>5616000</v>
      </c>
      <c r="Q150" s="7">
        <f t="shared" si="71"/>
        <v>5760000</v>
      </c>
      <c r="R150" s="7">
        <f t="shared" si="69"/>
        <v>5904000</v>
      </c>
      <c r="S150" s="7">
        <f t="shared" si="69"/>
        <v>6048000</v>
      </c>
      <c r="T150" s="7">
        <f t="shared" si="69"/>
        <v>6192000</v>
      </c>
      <c r="U150" s="7">
        <f t="shared" si="69"/>
        <v>6336000</v>
      </c>
      <c r="V150" s="7">
        <f t="shared" si="69"/>
        <v>6480000</v>
      </c>
      <c r="W150" s="7">
        <f t="shared" si="69"/>
        <v>6624000</v>
      </c>
      <c r="X150" s="7">
        <f t="shared" si="69"/>
        <v>6768000</v>
      </c>
      <c r="Y150" s="7">
        <f t="shared" si="69"/>
        <v>6912000</v>
      </c>
      <c r="Z150" s="7">
        <f t="shared" si="69"/>
        <v>7056000</v>
      </c>
      <c r="AA150" s="7">
        <f t="shared" si="69"/>
        <v>7200000</v>
      </c>
      <c r="AB150" s="7">
        <f t="shared" si="69"/>
        <v>7344000</v>
      </c>
      <c r="AC150" s="7">
        <f t="shared" si="69"/>
        <v>7488000</v>
      </c>
      <c r="AD150" s="7">
        <f t="shared" si="69"/>
        <v>7632000</v>
      </c>
      <c r="AE150" s="7">
        <f t="shared" si="69"/>
        <v>7776000</v>
      </c>
      <c r="AF150" s="7">
        <f t="shared" si="69"/>
        <v>7920000</v>
      </c>
      <c r="AG150" s="7">
        <f t="shared" si="74"/>
        <v>8064000</v>
      </c>
      <c r="AH150" s="7">
        <f t="shared" si="74"/>
        <v>8208000</v>
      </c>
      <c r="AI150" s="7">
        <f t="shared" si="74"/>
        <v>8352000</v>
      </c>
      <c r="AJ150" s="7">
        <f t="shared" si="74"/>
        <v>8496000</v>
      </c>
      <c r="AK150" s="7">
        <f t="shared" si="74"/>
        <v>8640000</v>
      </c>
      <c r="AL150" s="7">
        <f t="shared" si="74"/>
        <v>8784000</v>
      </c>
      <c r="AM150" s="7">
        <f t="shared" si="74"/>
        <v>8928000</v>
      </c>
      <c r="AN150" s="7">
        <f t="shared" si="74"/>
        <v>9072000</v>
      </c>
      <c r="AO150" s="7">
        <f t="shared" si="74"/>
        <v>9216000</v>
      </c>
      <c r="AP150" s="7">
        <f t="shared" si="74"/>
        <v>9360000</v>
      </c>
      <c r="AQ150" s="7">
        <f t="shared" si="70"/>
        <v>9504000</v>
      </c>
      <c r="AR150" s="7">
        <f t="shared" si="70"/>
        <v>9648000</v>
      </c>
      <c r="AS150" s="7">
        <f t="shared" si="70"/>
        <v>9792000</v>
      </c>
      <c r="AT150" s="7">
        <f t="shared" si="70"/>
        <v>9936000</v>
      </c>
      <c r="AU150" s="7">
        <f t="shared" si="70"/>
        <v>10080000</v>
      </c>
      <c r="AV150" s="7">
        <f t="shared" si="70"/>
        <v>10224000</v>
      </c>
      <c r="AW150" s="7">
        <f t="shared" si="70"/>
        <v>10368000</v>
      </c>
      <c r="AX150" s="7">
        <f t="shared" si="70"/>
        <v>10512000</v>
      </c>
      <c r="AY150" s="7">
        <f t="shared" si="70"/>
        <v>10656000</v>
      </c>
      <c r="AZ150" s="7">
        <f t="shared" si="70"/>
        <v>10800000</v>
      </c>
      <c r="BA150" s="7">
        <f t="shared" si="70"/>
        <v>10944000</v>
      </c>
      <c r="BB150" s="7">
        <f t="shared" si="70"/>
        <v>11088000</v>
      </c>
      <c r="BC150" s="7">
        <f t="shared" si="70"/>
        <v>11232000</v>
      </c>
      <c r="BD150" s="7">
        <f t="shared" si="70"/>
        <v>11376000</v>
      </c>
      <c r="BE150" s="7">
        <f t="shared" si="70"/>
        <v>11520000</v>
      </c>
      <c r="BF150" s="7">
        <f t="shared" si="66"/>
        <v>11664000</v>
      </c>
      <c r="BG150" s="7">
        <f t="shared" si="66"/>
        <v>11808000</v>
      </c>
      <c r="BH150" s="7">
        <f t="shared" si="66"/>
        <v>11952000</v>
      </c>
      <c r="BI150" s="7">
        <f t="shared" si="66"/>
        <v>12096000</v>
      </c>
      <c r="BJ150" s="7">
        <f t="shared" si="66"/>
        <v>12240000</v>
      </c>
      <c r="BK150" s="7">
        <f t="shared" si="66"/>
        <v>12384000</v>
      </c>
      <c r="BL150" s="7">
        <f t="shared" si="66"/>
        <v>12528000</v>
      </c>
      <c r="BM150" s="7">
        <f t="shared" si="66"/>
        <v>12672000</v>
      </c>
      <c r="BN150" s="7">
        <f t="shared" si="66"/>
        <v>12816000</v>
      </c>
      <c r="BO150" s="7">
        <f t="shared" si="66"/>
        <v>12960000</v>
      </c>
      <c r="BP150" s="7">
        <f t="shared" si="67"/>
        <v>13104000</v>
      </c>
      <c r="BQ150" s="7">
        <f t="shared" si="73"/>
        <v>13248000</v>
      </c>
      <c r="BR150" s="7">
        <f t="shared" si="73"/>
        <v>13392000</v>
      </c>
      <c r="BS150" s="7">
        <f t="shared" si="73"/>
        <v>13536000</v>
      </c>
      <c r="BT150" s="7">
        <f t="shared" si="73"/>
        <v>13680000</v>
      </c>
      <c r="BU150" s="7">
        <f t="shared" si="73"/>
        <v>13824000</v>
      </c>
      <c r="BV150" s="7">
        <f t="shared" si="73"/>
        <v>13968000</v>
      </c>
      <c r="BW150" s="7">
        <f t="shared" si="73"/>
        <v>14112000</v>
      </c>
      <c r="BX150" s="7">
        <f t="shared" si="73"/>
        <v>14256000</v>
      </c>
      <c r="BY150" s="7">
        <f t="shared" si="73"/>
        <v>14400000</v>
      </c>
      <c r="BZ150" s="7"/>
      <c r="CA150" s="7"/>
      <c r="CB150" s="7"/>
      <c r="CC150" s="7"/>
    </row>
    <row r="151" spans="1:81" s="5" customFormat="1" ht="11.25" x14ac:dyDescent="0.2">
      <c r="A151" s="6">
        <f t="shared" si="72"/>
        <v>1450000</v>
      </c>
      <c r="B151" s="7">
        <f t="shared" si="71"/>
        <v>2900000</v>
      </c>
      <c r="C151" s="7">
        <f t="shared" si="71"/>
        <v>3045000</v>
      </c>
      <c r="D151" s="7">
        <f t="shared" si="71"/>
        <v>3915000</v>
      </c>
      <c r="E151" s="7">
        <f t="shared" si="71"/>
        <v>4060000</v>
      </c>
      <c r="F151" s="7">
        <f t="shared" si="71"/>
        <v>4205000</v>
      </c>
      <c r="G151" s="7">
        <f t="shared" si="71"/>
        <v>4350000</v>
      </c>
      <c r="H151" s="7">
        <f t="shared" si="71"/>
        <v>4495000</v>
      </c>
      <c r="I151" s="7">
        <f t="shared" si="71"/>
        <v>4640000</v>
      </c>
      <c r="J151" s="7">
        <f t="shared" si="71"/>
        <v>4785000</v>
      </c>
      <c r="K151" s="7">
        <f t="shared" si="71"/>
        <v>4930000</v>
      </c>
      <c r="L151" s="7">
        <f t="shared" si="71"/>
        <v>5075000</v>
      </c>
      <c r="M151" s="7">
        <f t="shared" si="71"/>
        <v>5220000</v>
      </c>
      <c r="N151" s="7">
        <f t="shared" si="71"/>
        <v>5365000</v>
      </c>
      <c r="O151" s="7">
        <f t="shared" si="71"/>
        <v>5510000</v>
      </c>
      <c r="P151" s="7">
        <f t="shared" si="71"/>
        <v>5655000</v>
      </c>
      <c r="Q151" s="7">
        <f t="shared" si="71"/>
        <v>5800000</v>
      </c>
      <c r="R151" s="7">
        <f t="shared" si="69"/>
        <v>5945000</v>
      </c>
      <c r="S151" s="7">
        <f t="shared" si="69"/>
        <v>6090000</v>
      </c>
      <c r="T151" s="7">
        <f t="shared" si="69"/>
        <v>6235000</v>
      </c>
      <c r="U151" s="7">
        <f t="shared" si="69"/>
        <v>6380000</v>
      </c>
      <c r="V151" s="7">
        <f t="shared" si="69"/>
        <v>6525000</v>
      </c>
      <c r="W151" s="7">
        <f t="shared" si="69"/>
        <v>6670000</v>
      </c>
      <c r="X151" s="7">
        <f t="shared" si="69"/>
        <v>6815000</v>
      </c>
      <c r="Y151" s="7">
        <f t="shared" si="69"/>
        <v>6960000</v>
      </c>
      <c r="Z151" s="7">
        <f t="shared" si="69"/>
        <v>7105000</v>
      </c>
      <c r="AA151" s="7">
        <f t="shared" si="69"/>
        <v>7250000</v>
      </c>
      <c r="AB151" s="7">
        <f t="shared" si="69"/>
        <v>7395000</v>
      </c>
      <c r="AC151" s="7">
        <f t="shared" si="69"/>
        <v>7540000</v>
      </c>
      <c r="AD151" s="7">
        <f t="shared" si="69"/>
        <v>7685000</v>
      </c>
      <c r="AE151" s="7">
        <f t="shared" si="69"/>
        <v>7830000</v>
      </c>
      <c r="AF151" s="7">
        <f t="shared" si="69"/>
        <v>7975000</v>
      </c>
      <c r="AG151" s="7">
        <f t="shared" si="74"/>
        <v>8120000</v>
      </c>
      <c r="AH151" s="7">
        <f t="shared" si="74"/>
        <v>8265000</v>
      </c>
      <c r="AI151" s="7">
        <f t="shared" si="74"/>
        <v>8410000</v>
      </c>
      <c r="AJ151" s="7">
        <f t="shared" si="74"/>
        <v>8555000</v>
      </c>
      <c r="AK151" s="7">
        <f t="shared" si="74"/>
        <v>8700000</v>
      </c>
      <c r="AL151" s="7">
        <f t="shared" si="74"/>
        <v>8845000</v>
      </c>
      <c r="AM151" s="7">
        <f t="shared" si="74"/>
        <v>8990000</v>
      </c>
      <c r="AN151" s="7">
        <f t="shared" si="74"/>
        <v>9135000</v>
      </c>
      <c r="AO151" s="7">
        <f t="shared" si="74"/>
        <v>9280000</v>
      </c>
      <c r="AP151" s="7">
        <f t="shared" si="74"/>
        <v>9425000</v>
      </c>
      <c r="AQ151" s="7">
        <f t="shared" si="70"/>
        <v>9570000</v>
      </c>
      <c r="AR151" s="7">
        <f t="shared" si="70"/>
        <v>9715000</v>
      </c>
      <c r="AS151" s="7">
        <f t="shared" si="70"/>
        <v>9860000</v>
      </c>
      <c r="AT151" s="7">
        <f t="shared" si="70"/>
        <v>10005000</v>
      </c>
      <c r="AU151" s="7">
        <f t="shared" si="70"/>
        <v>10150000</v>
      </c>
      <c r="AV151" s="7">
        <f t="shared" si="70"/>
        <v>10295000</v>
      </c>
      <c r="AW151" s="7">
        <f t="shared" si="70"/>
        <v>10440000</v>
      </c>
      <c r="AX151" s="7">
        <f t="shared" si="70"/>
        <v>10585000</v>
      </c>
      <c r="AY151" s="7">
        <f t="shared" si="70"/>
        <v>10730000</v>
      </c>
      <c r="AZ151" s="7">
        <f t="shared" si="70"/>
        <v>10875000</v>
      </c>
      <c r="BA151" s="7">
        <f t="shared" si="70"/>
        <v>11020000</v>
      </c>
      <c r="BB151" s="7">
        <f t="shared" si="70"/>
        <v>11165000</v>
      </c>
      <c r="BC151" s="7">
        <f t="shared" si="70"/>
        <v>11310000</v>
      </c>
      <c r="BD151" s="7">
        <f t="shared" si="70"/>
        <v>11455000</v>
      </c>
      <c r="BE151" s="7">
        <f t="shared" si="70"/>
        <v>11600000</v>
      </c>
      <c r="BF151" s="7">
        <f t="shared" si="66"/>
        <v>11745000</v>
      </c>
      <c r="BG151" s="7">
        <f t="shared" si="66"/>
        <v>11890000</v>
      </c>
      <c r="BH151" s="7">
        <f t="shared" si="66"/>
        <v>12035000</v>
      </c>
      <c r="BI151" s="7">
        <f t="shared" si="66"/>
        <v>12180000</v>
      </c>
      <c r="BJ151" s="7">
        <f t="shared" si="66"/>
        <v>12325000</v>
      </c>
      <c r="BK151" s="7">
        <f t="shared" si="66"/>
        <v>12470000</v>
      </c>
      <c r="BL151" s="7">
        <f t="shared" si="66"/>
        <v>12615000</v>
      </c>
      <c r="BM151" s="7">
        <f t="shared" si="66"/>
        <v>12760000</v>
      </c>
      <c r="BN151" s="7">
        <f t="shared" si="66"/>
        <v>12905000</v>
      </c>
      <c r="BO151" s="7">
        <f t="shared" si="66"/>
        <v>13050000</v>
      </c>
      <c r="BP151" s="7">
        <f t="shared" si="67"/>
        <v>13195000</v>
      </c>
      <c r="BQ151" s="7">
        <f t="shared" si="73"/>
        <v>13340000</v>
      </c>
      <c r="BR151" s="7">
        <f t="shared" si="73"/>
        <v>13485000</v>
      </c>
      <c r="BS151" s="7">
        <f t="shared" si="73"/>
        <v>13630000</v>
      </c>
      <c r="BT151" s="7">
        <f t="shared" si="73"/>
        <v>13775000</v>
      </c>
      <c r="BU151" s="7">
        <f t="shared" si="73"/>
        <v>13920000</v>
      </c>
      <c r="BV151" s="7">
        <f t="shared" si="73"/>
        <v>14065000</v>
      </c>
      <c r="BW151" s="7">
        <f t="shared" si="73"/>
        <v>14210000</v>
      </c>
      <c r="BX151" s="7">
        <f t="shared" si="73"/>
        <v>14355000</v>
      </c>
      <c r="BY151" s="7">
        <f t="shared" si="73"/>
        <v>14500000</v>
      </c>
      <c r="BZ151" s="7"/>
      <c r="CA151" s="7"/>
      <c r="CB151" s="7"/>
      <c r="CC151" s="7"/>
    </row>
    <row r="152" spans="1:81" s="5" customFormat="1" ht="11.25" x14ac:dyDescent="0.2">
      <c r="A152" s="6">
        <f t="shared" si="72"/>
        <v>1460000</v>
      </c>
      <c r="B152" s="7">
        <f t="shared" si="71"/>
        <v>2920000</v>
      </c>
      <c r="C152" s="7">
        <f t="shared" si="71"/>
        <v>3066000</v>
      </c>
      <c r="D152" s="7">
        <f t="shared" si="71"/>
        <v>3942000</v>
      </c>
      <c r="E152" s="7">
        <f t="shared" si="71"/>
        <v>4088000</v>
      </c>
      <c r="F152" s="7">
        <f t="shared" si="71"/>
        <v>4234000</v>
      </c>
      <c r="G152" s="7">
        <f t="shared" si="71"/>
        <v>4380000</v>
      </c>
      <c r="H152" s="7">
        <f t="shared" si="71"/>
        <v>4526000</v>
      </c>
      <c r="I152" s="7">
        <f t="shared" si="71"/>
        <v>4672000</v>
      </c>
      <c r="J152" s="7">
        <f t="shared" si="71"/>
        <v>4818000</v>
      </c>
      <c r="K152" s="7">
        <f t="shared" si="71"/>
        <v>4964000</v>
      </c>
      <c r="L152" s="7">
        <f t="shared" si="71"/>
        <v>5110000</v>
      </c>
      <c r="M152" s="7">
        <f t="shared" si="71"/>
        <v>5256000</v>
      </c>
      <c r="N152" s="7">
        <f t="shared" si="71"/>
        <v>5402000</v>
      </c>
      <c r="O152" s="7">
        <f t="shared" si="71"/>
        <v>5548000</v>
      </c>
      <c r="P152" s="7">
        <f t="shared" si="71"/>
        <v>5694000</v>
      </c>
      <c r="Q152" s="7">
        <f t="shared" si="71"/>
        <v>5840000</v>
      </c>
      <c r="R152" s="7">
        <f t="shared" si="69"/>
        <v>5986000</v>
      </c>
      <c r="S152" s="7">
        <f t="shared" si="69"/>
        <v>6132000</v>
      </c>
      <c r="T152" s="7">
        <f t="shared" si="69"/>
        <v>6278000</v>
      </c>
      <c r="U152" s="7">
        <f t="shared" si="69"/>
        <v>6424000</v>
      </c>
      <c r="V152" s="7">
        <f t="shared" si="69"/>
        <v>6570000</v>
      </c>
      <c r="W152" s="7">
        <f t="shared" si="69"/>
        <v>6716000</v>
      </c>
      <c r="X152" s="7">
        <f t="shared" si="69"/>
        <v>6862000</v>
      </c>
      <c r="Y152" s="7">
        <f t="shared" si="69"/>
        <v>7008000</v>
      </c>
      <c r="Z152" s="7">
        <f t="shared" si="69"/>
        <v>7154000</v>
      </c>
      <c r="AA152" s="7">
        <f t="shared" si="69"/>
        <v>7300000</v>
      </c>
      <c r="AB152" s="7">
        <f t="shared" si="69"/>
        <v>7446000</v>
      </c>
      <c r="AC152" s="7">
        <f t="shared" si="69"/>
        <v>7592000</v>
      </c>
      <c r="AD152" s="7">
        <f t="shared" si="69"/>
        <v>7738000</v>
      </c>
      <c r="AE152" s="7">
        <f t="shared" si="69"/>
        <v>7884000</v>
      </c>
      <c r="AF152" s="7">
        <f t="shared" si="69"/>
        <v>8030000</v>
      </c>
      <c r="AG152" s="7">
        <f t="shared" si="74"/>
        <v>8176000</v>
      </c>
      <c r="AH152" s="7">
        <f t="shared" si="74"/>
        <v>8322000</v>
      </c>
      <c r="AI152" s="7">
        <f t="shared" si="74"/>
        <v>8468000</v>
      </c>
      <c r="AJ152" s="7">
        <f t="shared" si="74"/>
        <v>8614000</v>
      </c>
      <c r="AK152" s="7">
        <f t="shared" si="74"/>
        <v>8760000</v>
      </c>
      <c r="AL152" s="7">
        <f t="shared" si="74"/>
        <v>8906000</v>
      </c>
      <c r="AM152" s="7">
        <f t="shared" si="74"/>
        <v>9052000</v>
      </c>
      <c r="AN152" s="7">
        <f t="shared" si="74"/>
        <v>9198000</v>
      </c>
      <c r="AO152" s="7">
        <f t="shared" si="74"/>
        <v>9344000</v>
      </c>
      <c r="AP152" s="7">
        <f t="shared" si="74"/>
        <v>9490000</v>
      </c>
      <c r="AQ152" s="7">
        <f t="shared" si="70"/>
        <v>9636000</v>
      </c>
      <c r="AR152" s="7">
        <f t="shared" si="70"/>
        <v>9782000</v>
      </c>
      <c r="AS152" s="7">
        <f t="shared" si="70"/>
        <v>9928000</v>
      </c>
      <c r="AT152" s="7">
        <f t="shared" si="70"/>
        <v>10074000</v>
      </c>
      <c r="AU152" s="7">
        <f t="shared" si="70"/>
        <v>10220000</v>
      </c>
      <c r="AV152" s="7">
        <f t="shared" si="70"/>
        <v>10366000</v>
      </c>
      <c r="AW152" s="7">
        <f t="shared" si="70"/>
        <v>10512000</v>
      </c>
      <c r="AX152" s="7">
        <f t="shared" si="70"/>
        <v>10658000</v>
      </c>
      <c r="AY152" s="7">
        <f t="shared" si="70"/>
        <v>10804000</v>
      </c>
      <c r="AZ152" s="7">
        <f t="shared" si="70"/>
        <v>10950000</v>
      </c>
      <c r="BA152" s="7">
        <f t="shared" si="70"/>
        <v>11096000</v>
      </c>
      <c r="BB152" s="7">
        <f t="shared" si="70"/>
        <v>11242000</v>
      </c>
      <c r="BC152" s="7">
        <f t="shared" si="70"/>
        <v>11388000</v>
      </c>
      <c r="BD152" s="7">
        <f t="shared" si="70"/>
        <v>11534000</v>
      </c>
      <c r="BE152" s="7">
        <f t="shared" si="70"/>
        <v>11680000</v>
      </c>
      <c r="BF152" s="7">
        <f t="shared" si="66"/>
        <v>11826000</v>
      </c>
      <c r="BG152" s="7">
        <f t="shared" si="66"/>
        <v>11972000</v>
      </c>
      <c r="BH152" s="7">
        <f t="shared" si="66"/>
        <v>12118000</v>
      </c>
      <c r="BI152" s="7">
        <f t="shared" si="66"/>
        <v>12264000</v>
      </c>
      <c r="BJ152" s="7">
        <f t="shared" ref="BJ152:BO152" si="75">BJ$8*$A152/10</f>
        <v>12410000</v>
      </c>
      <c r="BK152" s="7">
        <f t="shared" si="75"/>
        <v>12556000</v>
      </c>
      <c r="BL152" s="7">
        <f t="shared" si="75"/>
        <v>12702000</v>
      </c>
      <c r="BM152" s="7">
        <f t="shared" si="75"/>
        <v>12848000</v>
      </c>
      <c r="BN152" s="7">
        <f t="shared" si="75"/>
        <v>12994000</v>
      </c>
      <c r="BO152" s="7">
        <f t="shared" si="75"/>
        <v>13140000</v>
      </c>
      <c r="BP152" s="7">
        <f t="shared" si="67"/>
        <v>13286000</v>
      </c>
      <c r="BQ152" s="7">
        <f t="shared" si="73"/>
        <v>13432000</v>
      </c>
      <c r="BR152" s="7">
        <f t="shared" si="73"/>
        <v>13578000</v>
      </c>
      <c r="BS152" s="7">
        <f t="shared" si="73"/>
        <v>13724000</v>
      </c>
      <c r="BT152" s="7">
        <f t="shared" si="73"/>
        <v>13870000</v>
      </c>
      <c r="BU152" s="7">
        <f t="shared" si="73"/>
        <v>14016000</v>
      </c>
      <c r="BV152" s="7">
        <f t="shared" si="73"/>
        <v>14162000</v>
      </c>
      <c r="BW152" s="7">
        <f t="shared" si="73"/>
        <v>14308000</v>
      </c>
      <c r="BX152" s="7">
        <f t="shared" si="73"/>
        <v>14454000</v>
      </c>
      <c r="BY152" s="7">
        <f t="shared" si="73"/>
        <v>14600000</v>
      </c>
      <c r="BZ152" s="7"/>
      <c r="CA152" s="7"/>
      <c r="CB152" s="7"/>
      <c r="CC152" s="7"/>
    </row>
    <row r="153" spans="1:81" s="5" customFormat="1" ht="11.25" x14ac:dyDescent="0.2">
      <c r="A153" s="6">
        <f t="shared" si="72"/>
        <v>1470000</v>
      </c>
      <c r="B153" s="7">
        <f t="shared" si="71"/>
        <v>2940000</v>
      </c>
      <c r="C153" s="7">
        <f t="shared" si="71"/>
        <v>3087000</v>
      </c>
      <c r="D153" s="7">
        <f t="shared" si="71"/>
        <v>3969000</v>
      </c>
      <c r="E153" s="7">
        <f t="shared" si="71"/>
        <v>4116000</v>
      </c>
      <c r="F153" s="7">
        <f t="shared" si="71"/>
        <v>4263000</v>
      </c>
      <c r="G153" s="7">
        <f t="shared" si="71"/>
        <v>4410000</v>
      </c>
      <c r="H153" s="7">
        <f t="shared" si="71"/>
        <v>4557000</v>
      </c>
      <c r="I153" s="7">
        <f t="shared" si="71"/>
        <v>4704000</v>
      </c>
      <c r="J153" s="7">
        <f t="shared" si="71"/>
        <v>4851000</v>
      </c>
      <c r="K153" s="7">
        <f t="shared" si="71"/>
        <v>4998000</v>
      </c>
      <c r="L153" s="7">
        <f t="shared" si="71"/>
        <v>5145000</v>
      </c>
      <c r="M153" s="7">
        <f t="shared" si="71"/>
        <v>5292000</v>
      </c>
      <c r="N153" s="7">
        <f t="shared" si="71"/>
        <v>5439000</v>
      </c>
      <c r="O153" s="7">
        <f t="shared" si="71"/>
        <v>5586000</v>
      </c>
      <c r="P153" s="7">
        <f t="shared" si="71"/>
        <v>5733000</v>
      </c>
      <c r="Q153" s="7">
        <f t="shared" ref="Q153:AF168" si="76">Q$8*$A153/10</f>
        <v>5880000</v>
      </c>
      <c r="R153" s="7">
        <f t="shared" si="76"/>
        <v>6027000</v>
      </c>
      <c r="S153" s="7">
        <f t="shared" si="76"/>
        <v>6174000</v>
      </c>
      <c r="T153" s="7">
        <f t="shared" si="76"/>
        <v>6321000</v>
      </c>
      <c r="U153" s="7">
        <f t="shared" si="76"/>
        <v>6468000</v>
      </c>
      <c r="V153" s="7">
        <f t="shared" si="76"/>
        <v>6615000</v>
      </c>
      <c r="W153" s="7">
        <f t="shared" si="76"/>
        <v>6762000</v>
      </c>
      <c r="X153" s="7">
        <f t="shared" si="76"/>
        <v>6909000</v>
      </c>
      <c r="Y153" s="7">
        <f t="shared" si="76"/>
        <v>7056000</v>
      </c>
      <c r="Z153" s="7">
        <f t="shared" si="76"/>
        <v>7203000</v>
      </c>
      <c r="AA153" s="7">
        <f t="shared" si="76"/>
        <v>7350000</v>
      </c>
      <c r="AB153" s="7">
        <f t="shared" si="76"/>
        <v>7497000</v>
      </c>
      <c r="AC153" s="7">
        <f t="shared" si="76"/>
        <v>7644000</v>
      </c>
      <c r="AD153" s="7">
        <f t="shared" si="76"/>
        <v>7791000</v>
      </c>
      <c r="AE153" s="7">
        <f t="shared" si="76"/>
        <v>7938000</v>
      </c>
      <c r="AF153" s="7">
        <f t="shared" si="76"/>
        <v>8085000</v>
      </c>
      <c r="AG153" s="7">
        <f t="shared" si="74"/>
        <v>8232000</v>
      </c>
      <c r="AH153" s="7">
        <f t="shared" si="74"/>
        <v>8379000</v>
      </c>
      <c r="AI153" s="7">
        <f t="shared" si="74"/>
        <v>8526000</v>
      </c>
      <c r="AJ153" s="7">
        <f t="shared" si="74"/>
        <v>8673000</v>
      </c>
      <c r="AK153" s="7">
        <f t="shared" si="74"/>
        <v>8820000</v>
      </c>
      <c r="AL153" s="7">
        <f t="shared" si="74"/>
        <v>8967000</v>
      </c>
      <c r="AM153" s="7">
        <f t="shared" si="74"/>
        <v>9114000</v>
      </c>
      <c r="AN153" s="7">
        <f t="shared" si="74"/>
        <v>9261000</v>
      </c>
      <c r="AO153" s="7">
        <f t="shared" si="74"/>
        <v>9408000</v>
      </c>
      <c r="AP153" s="7">
        <f t="shared" si="74"/>
        <v>9555000</v>
      </c>
      <c r="AQ153" s="7">
        <f t="shared" ref="AQ153:BG168" si="77">AQ$8*$A153/10</f>
        <v>9702000</v>
      </c>
      <c r="AR153" s="7">
        <f t="shared" si="77"/>
        <v>9849000</v>
      </c>
      <c r="AS153" s="7">
        <f t="shared" si="77"/>
        <v>9996000</v>
      </c>
      <c r="AT153" s="7">
        <f t="shared" si="77"/>
        <v>10143000</v>
      </c>
      <c r="AU153" s="7">
        <f t="shared" si="77"/>
        <v>10290000</v>
      </c>
      <c r="AV153" s="7">
        <f t="shared" si="77"/>
        <v>10437000</v>
      </c>
      <c r="AW153" s="7">
        <f t="shared" si="77"/>
        <v>10584000</v>
      </c>
      <c r="AX153" s="7">
        <f t="shared" si="77"/>
        <v>10731000</v>
      </c>
      <c r="AY153" s="7">
        <f t="shared" si="77"/>
        <v>10878000</v>
      </c>
      <c r="AZ153" s="7">
        <f t="shared" si="77"/>
        <v>11025000</v>
      </c>
      <c r="BA153" s="7">
        <f t="shared" si="77"/>
        <v>11172000</v>
      </c>
      <c r="BB153" s="7">
        <f t="shared" si="77"/>
        <v>11319000</v>
      </c>
      <c r="BC153" s="7">
        <f t="shared" si="77"/>
        <v>11466000</v>
      </c>
      <c r="BD153" s="7">
        <f t="shared" si="77"/>
        <v>11613000</v>
      </c>
      <c r="BE153" s="7">
        <f t="shared" si="77"/>
        <v>11760000</v>
      </c>
      <c r="BF153" s="7">
        <f t="shared" si="77"/>
        <v>11907000</v>
      </c>
      <c r="BG153" s="7">
        <f t="shared" si="77"/>
        <v>12054000</v>
      </c>
      <c r="BH153" s="7">
        <f t="shared" ref="BG153:BV168" si="78">BH$8*$A153/10</f>
        <v>12201000</v>
      </c>
      <c r="BI153" s="7">
        <f t="shared" si="78"/>
        <v>12348000</v>
      </c>
      <c r="BJ153" s="7">
        <f t="shared" si="78"/>
        <v>12495000</v>
      </c>
      <c r="BK153" s="7">
        <f t="shared" si="78"/>
        <v>12642000</v>
      </c>
      <c r="BL153" s="7">
        <f t="shared" si="78"/>
        <v>12789000</v>
      </c>
      <c r="BM153" s="7">
        <f t="shared" si="78"/>
        <v>12936000</v>
      </c>
      <c r="BN153" s="7">
        <f t="shared" si="78"/>
        <v>13083000</v>
      </c>
      <c r="BO153" s="7">
        <f t="shared" si="78"/>
        <v>13230000</v>
      </c>
      <c r="BP153" s="7">
        <f t="shared" si="67"/>
        <v>13377000</v>
      </c>
      <c r="BQ153" s="7">
        <f t="shared" si="73"/>
        <v>13524000</v>
      </c>
      <c r="BR153" s="7">
        <f t="shared" si="73"/>
        <v>13671000</v>
      </c>
      <c r="BS153" s="7">
        <f t="shared" si="73"/>
        <v>13818000</v>
      </c>
      <c r="BT153" s="7">
        <f t="shared" si="73"/>
        <v>13965000</v>
      </c>
      <c r="BU153" s="7">
        <f t="shared" si="73"/>
        <v>14112000</v>
      </c>
      <c r="BV153" s="7">
        <f t="shared" si="73"/>
        <v>14259000</v>
      </c>
      <c r="BW153" s="7">
        <f t="shared" si="73"/>
        <v>14406000</v>
      </c>
      <c r="BX153" s="7">
        <f t="shared" si="73"/>
        <v>14553000</v>
      </c>
      <c r="BY153" s="7">
        <f t="shared" si="73"/>
        <v>14700000</v>
      </c>
      <c r="BZ153" s="7"/>
      <c r="CA153" s="7"/>
      <c r="CB153" s="7"/>
      <c r="CC153" s="7"/>
    </row>
    <row r="154" spans="1:81" s="5" customFormat="1" ht="11.25" x14ac:dyDescent="0.2">
      <c r="A154" s="6">
        <f t="shared" si="72"/>
        <v>1480000</v>
      </c>
      <c r="B154" s="7">
        <f t="shared" ref="B154:P169" si="79">B$8*$A154/10</f>
        <v>2960000</v>
      </c>
      <c r="C154" s="7">
        <f t="shared" si="79"/>
        <v>3108000</v>
      </c>
      <c r="D154" s="7">
        <f t="shared" si="79"/>
        <v>3996000</v>
      </c>
      <c r="E154" s="7">
        <f t="shared" si="79"/>
        <v>4144000</v>
      </c>
      <c r="F154" s="7">
        <f t="shared" si="79"/>
        <v>4292000</v>
      </c>
      <c r="G154" s="7">
        <f t="shared" si="79"/>
        <v>4440000</v>
      </c>
      <c r="H154" s="7">
        <f t="shared" si="79"/>
        <v>4588000</v>
      </c>
      <c r="I154" s="7">
        <f t="shared" si="79"/>
        <v>4736000</v>
      </c>
      <c r="J154" s="7">
        <f t="shared" si="79"/>
        <v>4884000</v>
      </c>
      <c r="K154" s="7">
        <f t="shared" si="79"/>
        <v>5032000</v>
      </c>
      <c r="L154" s="7">
        <f t="shared" si="79"/>
        <v>5180000</v>
      </c>
      <c r="M154" s="7">
        <f t="shared" si="79"/>
        <v>5328000</v>
      </c>
      <c r="N154" s="7">
        <f t="shared" si="79"/>
        <v>5476000</v>
      </c>
      <c r="O154" s="7">
        <f t="shared" si="79"/>
        <v>5624000</v>
      </c>
      <c r="P154" s="7">
        <f t="shared" si="79"/>
        <v>5772000</v>
      </c>
      <c r="Q154" s="7">
        <f t="shared" si="76"/>
        <v>5920000</v>
      </c>
      <c r="R154" s="7">
        <f t="shared" si="76"/>
        <v>6068000</v>
      </c>
      <c r="S154" s="7">
        <f t="shared" si="76"/>
        <v>6216000</v>
      </c>
      <c r="T154" s="7">
        <f t="shared" si="76"/>
        <v>6364000</v>
      </c>
      <c r="U154" s="7">
        <f t="shared" si="76"/>
        <v>6512000</v>
      </c>
      <c r="V154" s="7">
        <f t="shared" si="76"/>
        <v>6660000</v>
      </c>
      <c r="W154" s="7">
        <f t="shared" si="76"/>
        <v>6808000</v>
      </c>
      <c r="X154" s="7">
        <f t="shared" si="76"/>
        <v>6956000</v>
      </c>
      <c r="Y154" s="7">
        <f t="shared" si="76"/>
        <v>7104000</v>
      </c>
      <c r="Z154" s="7">
        <f t="shared" si="76"/>
        <v>7252000</v>
      </c>
      <c r="AA154" s="7">
        <f t="shared" si="76"/>
        <v>7400000</v>
      </c>
      <c r="AB154" s="7">
        <f t="shared" si="76"/>
        <v>7548000</v>
      </c>
      <c r="AC154" s="7">
        <f t="shared" si="76"/>
        <v>7696000</v>
      </c>
      <c r="AD154" s="7">
        <f t="shared" si="76"/>
        <v>7844000</v>
      </c>
      <c r="AE154" s="7">
        <f t="shared" si="76"/>
        <v>7992000</v>
      </c>
      <c r="AF154" s="7">
        <f t="shared" si="76"/>
        <v>8140000</v>
      </c>
      <c r="AG154" s="7">
        <f t="shared" si="74"/>
        <v>8288000</v>
      </c>
      <c r="AH154" s="7">
        <f t="shared" si="74"/>
        <v>8436000</v>
      </c>
      <c r="AI154" s="7">
        <f t="shared" si="74"/>
        <v>8584000</v>
      </c>
      <c r="AJ154" s="7">
        <f t="shared" si="74"/>
        <v>8732000</v>
      </c>
      <c r="AK154" s="7">
        <f t="shared" si="74"/>
        <v>8880000</v>
      </c>
      <c r="AL154" s="7">
        <f t="shared" si="74"/>
        <v>9028000</v>
      </c>
      <c r="AM154" s="7">
        <f t="shared" si="74"/>
        <v>9176000</v>
      </c>
      <c r="AN154" s="7">
        <f t="shared" si="74"/>
        <v>9324000</v>
      </c>
      <c r="AO154" s="7">
        <f t="shared" si="74"/>
        <v>9472000</v>
      </c>
      <c r="AP154" s="7">
        <f t="shared" si="74"/>
        <v>9620000</v>
      </c>
      <c r="AQ154" s="7">
        <f t="shared" si="77"/>
        <v>9768000</v>
      </c>
      <c r="AR154" s="7">
        <f t="shared" si="77"/>
        <v>9916000</v>
      </c>
      <c r="AS154" s="7">
        <f t="shared" si="77"/>
        <v>10064000</v>
      </c>
      <c r="AT154" s="7">
        <f t="shared" si="77"/>
        <v>10212000</v>
      </c>
      <c r="AU154" s="7">
        <f t="shared" si="77"/>
        <v>10360000</v>
      </c>
      <c r="AV154" s="7">
        <f t="shared" si="77"/>
        <v>10508000</v>
      </c>
      <c r="AW154" s="7">
        <f t="shared" si="77"/>
        <v>10656000</v>
      </c>
      <c r="AX154" s="7">
        <f t="shared" si="77"/>
        <v>10804000</v>
      </c>
      <c r="AY154" s="7">
        <f t="shared" si="77"/>
        <v>10952000</v>
      </c>
      <c r="AZ154" s="7">
        <f t="shared" si="77"/>
        <v>11100000</v>
      </c>
      <c r="BA154" s="7">
        <f t="shared" si="77"/>
        <v>11248000</v>
      </c>
      <c r="BB154" s="7">
        <f t="shared" si="77"/>
        <v>11396000</v>
      </c>
      <c r="BC154" s="7">
        <f t="shared" si="77"/>
        <v>11544000</v>
      </c>
      <c r="BD154" s="7">
        <f t="shared" si="77"/>
        <v>11692000</v>
      </c>
      <c r="BE154" s="7">
        <f t="shared" si="77"/>
        <v>11840000</v>
      </c>
      <c r="BF154" s="7">
        <f t="shared" si="77"/>
        <v>11988000</v>
      </c>
      <c r="BG154" s="7">
        <f t="shared" si="78"/>
        <v>12136000</v>
      </c>
      <c r="BH154" s="7">
        <f t="shared" si="78"/>
        <v>12284000</v>
      </c>
      <c r="BI154" s="7">
        <f t="shared" si="78"/>
        <v>12432000</v>
      </c>
      <c r="BJ154" s="7">
        <f t="shared" si="78"/>
        <v>12580000</v>
      </c>
      <c r="BK154" s="7">
        <f t="shared" si="78"/>
        <v>12728000</v>
      </c>
      <c r="BL154" s="7">
        <f t="shared" si="78"/>
        <v>12876000</v>
      </c>
      <c r="BM154" s="7">
        <f t="shared" si="78"/>
        <v>13024000</v>
      </c>
      <c r="BN154" s="7">
        <f t="shared" si="78"/>
        <v>13172000</v>
      </c>
      <c r="BO154" s="7">
        <f t="shared" si="78"/>
        <v>13320000</v>
      </c>
      <c r="BP154" s="7">
        <f t="shared" si="67"/>
        <v>13468000</v>
      </c>
      <c r="BQ154" s="7">
        <f t="shared" si="73"/>
        <v>13616000</v>
      </c>
      <c r="BR154" s="7">
        <f t="shared" si="73"/>
        <v>13764000</v>
      </c>
      <c r="BS154" s="7">
        <f t="shared" si="73"/>
        <v>13912000</v>
      </c>
      <c r="BT154" s="7">
        <f t="shared" si="73"/>
        <v>14060000</v>
      </c>
      <c r="BU154" s="7">
        <f t="shared" si="73"/>
        <v>14208000</v>
      </c>
      <c r="BV154" s="7">
        <f t="shared" si="73"/>
        <v>14356000</v>
      </c>
      <c r="BW154" s="7">
        <f t="shared" si="73"/>
        <v>14504000</v>
      </c>
      <c r="BX154" s="7">
        <f t="shared" si="73"/>
        <v>14652000</v>
      </c>
      <c r="BY154" s="7">
        <f t="shared" si="73"/>
        <v>14800000</v>
      </c>
      <c r="BZ154" s="7"/>
      <c r="CA154" s="7"/>
      <c r="CB154" s="7"/>
      <c r="CC154" s="7"/>
    </row>
    <row r="155" spans="1:81" s="5" customFormat="1" ht="11.25" x14ac:dyDescent="0.2">
      <c r="A155" s="6">
        <f t="shared" si="72"/>
        <v>1490000</v>
      </c>
      <c r="B155" s="7">
        <f t="shared" si="79"/>
        <v>2980000</v>
      </c>
      <c r="C155" s="7">
        <f t="shared" si="79"/>
        <v>3129000</v>
      </c>
      <c r="D155" s="7">
        <f t="shared" si="79"/>
        <v>4023000</v>
      </c>
      <c r="E155" s="7">
        <f t="shared" si="79"/>
        <v>4172000</v>
      </c>
      <c r="F155" s="7">
        <f t="shared" si="79"/>
        <v>4321000</v>
      </c>
      <c r="G155" s="7">
        <f t="shared" si="79"/>
        <v>4470000</v>
      </c>
      <c r="H155" s="7">
        <f t="shared" si="79"/>
        <v>4619000</v>
      </c>
      <c r="I155" s="7">
        <f t="shared" si="79"/>
        <v>4768000</v>
      </c>
      <c r="J155" s="7">
        <f t="shared" si="79"/>
        <v>4917000</v>
      </c>
      <c r="K155" s="7">
        <f t="shared" si="79"/>
        <v>5066000</v>
      </c>
      <c r="L155" s="7">
        <f t="shared" si="79"/>
        <v>5215000</v>
      </c>
      <c r="M155" s="7">
        <f t="shared" si="79"/>
        <v>5364000</v>
      </c>
      <c r="N155" s="7">
        <f t="shared" si="79"/>
        <v>5513000</v>
      </c>
      <c r="O155" s="7">
        <f t="shared" si="79"/>
        <v>5662000</v>
      </c>
      <c r="P155" s="7">
        <f t="shared" si="79"/>
        <v>5811000</v>
      </c>
      <c r="Q155" s="7">
        <f t="shared" si="76"/>
        <v>5960000</v>
      </c>
      <c r="R155" s="7">
        <f t="shared" si="76"/>
        <v>6109000</v>
      </c>
      <c r="S155" s="7">
        <f t="shared" si="76"/>
        <v>6258000</v>
      </c>
      <c r="T155" s="7">
        <f t="shared" si="76"/>
        <v>6407000</v>
      </c>
      <c r="U155" s="7">
        <f t="shared" si="76"/>
        <v>6556000</v>
      </c>
      <c r="V155" s="7">
        <f t="shared" si="76"/>
        <v>6705000</v>
      </c>
      <c r="W155" s="7">
        <f t="shared" si="76"/>
        <v>6854000</v>
      </c>
      <c r="X155" s="7">
        <f t="shared" si="76"/>
        <v>7003000</v>
      </c>
      <c r="Y155" s="7">
        <f t="shared" si="76"/>
        <v>7152000</v>
      </c>
      <c r="Z155" s="7">
        <f t="shared" si="76"/>
        <v>7301000</v>
      </c>
      <c r="AA155" s="7">
        <f t="shared" si="76"/>
        <v>7450000</v>
      </c>
      <c r="AB155" s="7">
        <f t="shared" si="76"/>
        <v>7599000</v>
      </c>
      <c r="AC155" s="7">
        <f t="shared" si="76"/>
        <v>7748000</v>
      </c>
      <c r="AD155" s="7">
        <f t="shared" si="76"/>
        <v>7897000</v>
      </c>
      <c r="AE155" s="7">
        <f t="shared" si="76"/>
        <v>8046000</v>
      </c>
      <c r="AF155" s="7">
        <f t="shared" si="76"/>
        <v>8195000</v>
      </c>
      <c r="AG155" s="7">
        <f t="shared" si="74"/>
        <v>8344000</v>
      </c>
      <c r="AH155" s="7">
        <f t="shared" si="74"/>
        <v>8493000</v>
      </c>
      <c r="AI155" s="7">
        <f t="shared" si="74"/>
        <v>8642000</v>
      </c>
      <c r="AJ155" s="7">
        <f t="shared" si="74"/>
        <v>8791000</v>
      </c>
      <c r="AK155" s="7">
        <f t="shared" si="74"/>
        <v>8940000</v>
      </c>
      <c r="AL155" s="7">
        <f t="shared" si="74"/>
        <v>9089000</v>
      </c>
      <c r="AM155" s="7">
        <f t="shared" si="74"/>
        <v>9238000</v>
      </c>
      <c r="AN155" s="7">
        <f t="shared" si="74"/>
        <v>9387000</v>
      </c>
      <c r="AO155" s="7">
        <f t="shared" si="74"/>
        <v>9536000</v>
      </c>
      <c r="AP155" s="7">
        <f t="shared" si="74"/>
        <v>9685000</v>
      </c>
      <c r="AQ155" s="7">
        <f t="shared" si="77"/>
        <v>9834000</v>
      </c>
      <c r="AR155" s="7">
        <f t="shared" si="77"/>
        <v>9983000</v>
      </c>
      <c r="AS155" s="7">
        <f t="shared" si="77"/>
        <v>10132000</v>
      </c>
      <c r="AT155" s="7">
        <f t="shared" si="77"/>
        <v>10281000</v>
      </c>
      <c r="AU155" s="7">
        <f t="shared" si="77"/>
        <v>10430000</v>
      </c>
      <c r="AV155" s="7">
        <f t="shared" si="77"/>
        <v>10579000</v>
      </c>
      <c r="AW155" s="7">
        <f t="shared" si="77"/>
        <v>10728000</v>
      </c>
      <c r="AX155" s="7">
        <f t="shared" si="77"/>
        <v>10877000</v>
      </c>
      <c r="AY155" s="7">
        <f t="shared" si="77"/>
        <v>11026000</v>
      </c>
      <c r="AZ155" s="7">
        <f t="shared" si="77"/>
        <v>11175000</v>
      </c>
      <c r="BA155" s="7">
        <f t="shared" si="77"/>
        <v>11324000</v>
      </c>
      <c r="BB155" s="7">
        <f t="shared" si="77"/>
        <v>11473000</v>
      </c>
      <c r="BC155" s="7">
        <f t="shared" si="77"/>
        <v>11622000</v>
      </c>
      <c r="BD155" s="7">
        <f t="shared" si="77"/>
        <v>11771000</v>
      </c>
      <c r="BE155" s="7">
        <f t="shared" si="77"/>
        <v>11920000</v>
      </c>
      <c r="BF155" s="7">
        <f t="shared" si="77"/>
        <v>12069000</v>
      </c>
      <c r="BG155" s="7">
        <f t="shared" si="78"/>
        <v>12218000</v>
      </c>
      <c r="BH155" s="7">
        <f t="shared" si="78"/>
        <v>12367000</v>
      </c>
      <c r="BI155" s="7">
        <f t="shared" si="78"/>
        <v>12516000</v>
      </c>
      <c r="BJ155" s="7">
        <f t="shared" si="78"/>
        <v>12665000</v>
      </c>
      <c r="BK155" s="7">
        <f t="shared" si="78"/>
        <v>12814000</v>
      </c>
      <c r="BL155" s="7">
        <f t="shared" si="78"/>
        <v>12963000</v>
      </c>
      <c r="BM155" s="7">
        <f t="shared" si="78"/>
        <v>13112000</v>
      </c>
      <c r="BN155" s="7">
        <f t="shared" si="78"/>
        <v>13261000</v>
      </c>
      <c r="BO155" s="7">
        <f t="shared" si="78"/>
        <v>13410000</v>
      </c>
      <c r="BP155" s="7">
        <f t="shared" si="67"/>
        <v>13559000</v>
      </c>
      <c r="BQ155" s="7">
        <f t="shared" ref="BQ155:BY162" si="80">BQ$8*$A155/10</f>
        <v>13708000</v>
      </c>
      <c r="BR155" s="7">
        <f t="shared" si="80"/>
        <v>13857000</v>
      </c>
      <c r="BS155" s="7">
        <f t="shared" si="80"/>
        <v>14006000</v>
      </c>
      <c r="BT155" s="7">
        <f t="shared" si="80"/>
        <v>14155000</v>
      </c>
      <c r="BU155" s="7">
        <f t="shared" si="80"/>
        <v>14304000</v>
      </c>
      <c r="BV155" s="7">
        <f t="shared" si="80"/>
        <v>14453000</v>
      </c>
      <c r="BW155" s="7">
        <f t="shared" si="80"/>
        <v>14602000</v>
      </c>
      <c r="BX155" s="7">
        <f t="shared" si="80"/>
        <v>14751000</v>
      </c>
      <c r="BY155" s="7">
        <f t="shared" si="80"/>
        <v>14900000</v>
      </c>
      <c r="BZ155" s="7"/>
      <c r="CA155" s="7"/>
      <c r="CB155" s="7"/>
      <c r="CC155" s="7"/>
    </row>
    <row r="156" spans="1:81" s="5" customFormat="1" ht="11.25" x14ac:dyDescent="0.2">
      <c r="A156" s="6">
        <f t="shared" si="72"/>
        <v>1500000</v>
      </c>
      <c r="B156" s="7">
        <f t="shared" si="79"/>
        <v>3000000</v>
      </c>
      <c r="C156" s="7">
        <f t="shared" si="79"/>
        <v>3150000</v>
      </c>
      <c r="D156" s="7">
        <f t="shared" si="79"/>
        <v>4050000</v>
      </c>
      <c r="E156" s="7">
        <f t="shared" si="79"/>
        <v>4200000</v>
      </c>
      <c r="F156" s="7">
        <f t="shared" si="79"/>
        <v>4350000</v>
      </c>
      <c r="G156" s="7">
        <f t="shared" si="79"/>
        <v>4500000</v>
      </c>
      <c r="H156" s="7">
        <f t="shared" si="79"/>
        <v>4650000</v>
      </c>
      <c r="I156" s="7">
        <f t="shared" si="79"/>
        <v>4800000</v>
      </c>
      <c r="J156" s="7">
        <f t="shared" si="79"/>
        <v>4950000</v>
      </c>
      <c r="K156" s="7">
        <f t="shared" si="79"/>
        <v>5100000</v>
      </c>
      <c r="L156" s="7">
        <f t="shared" si="79"/>
        <v>5250000</v>
      </c>
      <c r="M156" s="7">
        <f t="shared" si="79"/>
        <v>5400000</v>
      </c>
      <c r="N156" s="7">
        <f t="shared" si="79"/>
        <v>5550000</v>
      </c>
      <c r="O156" s="7">
        <f t="shared" si="79"/>
        <v>5700000</v>
      </c>
      <c r="P156" s="7">
        <f t="shared" si="79"/>
        <v>5850000</v>
      </c>
      <c r="Q156" s="7">
        <f t="shared" si="76"/>
        <v>6000000</v>
      </c>
      <c r="R156" s="7">
        <f t="shared" si="76"/>
        <v>6150000</v>
      </c>
      <c r="S156" s="7">
        <f t="shared" si="76"/>
        <v>6300000</v>
      </c>
      <c r="T156" s="7">
        <f t="shared" si="76"/>
        <v>6450000</v>
      </c>
      <c r="U156" s="7">
        <f t="shared" si="76"/>
        <v>6600000</v>
      </c>
      <c r="V156" s="7">
        <f t="shared" si="76"/>
        <v>6750000</v>
      </c>
      <c r="W156" s="7">
        <f t="shared" si="76"/>
        <v>6900000</v>
      </c>
      <c r="X156" s="7">
        <f t="shared" si="76"/>
        <v>7050000</v>
      </c>
      <c r="Y156" s="7">
        <f t="shared" si="76"/>
        <v>7200000</v>
      </c>
      <c r="Z156" s="7">
        <f t="shared" si="76"/>
        <v>7350000</v>
      </c>
      <c r="AA156" s="7">
        <f t="shared" si="76"/>
        <v>7500000</v>
      </c>
      <c r="AB156" s="7">
        <f t="shared" si="76"/>
        <v>7650000</v>
      </c>
      <c r="AC156" s="7">
        <f t="shared" si="76"/>
        <v>7800000</v>
      </c>
      <c r="AD156" s="7">
        <f t="shared" si="76"/>
        <v>7950000</v>
      </c>
      <c r="AE156" s="7">
        <f t="shared" si="76"/>
        <v>8100000</v>
      </c>
      <c r="AF156" s="7">
        <f t="shared" si="76"/>
        <v>8250000</v>
      </c>
      <c r="AG156" s="7">
        <f t="shared" si="74"/>
        <v>8400000</v>
      </c>
      <c r="AH156" s="7">
        <f t="shared" si="74"/>
        <v>8550000</v>
      </c>
      <c r="AI156" s="7">
        <f t="shared" si="74"/>
        <v>8700000</v>
      </c>
      <c r="AJ156" s="7">
        <f t="shared" si="74"/>
        <v>8850000</v>
      </c>
      <c r="AK156" s="7">
        <f t="shared" si="74"/>
        <v>9000000</v>
      </c>
      <c r="AL156" s="7">
        <f t="shared" si="74"/>
        <v>9150000</v>
      </c>
      <c r="AM156" s="7">
        <f t="shared" si="74"/>
        <v>9300000</v>
      </c>
      <c r="AN156" s="7">
        <f t="shared" si="74"/>
        <v>9450000</v>
      </c>
      <c r="AO156" s="7">
        <f t="shared" si="74"/>
        <v>9600000</v>
      </c>
      <c r="AP156" s="7">
        <f t="shared" si="74"/>
        <v>9750000</v>
      </c>
      <c r="AQ156" s="7">
        <f t="shared" si="77"/>
        <v>9900000</v>
      </c>
      <c r="AR156" s="7">
        <f t="shared" si="77"/>
        <v>10050000</v>
      </c>
      <c r="AS156" s="7">
        <f t="shared" si="77"/>
        <v>10200000</v>
      </c>
      <c r="AT156" s="7">
        <f t="shared" si="77"/>
        <v>10350000</v>
      </c>
      <c r="AU156" s="7">
        <f t="shared" si="77"/>
        <v>10500000</v>
      </c>
      <c r="AV156" s="7">
        <f t="shared" si="77"/>
        <v>10650000</v>
      </c>
      <c r="AW156" s="7">
        <f t="shared" si="77"/>
        <v>10800000</v>
      </c>
      <c r="AX156" s="7">
        <f t="shared" si="77"/>
        <v>10950000</v>
      </c>
      <c r="AY156" s="7">
        <f t="shared" si="77"/>
        <v>11100000</v>
      </c>
      <c r="AZ156" s="7">
        <f t="shared" si="77"/>
        <v>11250000</v>
      </c>
      <c r="BA156" s="7">
        <f t="shared" si="77"/>
        <v>11400000</v>
      </c>
      <c r="BB156" s="7">
        <f t="shared" si="77"/>
        <v>11550000</v>
      </c>
      <c r="BC156" s="7">
        <f t="shared" si="77"/>
        <v>11700000</v>
      </c>
      <c r="BD156" s="7">
        <f t="shared" si="77"/>
        <v>11850000</v>
      </c>
      <c r="BE156" s="7">
        <f t="shared" si="77"/>
        <v>12000000</v>
      </c>
      <c r="BF156" s="7">
        <f t="shared" si="77"/>
        <v>12150000</v>
      </c>
      <c r="BG156" s="7">
        <f t="shared" si="78"/>
        <v>12300000</v>
      </c>
      <c r="BH156" s="7">
        <f t="shared" si="78"/>
        <v>12450000</v>
      </c>
      <c r="BI156" s="7">
        <f t="shared" si="78"/>
        <v>12600000</v>
      </c>
      <c r="BJ156" s="7">
        <f t="shared" si="78"/>
        <v>12750000</v>
      </c>
      <c r="BK156" s="7">
        <f t="shared" si="78"/>
        <v>12900000</v>
      </c>
      <c r="BL156" s="7">
        <f t="shared" si="78"/>
        <v>13050000</v>
      </c>
      <c r="BM156" s="7">
        <f t="shared" si="78"/>
        <v>13200000</v>
      </c>
      <c r="BN156" s="7">
        <f t="shared" si="78"/>
        <v>13350000</v>
      </c>
      <c r="BO156" s="7">
        <f t="shared" si="78"/>
        <v>13500000</v>
      </c>
      <c r="BP156" s="7">
        <f t="shared" si="67"/>
        <v>13650000</v>
      </c>
      <c r="BQ156" s="7">
        <f t="shared" si="80"/>
        <v>13800000</v>
      </c>
      <c r="BR156" s="7">
        <f t="shared" si="80"/>
        <v>13950000</v>
      </c>
      <c r="BS156" s="7">
        <f t="shared" si="80"/>
        <v>14100000</v>
      </c>
      <c r="BT156" s="7">
        <f t="shared" si="80"/>
        <v>14250000</v>
      </c>
      <c r="BU156" s="7">
        <f t="shared" si="80"/>
        <v>14400000</v>
      </c>
      <c r="BV156" s="7">
        <f t="shared" si="80"/>
        <v>14550000</v>
      </c>
      <c r="BW156" s="7">
        <f t="shared" si="80"/>
        <v>14700000</v>
      </c>
      <c r="BX156" s="7">
        <f t="shared" si="80"/>
        <v>14850000</v>
      </c>
      <c r="BY156" s="7">
        <f t="shared" si="80"/>
        <v>15000000</v>
      </c>
      <c r="BZ156" s="7"/>
      <c r="CA156" s="7"/>
      <c r="CB156" s="7"/>
      <c r="CC156" s="7"/>
    </row>
    <row r="157" spans="1:81" x14ac:dyDescent="0.2">
      <c r="A157" s="6">
        <f t="shared" si="72"/>
        <v>1510000</v>
      </c>
      <c r="B157" s="7">
        <f t="shared" si="79"/>
        <v>3020000</v>
      </c>
      <c r="C157" s="7">
        <f t="shared" si="79"/>
        <v>3171000</v>
      </c>
      <c r="D157" s="7">
        <f t="shared" si="79"/>
        <v>4077000</v>
      </c>
      <c r="E157" s="7">
        <f t="shared" si="79"/>
        <v>4228000</v>
      </c>
      <c r="F157" s="7">
        <f t="shared" si="79"/>
        <v>4379000</v>
      </c>
      <c r="G157" s="7">
        <f t="shared" si="79"/>
        <v>4530000</v>
      </c>
      <c r="H157" s="7">
        <f t="shared" si="79"/>
        <v>4681000</v>
      </c>
      <c r="I157" s="7">
        <f t="shared" si="79"/>
        <v>4832000</v>
      </c>
      <c r="J157" s="7">
        <f t="shared" si="79"/>
        <v>4983000</v>
      </c>
      <c r="K157" s="7">
        <f t="shared" si="79"/>
        <v>5134000</v>
      </c>
      <c r="L157" s="7">
        <f t="shared" si="79"/>
        <v>5285000</v>
      </c>
      <c r="M157" s="7">
        <f t="shared" si="79"/>
        <v>5436000</v>
      </c>
      <c r="N157" s="7">
        <f t="shared" si="79"/>
        <v>5587000</v>
      </c>
      <c r="O157" s="7">
        <f t="shared" si="79"/>
        <v>5738000</v>
      </c>
      <c r="P157" s="7">
        <f t="shared" si="79"/>
        <v>5889000</v>
      </c>
      <c r="Q157" s="7">
        <f t="shared" si="76"/>
        <v>6040000</v>
      </c>
      <c r="R157" s="7">
        <f t="shared" si="76"/>
        <v>6191000</v>
      </c>
      <c r="S157" s="7">
        <f t="shared" si="76"/>
        <v>6342000</v>
      </c>
      <c r="T157" s="7">
        <f t="shared" si="76"/>
        <v>6493000</v>
      </c>
      <c r="U157" s="7">
        <f t="shared" si="76"/>
        <v>6644000</v>
      </c>
      <c r="V157" s="7">
        <f t="shared" si="76"/>
        <v>6795000</v>
      </c>
      <c r="W157" s="7">
        <f t="shared" si="76"/>
        <v>6946000</v>
      </c>
      <c r="X157" s="7">
        <f t="shared" si="76"/>
        <v>7097000</v>
      </c>
      <c r="Y157" s="7">
        <f t="shared" si="76"/>
        <v>7248000</v>
      </c>
      <c r="Z157" s="7">
        <f t="shared" si="76"/>
        <v>7399000</v>
      </c>
      <c r="AA157" s="7">
        <f t="shared" si="76"/>
        <v>7550000</v>
      </c>
      <c r="AB157" s="7">
        <f t="shared" si="76"/>
        <v>7701000</v>
      </c>
      <c r="AC157" s="7">
        <f t="shared" si="76"/>
        <v>7852000</v>
      </c>
      <c r="AD157" s="7">
        <f t="shared" si="76"/>
        <v>8003000</v>
      </c>
      <c r="AE157" s="7">
        <f t="shared" si="76"/>
        <v>8154000</v>
      </c>
      <c r="AF157" s="7">
        <f t="shared" si="76"/>
        <v>8305000</v>
      </c>
      <c r="AG157" s="7">
        <f t="shared" si="74"/>
        <v>8456000</v>
      </c>
      <c r="AH157" s="7">
        <f t="shared" si="74"/>
        <v>8607000</v>
      </c>
      <c r="AI157" s="7">
        <f t="shared" si="74"/>
        <v>8758000</v>
      </c>
      <c r="AJ157" s="7">
        <f t="shared" si="74"/>
        <v>8909000</v>
      </c>
      <c r="AK157" s="7">
        <f t="shared" si="74"/>
        <v>9060000</v>
      </c>
      <c r="AL157" s="7">
        <f t="shared" si="74"/>
        <v>9211000</v>
      </c>
      <c r="AM157" s="7">
        <f t="shared" si="74"/>
        <v>9362000</v>
      </c>
      <c r="AN157" s="7">
        <f t="shared" si="74"/>
        <v>9513000</v>
      </c>
      <c r="AO157" s="7">
        <f t="shared" si="74"/>
        <v>9664000</v>
      </c>
      <c r="AP157" s="7">
        <f t="shared" si="74"/>
        <v>9815000</v>
      </c>
      <c r="AQ157" s="7">
        <f t="shared" si="77"/>
        <v>9966000</v>
      </c>
      <c r="AR157" s="7">
        <f t="shared" si="77"/>
        <v>10117000</v>
      </c>
      <c r="AS157" s="7">
        <f t="shared" si="77"/>
        <v>10268000</v>
      </c>
      <c r="AT157" s="7">
        <f t="shared" si="77"/>
        <v>10419000</v>
      </c>
      <c r="AU157" s="7">
        <f t="shared" si="77"/>
        <v>10570000</v>
      </c>
      <c r="AV157" s="7">
        <f t="shared" si="77"/>
        <v>10721000</v>
      </c>
      <c r="AW157" s="7">
        <f t="shared" si="77"/>
        <v>10872000</v>
      </c>
      <c r="AX157" s="7">
        <f t="shared" si="77"/>
        <v>11023000</v>
      </c>
      <c r="AY157" s="7">
        <f t="shared" si="77"/>
        <v>11174000</v>
      </c>
      <c r="AZ157" s="7">
        <f t="shared" si="77"/>
        <v>11325000</v>
      </c>
      <c r="BA157" s="7">
        <f t="shared" si="77"/>
        <v>11476000</v>
      </c>
      <c r="BB157" s="7">
        <f t="shared" si="77"/>
        <v>11627000</v>
      </c>
      <c r="BC157" s="7">
        <f t="shared" si="77"/>
        <v>11778000</v>
      </c>
      <c r="BD157" s="7">
        <f t="shared" si="77"/>
        <v>11929000</v>
      </c>
      <c r="BE157" s="7">
        <f t="shared" si="77"/>
        <v>12080000</v>
      </c>
      <c r="BF157" s="7">
        <f t="shared" si="77"/>
        <v>12231000</v>
      </c>
      <c r="BG157" s="7">
        <f t="shared" si="78"/>
        <v>12382000</v>
      </c>
      <c r="BH157" s="7">
        <f t="shared" si="78"/>
        <v>12533000</v>
      </c>
      <c r="BI157" s="7">
        <f t="shared" si="78"/>
        <v>12684000</v>
      </c>
      <c r="BJ157" s="7">
        <f t="shared" si="78"/>
        <v>12835000</v>
      </c>
      <c r="BK157" s="7">
        <f t="shared" si="78"/>
        <v>12986000</v>
      </c>
      <c r="BL157" s="7">
        <f t="shared" si="78"/>
        <v>13137000</v>
      </c>
      <c r="BM157" s="7">
        <f t="shared" si="78"/>
        <v>13288000</v>
      </c>
      <c r="BN157" s="7">
        <f t="shared" si="78"/>
        <v>13439000</v>
      </c>
      <c r="BO157" s="7">
        <f t="shared" si="78"/>
        <v>13590000</v>
      </c>
      <c r="BP157" s="7">
        <f t="shared" si="67"/>
        <v>13741000</v>
      </c>
      <c r="BQ157" s="7">
        <f t="shared" si="80"/>
        <v>13892000</v>
      </c>
      <c r="BR157" s="7">
        <f t="shared" si="80"/>
        <v>14043000</v>
      </c>
      <c r="BS157" s="7">
        <f t="shared" si="80"/>
        <v>14194000</v>
      </c>
      <c r="BT157" s="7">
        <f t="shared" si="80"/>
        <v>14345000</v>
      </c>
      <c r="BU157" s="7">
        <f t="shared" si="80"/>
        <v>14496000</v>
      </c>
      <c r="BV157" s="7">
        <f t="shared" si="80"/>
        <v>14647000</v>
      </c>
      <c r="BW157" s="7">
        <f t="shared" si="80"/>
        <v>14798000</v>
      </c>
      <c r="BX157" s="7">
        <f t="shared" si="80"/>
        <v>14949000</v>
      </c>
      <c r="BY157" s="7">
        <f t="shared" si="80"/>
        <v>15100000</v>
      </c>
    </row>
    <row r="158" spans="1:81" x14ac:dyDescent="0.2">
      <c r="A158" s="6">
        <f t="shared" si="72"/>
        <v>1520000</v>
      </c>
      <c r="B158" s="7">
        <f t="shared" si="79"/>
        <v>3040000</v>
      </c>
      <c r="C158" s="7">
        <f t="shared" si="79"/>
        <v>3192000</v>
      </c>
      <c r="D158" s="7">
        <f t="shared" si="79"/>
        <v>4104000</v>
      </c>
      <c r="E158" s="7">
        <f t="shared" si="79"/>
        <v>4256000</v>
      </c>
      <c r="F158" s="7">
        <f t="shared" si="79"/>
        <v>4408000</v>
      </c>
      <c r="G158" s="7">
        <f t="shared" si="79"/>
        <v>4560000</v>
      </c>
      <c r="H158" s="7">
        <f t="shared" si="79"/>
        <v>4712000</v>
      </c>
      <c r="I158" s="7">
        <f t="shared" si="79"/>
        <v>4864000</v>
      </c>
      <c r="J158" s="7">
        <f t="shared" si="79"/>
        <v>5016000</v>
      </c>
      <c r="K158" s="7">
        <f t="shared" si="79"/>
        <v>5168000</v>
      </c>
      <c r="L158" s="7">
        <f t="shared" si="79"/>
        <v>5320000</v>
      </c>
      <c r="M158" s="7">
        <f t="shared" si="79"/>
        <v>5472000</v>
      </c>
      <c r="N158" s="7">
        <f t="shared" si="79"/>
        <v>5624000</v>
      </c>
      <c r="O158" s="7">
        <f t="shared" si="79"/>
        <v>5776000</v>
      </c>
      <c r="P158" s="7">
        <f t="shared" si="79"/>
        <v>5928000</v>
      </c>
      <c r="Q158" s="7">
        <f t="shared" si="76"/>
        <v>6080000</v>
      </c>
      <c r="R158" s="7">
        <f t="shared" si="76"/>
        <v>6232000</v>
      </c>
      <c r="S158" s="7">
        <f t="shared" si="76"/>
        <v>6384000</v>
      </c>
      <c r="T158" s="7">
        <f t="shared" si="76"/>
        <v>6536000</v>
      </c>
      <c r="U158" s="7">
        <f t="shared" si="76"/>
        <v>6688000</v>
      </c>
      <c r="V158" s="7">
        <f t="shared" si="76"/>
        <v>6840000</v>
      </c>
      <c r="W158" s="7">
        <f t="shared" si="76"/>
        <v>6992000</v>
      </c>
      <c r="X158" s="7">
        <f t="shared" si="76"/>
        <v>7144000</v>
      </c>
      <c r="Y158" s="7">
        <f t="shared" si="76"/>
        <v>7296000</v>
      </c>
      <c r="Z158" s="7">
        <f t="shared" si="76"/>
        <v>7448000</v>
      </c>
      <c r="AA158" s="7">
        <f t="shared" si="76"/>
        <v>7600000</v>
      </c>
      <c r="AB158" s="7">
        <f t="shared" si="76"/>
        <v>7752000</v>
      </c>
      <c r="AC158" s="7">
        <f t="shared" si="76"/>
        <v>7904000</v>
      </c>
      <c r="AD158" s="7">
        <f t="shared" si="76"/>
        <v>8056000</v>
      </c>
      <c r="AE158" s="7">
        <f t="shared" si="76"/>
        <v>8208000</v>
      </c>
      <c r="AF158" s="7">
        <f t="shared" si="76"/>
        <v>8360000</v>
      </c>
      <c r="AG158" s="7">
        <f t="shared" si="74"/>
        <v>8512000</v>
      </c>
      <c r="AH158" s="7">
        <f t="shared" si="74"/>
        <v>8664000</v>
      </c>
      <c r="AI158" s="7">
        <f t="shared" si="74"/>
        <v>8816000</v>
      </c>
      <c r="AJ158" s="7">
        <f t="shared" si="74"/>
        <v>8968000</v>
      </c>
      <c r="AK158" s="7">
        <f t="shared" si="74"/>
        <v>9120000</v>
      </c>
      <c r="AL158" s="7">
        <f t="shared" si="74"/>
        <v>9272000</v>
      </c>
      <c r="AM158" s="7">
        <f t="shared" si="74"/>
        <v>9424000</v>
      </c>
      <c r="AN158" s="7">
        <f t="shared" si="74"/>
        <v>9576000</v>
      </c>
      <c r="AO158" s="7">
        <f t="shared" si="74"/>
        <v>9728000</v>
      </c>
      <c r="AP158" s="7">
        <f t="shared" si="74"/>
        <v>9880000</v>
      </c>
      <c r="AQ158" s="7">
        <f t="shared" si="77"/>
        <v>10032000</v>
      </c>
      <c r="AR158" s="7">
        <f t="shared" si="77"/>
        <v>10184000</v>
      </c>
      <c r="AS158" s="7">
        <f t="shared" si="77"/>
        <v>10336000</v>
      </c>
      <c r="AT158" s="7">
        <f t="shared" si="77"/>
        <v>10488000</v>
      </c>
      <c r="AU158" s="7">
        <f t="shared" si="77"/>
        <v>10640000</v>
      </c>
      <c r="AV158" s="7">
        <f t="shared" si="77"/>
        <v>10792000</v>
      </c>
      <c r="AW158" s="7">
        <f t="shared" si="77"/>
        <v>10944000</v>
      </c>
      <c r="AX158" s="7">
        <f t="shared" si="77"/>
        <v>11096000</v>
      </c>
      <c r="AY158" s="7">
        <f t="shared" si="77"/>
        <v>11248000</v>
      </c>
      <c r="AZ158" s="7">
        <f t="shared" si="77"/>
        <v>11400000</v>
      </c>
      <c r="BA158" s="7">
        <f t="shared" si="77"/>
        <v>11552000</v>
      </c>
      <c r="BB158" s="7">
        <f t="shared" si="77"/>
        <v>11704000</v>
      </c>
      <c r="BC158" s="7">
        <f t="shared" si="77"/>
        <v>11856000</v>
      </c>
      <c r="BD158" s="7">
        <f t="shared" si="77"/>
        <v>12008000</v>
      </c>
      <c r="BE158" s="7">
        <f t="shared" si="77"/>
        <v>12160000</v>
      </c>
      <c r="BF158" s="7">
        <f t="shared" si="77"/>
        <v>12312000</v>
      </c>
      <c r="BG158" s="7">
        <f t="shared" si="78"/>
        <v>12464000</v>
      </c>
      <c r="BH158" s="7">
        <f t="shared" si="78"/>
        <v>12616000</v>
      </c>
      <c r="BI158" s="7">
        <f t="shared" si="78"/>
        <v>12768000</v>
      </c>
      <c r="BJ158" s="7">
        <f t="shared" si="78"/>
        <v>12920000</v>
      </c>
      <c r="BK158" s="7">
        <f t="shared" si="78"/>
        <v>13072000</v>
      </c>
      <c r="BL158" s="7">
        <f t="shared" si="78"/>
        <v>13224000</v>
      </c>
      <c r="BM158" s="7">
        <f t="shared" si="78"/>
        <v>13376000</v>
      </c>
      <c r="BN158" s="7">
        <f t="shared" si="78"/>
        <v>13528000</v>
      </c>
      <c r="BO158" s="7">
        <f t="shared" si="78"/>
        <v>13680000</v>
      </c>
      <c r="BP158" s="7">
        <f t="shared" si="67"/>
        <v>13832000</v>
      </c>
      <c r="BQ158" s="7">
        <f t="shared" si="80"/>
        <v>13984000</v>
      </c>
      <c r="BR158" s="7">
        <f t="shared" si="80"/>
        <v>14136000</v>
      </c>
      <c r="BS158" s="7">
        <f t="shared" si="80"/>
        <v>14288000</v>
      </c>
      <c r="BT158" s="7">
        <f t="shared" si="80"/>
        <v>14440000</v>
      </c>
      <c r="BU158" s="7">
        <f t="shared" si="80"/>
        <v>14592000</v>
      </c>
      <c r="BV158" s="7">
        <f t="shared" si="80"/>
        <v>14744000</v>
      </c>
      <c r="BW158" s="7">
        <f t="shared" si="80"/>
        <v>14896000</v>
      </c>
      <c r="BX158" s="7">
        <f t="shared" si="80"/>
        <v>15048000</v>
      </c>
      <c r="BY158" s="7">
        <f t="shared" si="80"/>
        <v>15200000</v>
      </c>
    </row>
    <row r="159" spans="1:81" x14ac:dyDescent="0.2">
      <c r="A159" s="6">
        <f t="shared" si="72"/>
        <v>1530000</v>
      </c>
      <c r="B159" s="7">
        <f t="shared" si="79"/>
        <v>3060000</v>
      </c>
      <c r="C159" s="7">
        <f t="shared" si="79"/>
        <v>3213000</v>
      </c>
      <c r="D159" s="7">
        <f t="shared" si="79"/>
        <v>4131000</v>
      </c>
      <c r="E159" s="7">
        <f t="shared" si="79"/>
        <v>4284000</v>
      </c>
      <c r="F159" s="7">
        <f t="shared" si="79"/>
        <v>4437000</v>
      </c>
      <c r="G159" s="7">
        <f t="shared" si="79"/>
        <v>4590000</v>
      </c>
      <c r="H159" s="7">
        <f t="shared" si="79"/>
        <v>4743000</v>
      </c>
      <c r="I159" s="7">
        <f t="shared" si="79"/>
        <v>4896000</v>
      </c>
      <c r="J159" s="7">
        <f t="shared" si="79"/>
        <v>5049000</v>
      </c>
      <c r="K159" s="7">
        <f t="shared" si="79"/>
        <v>5202000</v>
      </c>
      <c r="L159" s="7">
        <f t="shared" si="79"/>
        <v>5355000</v>
      </c>
      <c r="M159" s="7">
        <f t="shared" si="79"/>
        <v>5508000</v>
      </c>
      <c r="N159" s="7">
        <f t="shared" si="79"/>
        <v>5661000</v>
      </c>
      <c r="O159" s="7">
        <f t="shared" si="79"/>
        <v>5814000</v>
      </c>
      <c r="P159" s="7">
        <f t="shared" si="79"/>
        <v>5967000</v>
      </c>
      <c r="Q159" s="7">
        <f t="shared" si="76"/>
        <v>6120000</v>
      </c>
      <c r="R159" s="7">
        <f t="shared" si="76"/>
        <v>6273000</v>
      </c>
      <c r="S159" s="7">
        <f t="shared" si="76"/>
        <v>6426000</v>
      </c>
      <c r="T159" s="7">
        <f t="shared" si="76"/>
        <v>6579000</v>
      </c>
      <c r="U159" s="7">
        <f t="shared" si="76"/>
        <v>6732000</v>
      </c>
      <c r="V159" s="7">
        <f t="shared" si="76"/>
        <v>6885000</v>
      </c>
      <c r="W159" s="7">
        <f t="shared" si="76"/>
        <v>7038000</v>
      </c>
      <c r="X159" s="7">
        <f t="shared" si="76"/>
        <v>7191000</v>
      </c>
      <c r="Y159" s="7">
        <f t="shared" si="76"/>
        <v>7344000</v>
      </c>
      <c r="Z159" s="7">
        <f t="shared" si="76"/>
        <v>7497000</v>
      </c>
      <c r="AA159" s="7">
        <f t="shared" si="76"/>
        <v>7650000</v>
      </c>
      <c r="AB159" s="7">
        <f t="shared" si="76"/>
        <v>7803000</v>
      </c>
      <c r="AC159" s="7">
        <f t="shared" si="76"/>
        <v>7956000</v>
      </c>
      <c r="AD159" s="7">
        <f t="shared" si="76"/>
        <v>8109000</v>
      </c>
      <c r="AE159" s="7">
        <f t="shared" si="76"/>
        <v>8262000</v>
      </c>
      <c r="AF159" s="7">
        <f t="shared" si="76"/>
        <v>8415000</v>
      </c>
      <c r="AG159" s="7">
        <f t="shared" si="74"/>
        <v>8568000</v>
      </c>
      <c r="AH159" s="7">
        <f t="shared" si="74"/>
        <v>8721000</v>
      </c>
      <c r="AI159" s="7">
        <f t="shared" si="74"/>
        <v>8874000</v>
      </c>
      <c r="AJ159" s="7">
        <f t="shared" si="74"/>
        <v>9027000</v>
      </c>
      <c r="AK159" s="7">
        <f t="shared" si="74"/>
        <v>9180000</v>
      </c>
      <c r="AL159" s="7">
        <f t="shared" si="74"/>
        <v>9333000</v>
      </c>
      <c r="AM159" s="7">
        <f t="shared" si="74"/>
        <v>9486000</v>
      </c>
      <c r="AN159" s="7">
        <f t="shared" si="74"/>
        <v>9639000</v>
      </c>
      <c r="AO159" s="7">
        <f t="shared" si="74"/>
        <v>9792000</v>
      </c>
      <c r="AP159" s="7">
        <f t="shared" si="74"/>
        <v>9945000</v>
      </c>
      <c r="AQ159" s="7">
        <f t="shared" si="77"/>
        <v>10098000</v>
      </c>
      <c r="AR159" s="7">
        <f t="shared" si="77"/>
        <v>10251000</v>
      </c>
      <c r="AS159" s="7">
        <f t="shared" si="77"/>
        <v>10404000</v>
      </c>
      <c r="AT159" s="7">
        <f t="shared" si="77"/>
        <v>10557000</v>
      </c>
      <c r="AU159" s="7">
        <f t="shared" si="77"/>
        <v>10710000</v>
      </c>
      <c r="AV159" s="7">
        <f t="shared" si="77"/>
        <v>10863000</v>
      </c>
      <c r="AW159" s="7">
        <f t="shared" si="77"/>
        <v>11016000</v>
      </c>
      <c r="AX159" s="7">
        <f t="shared" si="77"/>
        <v>11169000</v>
      </c>
      <c r="AY159" s="7">
        <f t="shared" si="77"/>
        <v>11322000</v>
      </c>
      <c r="AZ159" s="7">
        <f t="shared" si="77"/>
        <v>11475000</v>
      </c>
      <c r="BA159" s="7">
        <f t="shared" si="77"/>
        <v>11628000</v>
      </c>
      <c r="BB159" s="7">
        <f t="shared" si="77"/>
        <v>11781000</v>
      </c>
      <c r="BC159" s="7">
        <f t="shared" si="77"/>
        <v>11934000</v>
      </c>
      <c r="BD159" s="7">
        <f t="shared" si="77"/>
        <v>12087000</v>
      </c>
      <c r="BE159" s="7">
        <f t="shared" si="77"/>
        <v>12240000</v>
      </c>
      <c r="BF159" s="7">
        <f t="shared" si="77"/>
        <v>12393000</v>
      </c>
      <c r="BG159" s="7">
        <f t="shared" si="78"/>
        <v>12546000</v>
      </c>
      <c r="BH159" s="7">
        <f t="shared" si="78"/>
        <v>12699000</v>
      </c>
      <c r="BI159" s="7">
        <f t="shared" si="78"/>
        <v>12852000</v>
      </c>
      <c r="BJ159" s="7">
        <f t="shared" si="78"/>
        <v>13005000</v>
      </c>
      <c r="BK159" s="7">
        <f t="shared" si="78"/>
        <v>13158000</v>
      </c>
      <c r="BL159" s="7">
        <f t="shared" si="78"/>
        <v>13311000</v>
      </c>
      <c r="BM159" s="7">
        <f t="shared" si="78"/>
        <v>13464000</v>
      </c>
      <c r="BN159" s="7">
        <f t="shared" si="78"/>
        <v>13617000</v>
      </c>
      <c r="BO159" s="7">
        <f t="shared" si="78"/>
        <v>13770000</v>
      </c>
      <c r="BP159" s="7">
        <f t="shared" si="67"/>
        <v>13923000</v>
      </c>
      <c r="BQ159" s="7">
        <f t="shared" si="80"/>
        <v>14076000</v>
      </c>
      <c r="BR159" s="7">
        <f t="shared" si="80"/>
        <v>14229000</v>
      </c>
      <c r="BS159" s="7">
        <f t="shared" si="80"/>
        <v>14382000</v>
      </c>
      <c r="BT159" s="7">
        <f t="shared" si="80"/>
        <v>14535000</v>
      </c>
      <c r="BU159" s="7">
        <f t="shared" si="80"/>
        <v>14688000</v>
      </c>
      <c r="BV159" s="7">
        <f t="shared" si="80"/>
        <v>14841000</v>
      </c>
      <c r="BW159" s="7">
        <f t="shared" si="80"/>
        <v>14994000</v>
      </c>
      <c r="BX159" s="7">
        <f t="shared" si="80"/>
        <v>15147000</v>
      </c>
      <c r="BY159" s="7">
        <f t="shared" si="80"/>
        <v>15300000</v>
      </c>
    </row>
    <row r="160" spans="1:81" x14ac:dyDescent="0.2">
      <c r="A160" s="6">
        <f t="shared" si="72"/>
        <v>1540000</v>
      </c>
      <c r="B160" s="7">
        <f t="shared" si="79"/>
        <v>3080000</v>
      </c>
      <c r="C160" s="7">
        <f t="shared" si="79"/>
        <v>3234000</v>
      </c>
      <c r="D160" s="7">
        <f t="shared" si="79"/>
        <v>4158000</v>
      </c>
      <c r="E160" s="7">
        <f t="shared" si="79"/>
        <v>4312000</v>
      </c>
      <c r="F160" s="7">
        <f t="shared" si="79"/>
        <v>4466000</v>
      </c>
      <c r="G160" s="7">
        <f t="shared" si="79"/>
        <v>4620000</v>
      </c>
      <c r="H160" s="7">
        <f t="shared" si="79"/>
        <v>4774000</v>
      </c>
      <c r="I160" s="7">
        <f t="shared" si="79"/>
        <v>4928000</v>
      </c>
      <c r="J160" s="7">
        <f t="shared" si="79"/>
        <v>5082000</v>
      </c>
      <c r="K160" s="7">
        <f t="shared" si="79"/>
        <v>5236000</v>
      </c>
      <c r="L160" s="7">
        <f t="shared" si="79"/>
        <v>5390000</v>
      </c>
      <c r="M160" s="7">
        <f t="shared" si="79"/>
        <v>5544000</v>
      </c>
      <c r="N160" s="7">
        <f t="shared" si="79"/>
        <v>5698000</v>
      </c>
      <c r="O160" s="7">
        <f t="shared" si="79"/>
        <v>5852000</v>
      </c>
      <c r="P160" s="7">
        <f t="shared" si="79"/>
        <v>6006000</v>
      </c>
      <c r="Q160" s="7">
        <f t="shared" si="76"/>
        <v>6160000</v>
      </c>
      <c r="R160" s="7">
        <f t="shared" si="76"/>
        <v>6314000</v>
      </c>
      <c r="S160" s="7">
        <f t="shared" si="76"/>
        <v>6468000</v>
      </c>
      <c r="T160" s="7">
        <f t="shared" si="76"/>
        <v>6622000</v>
      </c>
      <c r="U160" s="7">
        <f t="shared" si="76"/>
        <v>6776000</v>
      </c>
      <c r="V160" s="7">
        <f t="shared" si="76"/>
        <v>6930000</v>
      </c>
      <c r="W160" s="7">
        <f t="shared" si="76"/>
        <v>7084000</v>
      </c>
      <c r="X160" s="7">
        <f t="shared" si="76"/>
        <v>7238000</v>
      </c>
      <c r="Y160" s="7">
        <f t="shared" si="76"/>
        <v>7392000</v>
      </c>
      <c r="Z160" s="7">
        <f t="shared" si="76"/>
        <v>7546000</v>
      </c>
      <c r="AA160" s="7">
        <f t="shared" si="76"/>
        <v>7700000</v>
      </c>
      <c r="AB160" s="7">
        <f t="shared" si="76"/>
        <v>7854000</v>
      </c>
      <c r="AC160" s="7">
        <f t="shared" si="76"/>
        <v>8008000</v>
      </c>
      <c r="AD160" s="7">
        <f t="shared" si="76"/>
        <v>8162000</v>
      </c>
      <c r="AE160" s="7">
        <f t="shared" si="76"/>
        <v>8316000</v>
      </c>
      <c r="AF160" s="7">
        <f t="shared" si="76"/>
        <v>8470000</v>
      </c>
      <c r="AG160" s="7">
        <f t="shared" si="74"/>
        <v>8624000</v>
      </c>
      <c r="AH160" s="7">
        <f t="shared" si="74"/>
        <v>8778000</v>
      </c>
      <c r="AI160" s="7">
        <f t="shared" si="74"/>
        <v>8932000</v>
      </c>
      <c r="AJ160" s="7">
        <f t="shared" si="74"/>
        <v>9086000</v>
      </c>
      <c r="AK160" s="7">
        <f t="shared" si="74"/>
        <v>9240000</v>
      </c>
      <c r="AL160" s="7">
        <f t="shared" si="74"/>
        <v>9394000</v>
      </c>
      <c r="AM160" s="7">
        <f t="shared" si="74"/>
        <v>9548000</v>
      </c>
      <c r="AN160" s="7">
        <f t="shared" si="74"/>
        <v>9702000</v>
      </c>
      <c r="AO160" s="7">
        <f t="shared" si="74"/>
        <v>9856000</v>
      </c>
      <c r="AP160" s="7">
        <f t="shared" si="74"/>
        <v>10010000</v>
      </c>
      <c r="AQ160" s="7">
        <f t="shared" si="77"/>
        <v>10164000</v>
      </c>
      <c r="AR160" s="7">
        <f t="shared" si="77"/>
        <v>10318000</v>
      </c>
      <c r="AS160" s="7">
        <f t="shared" si="77"/>
        <v>10472000</v>
      </c>
      <c r="AT160" s="7">
        <f t="shared" si="77"/>
        <v>10626000</v>
      </c>
      <c r="AU160" s="7">
        <f t="shared" si="77"/>
        <v>10780000</v>
      </c>
      <c r="AV160" s="7">
        <f t="shared" si="77"/>
        <v>10934000</v>
      </c>
      <c r="AW160" s="7">
        <f t="shared" si="77"/>
        <v>11088000</v>
      </c>
      <c r="AX160" s="7">
        <f t="shared" si="77"/>
        <v>11242000</v>
      </c>
      <c r="AY160" s="7">
        <f t="shared" si="77"/>
        <v>11396000</v>
      </c>
      <c r="AZ160" s="7">
        <f t="shared" si="77"/>
        <v>11550000</v>
      </c>
      <c r="BA160" s="7">
        <f t="shared" si="77"/>
        <v>11704000</v>
      </c>
      <c r="BB160" s="7">
        <f t="shared" si="77"/>
        <v>11858000</v>
      </c>
      <c r="BC160" s="7">
        <f t="shared" si="77"/>
        <v>12012000</v>
      </c>
      <c r="BD160" s="7">
        <f t="shared" si="77"/>
        <v>12166000</v>
      </c>
      <c r="BE160" s="7">
        <f t="shared" si="77"/>
        <v>12320000</v>
      </c>
      <c r="BF160" s="7">
        <f t="shared" si="77"/>
        <v>12474000</v>
      </c>
      <c r="BG160" s="7">
        <f t="shared" si="78"/>
        <v>12628000</v>
      </c>
      <c r="BH160" s="7">
        <f t="shared" si="78"/>
        <v>12782000</v>
      </c>
      <c r="BI160" s="7">
        <f t="shared" si="78"/>
        <v>12936000</v>
      </c>
      <c r="BJ160" s="7">
        <f t="shared" si="78"/>
        <v>13090000</v>
      </c>
      <c r="BK160" s="7">
        <f t="shared" si="78"/>
        <v>13244000</v>
      </c>
      <c r="BL160" s="7">
        <f t="shared" si="78"/>
        <v>13398000</v>
      </c>
      <c r="BM160" s="7">
        <f t="shared" si="78"/>
        <v>13552000</v>
      </c>
      <c r="BN160" s="7">
        <f t="shared" si="78"/>
        <v>13706000</v>
      </c>
      <c r="BO160" s="7">
        <f t="shared" si="78"/>
        <v>13860000</v>
      </c>
      <c r="BP160" s="7">
        <f t="shared" si="67"/>
        <v>14014000</v>
      </c>
      <c r="BQ160" s="7">
        <f t="shared" si="80"/>
        <v>14168000</v>
      </c>
      <c r="BR160" s="7">
        <f t="shared" si="80"/>
        <v>14322000</v>
      </c>
      <c r="BS160" s="7">
        <f t="shared" si="80"/>
        <v>14476000</v>
      </c>
      <c r="BT160" s="7">
        <f t="shared" si="80"/>
        <v>14630000</v>
      </c>
      <c r="BU160" s="7">
        <f t="shared" si="80"/>
        <v>14784000</v>
      </c>
      <c r="BV160" s="7">
        <f t="shared" si="80"/>
        <v>14938000</v>
      </c>
      <c r="BW160" s="7">
        <f t="shared" si="80"/>
        <v>15092000</v>
      </c>
      <c r="BX160" s="7">
        <f t="shared" si="80"/>
        <v>15246000</v>
      </c>
      <c r="BY160" s="7">
        <f t="shared" si="80"/>
        <v>15400000</v>
      </c>
    </row>
    <row r="161" spans="1:77" x14ac:dyDescent="0.2">
      <c r="A161" s="6">
        <f t="shared" si="72"/>
        <v>1550000</v>
      </c>
      <c r="B161" s="7">
        <f t="shared" si="79"/>
        <v>3100000</v>
      </c>
      <c r="C161" s="7">
        <f t="shared" si="79"/>
        <v>3255000</v>
      </c>
      <c r="D161" s="7">
        <f t="shared" si="79"/>
        <v>4185000</v>
      </c>
      <c r="E161" s="7">
        <f t="shared" si="79"/>
        <v>4340000</v>
      </c>
      <c r="F161" s="7">
        <f t="shared" si="79"/>
        <v>4495000</v>
      </c>
      <c r="G161" s="7">
        <f t="shared" si="79"/>
        <v>4650000</v>
      </c>
      <c r="H161" s="7">
        <f t="shared" si="79"/>
        <v>4805000</v>
      </c>
      <c r="I161" s="7">
        <f t="shared" si="79"/>
        <v>4960000</v>
      </c>
      <c r="J161" s="7">
        <f t="shared" si="79"/>
        <v>5115000</v>
      </c>
      <c r="K161" s="7">
        <f t="shared" si="79"/>
        <v>5270000</v>
      </c>
      <c r="L161" s="7">
        <f t="shared" si="79"/>
        <v>5425000</v>
      </c>
      <c r="M161" s="7">
        <f t="shared" si="79"/>
        <v>5580000</v>
      </c>
      <c r="N161" s="7">
        <f t="shared" si="79"/>
        <v>5735000</v>
      </c>
      <c r="O161" s="7">
        <f t="shared" si="79"/>
        <v>5890000</v>
      </c>
      <c r="P161" s="7">
        <f t="shared" si="79"/>
        <v>6045000</v>
      </c>
      <c r="Q161" s="7">
        <f t="shared" si="76"/>
        <v>6200000</v>
      </c>
      <c r="R161" s="7">
        <f t="shared" si="76"/>
        <v>6355000</v>
      </c>
      <c r="S161" s="7">
        <f t="shared" si="76"/>
        <v>6510000</v>
      </c>
      <c r="T161" s="7">
        <f t="shared" si="76"/>
        <v>6665000</v>
      </c>
      <c r="U161" s="7">
        <f t="shared" si="76"/>
        <v>6820000</v>
      </c>
      <c r="V161" s="7">
        <f t="shared" si="76"/>
        <v>6975000</v>
      </c>
      <c r="W161" s="7">
        <f t="shared" si="76"/>
        <v>7130000</v>
      </c>
      <c r="X161" s="7">
        <f t="shared" si="76"/>
        <v>7285000</v>
      </c>
      <c r="Y161" s="7">
        <f t="shared" si="76"/>
        <v>7440000</v>
      </c>
      <c r="Z161" s="7">
        <f t="shared" si="76"/>
        <v>7595000</v>
      </c>
      <c r="AA161" s="7">
        <f t="shared" si="76"/>
        <v>7750000</v>
      </c>
      <c r="AB161" s="7">
        <f t="shared" si="76"/>
        <v>7905000</v>
      </c>
      <c r="AC161" s="7">
        <f t="shared" si="76"/>
        <v>8060000</v>
      </c>
      <c r="AD161" s="7">
        <f t="shared" si="76"/>
        <v>8215000</v>
      </c>
      <c r="AE161" s="7">
        <f t="shared" si="76"/>
        <v>8370000</v>
      </c>
      <c r="AF161" s="7">
        <f t="shared" si="76"/>
        <v>8525000</v>
      </c>
      <c r="AG161" s="7">
        <f t="shared" si="74"/>
        <v>8680000</v>
      </c>
      <c r="AH161" s="7">
        <f t="shared" si="74"/>
        <v>8835000</v>
      </c>
      <c r="AI161" s="7">
        <f t="shared" si="74"/>
        <v>8990000</v>
      </c>
      <c r="AJ161" s="7">
        <f t="shared" si="74"/>
        <v>9145000</v>
      </c>
      <c r="AK161" s="7">
        <f t="shared" si="74"/>
        <v>9300000</v>
      </c>
      <c r="AL161" s="7">
        <f t="shared" si="74"/>
        <v>9455000</v>
      </c>
      <c r="AM161" s="7">
        <f t="shared" si="74"/>
        <v>9610000</v>
      </c>
      <c r="AN161" s="7">
        <f t="shared" si="74"/>
        <v>9765000</v>
      </c>
      <c r="AO161" s="7">
        <f t="shared" si="74"/>
        <v>9920000</v>
      </c>
      <c r="AP161" s="7">
        <f t="shared" si="74"/>
        <v>10075000</v>
      </c>
      <c r="AQ161" s="7">
        <f t="shared" si="77"/>
        <v>10230000</v>
      </c>
      <c r="AR161" s="7">
        <f t="shared" si="77"/>
        <v>10385000</v>
      </c>
      <c r="AS161" s="7">
        <f t="shared" si="77"/>
        <v>10540000</v>
      </c>
      <c r="AT161" s="7">
        <f t="shared" si="77"/>
        <v>10695000</v>
      </c>
      <c r="AU161" s="7">
        <f t="shared" si="77"/>
        <v>10850000</v>
      </c>
      <c r="AV161" s="7">
        <f t="shared" si="77"/>
        <v>11005000</v>
      </c>
      <c r="AW161" s="7">
        <f t="shared" si="77"/>
        <v>11160000</v>
      </c>
      <c r="AX161" s="7">
        <f t="shared" si="77"/>
        <v>11315000</v>
      </c>
      <c r="AY161" s="7">
        <f t="shared" si="77"/>
        <v>11470000</v>
      </c>
      <c r="AZ161" s="7">
        <f t="shared" si="77"/>
        <v>11625000</v>
      </c>
      <c r="BA161" s="7">
        <f t="shared" si="77"/>
        <v>11780000</v>
      </c>
      <c r="BB161" s="7">
        <f t="shared" si="77"/>
        <v>11935000</v>
      </c>
      <c r="BC161" s="7">
        <f t="shared" si="77"/>
        <v>12090000</v>
      </c>
      <c r="BD161" s="7">
        <f t="shared" si="77"/>
        <v>12245000</v>
      </c>
      <c r="BE161" s="7">
        <f t="shared" si="77"/>
        <v>12400000</v>
      </c>
      <c r="BF161" s="7">
        <f t="shared" si="77"/>
        <v>12555000</v>
      </c>
      <c r="BG161" s="7">
        <f t="shared" si="78"/>
        <v>12710000</v>
      </c>
      <c r="BH161" s="7">
        <f t="shared" si="78"/>
        <v>12865000</v>
      </c>
      <c r="BI161" s="7">
        <f t="shared" si="78"/>
        <v>13020000</v>
      </c>
      <c r="BJ161" s="7">
        <f t="shared" si="78"/>
        <v>13175000</v>
      </c>
      <c r="BK161" s="7">
        <f t="shared" si="78"/>
        <v>13330000</v>
      </c>
      <c r="BL161" s="7">
        <f t="shared" si="78"/>
        <v>13485000</v>
      </c>
      <c r="BM161" s="7">
        <f t="shared" si="78"/>
        <v>13640000</v>
      </c>
      <c r="BN161" s="7">
        <f t="shared" si="78"/>
        <v>13795000</v>
      </c>
      <c r="BO161" s="7">
        <f t="shared" si="78"/>
        <v>13950000</v>
      </c>
      <c r="BP161" s="7">
        <f t="shared" si="67"/>
        <v>14105000</v>
      </c>
      <c r="BQ161" s="7">
        <f t="shared" si="80"/>
        <v>14260000</v>
      </c>
      <c r="BR161" s="7">
        <f t="shared" si="80"/>
        <v>14415000</v>
      </c>
      <c r="BS161" s="7">
        <f t="shared" si="80"/>
        <v>14570000</v>
      </c>
      <c r="BT161" s="7">
        <f t="shared" si="80"/>
        <v>14725000</v>
      </c>
      <c r="BU161" s="7">
        <f t="shared" si="80"/>
        <v>14880000</v>
      </c>
      <c r="BV161" s="7">
        <f t="shared" si="80"/>
        <v>15035000</v>
      </c>
      <c r="BW161" s="7">
        <f t="shared" si="80"/>
        <v>15190000</v>
      </c>
      <c r="BX161" s="7">
        <f t="shared" si="80"/>
        <v>15345000</v>
      </c>
      <c r="BY161" s="7">
        <f t="shared" si="80"/>
        <v>15500000</v>
      </c>
    </row>
    <row r="162" spans="1:77" x14ac:dyDescent="0.2">
      <c r="A162" s="6">
        <f t="shared" si="72"/>
        <v>1560000</v>
      </c>
      <c r="B162" s="7">
        <f t="shared" si="79"/>
        <v>3120000</v>
      </c>
      <c r="C162" s="7">
        <f t="shared" si="79"/>
        <v>3276000</v>
      </c>
      <c r="D162" s="7">
        <f t="shared" si="79"/>
        <v>4212000</v>
      </c>
      <c r="E162" s="7">
        <f t="shared" si="79"/>
        <v>4368000</v>
      </c>
      <c r="F162" s="7">
        <f t="shared" si="79"/>
        <v>4524000</v>
      </c>
      <c r="G162" s="7">
        <f t="shared" si="79"/>
        <v>4680000</v>
      </c>
      <c r="H162" s="7">
        <f t="shared" si="79"/>
        <v>4836000</v>
      </c>
      <c r="I162" s="7">
        <f t="shared" si="79"/>
        <v>4992000</v>
      </c>
      <c r="J162" s="7">
        <f t="shared" si="79"/>
        <v>5148000</v>
      </c>
      <c r="K162" s="7">
        <f t="shared" si="79"/>
        <v>5304000</v>
      </c>
      <c r="L162" s="7">
        <f t="shared" si="79"/>
        <v>5460000</v>
      </c>
      <c r="M162" s="7">
        <f t="shared" si="79"/>
        <v>5616000</v>
      </c>
      <c r="N162" s="7">
        <f t="shared" si="79"/>
        <v>5772000</v>
      </c>
      <c r="O162" s="7">
        <f t="shared" si="79"/>
        <v>5928000</v>
      </c>
      <c r="P162" s="7">
        <f t="shared" si="79"/>
        <v>6084000</v>
      </c>
      <c r="Q162" s="7">
        <f t="shared" si="76"/>
        <v>6240000</v>
      </c>
      <c r="R162" s="7">
        <f t="shared" si="76"/>
        <v>6396000</v>
      </c>
      <c r="S162" s="7">
        <f t="shared" si="76"/>
        <v>6552000</v>
      </c>
      <c r="T162" s="7">
        <f t="shared" si="76"/>
        <v>6708000</v>
      </c>
      <c r="U162" s="7">
        <f t="shared" si="76"/>
        <v>6864000</v>
      </c>
      <c r="V162" s="7">
        <f t="shared" si="76"/>
        <v>7020000</v>
      </c>
      <c r="W162" s="7">
        <f t="shared" si="76"/>
        <v>7176000</v>
      </c>
      <c r="X162" s="7">
        <f t="shared" si="76"/>
        <v>7332000</v>
      </c>
      <c r="Y162" s="7">
        <f t="shared" si="76"/>
        <v>7488000</v>
      </c>
      <c r="Z162" s="7">
        <f t="shared" si="76"/>
        <v>7644000</v>
      </c>
      <c r="AA162" s="7">
        <f t="shared" si="76"/>
        <v>7800000</v>
      </c>
      <c r="AB162" s="7">
        <f t="shared" si="76"/>
        <v>7956000</v>
      </c>
      <c r="AC162" s="7">
        <f t="shared" si="76"/>
        <v>8112000</v>
      </c>
      <c r="AD162" s="7">
        <f t="shared" si="76"/>
        <v>8268000</v>
      </c>
      <c r="AE162" s="7">
        <f t="shared" si="76"/>
        <v>8424000</v>
      </c>
      <c r="AF162" s="7">
        <f t="shared" si="76"/>
        <v>8580000</v>
      </c>
      <c r="AG162" s="7">
        <f t="shared" si="74"/>
        <v>8736000</v>
      </c>
      <c r="AH162" s="7">
        <f t="shared" si="74"/>
        <v>8892000</v>
      </c>
      <c r="AI162" s="7">
        <f t="shared" si="74"/>
        <v>9048000</v>
      </c>
      <c r="AJ162" s="7">
        <f t="shared" si="74"/>
        <v>9204000</v>
      </c>
      <c r="AK162" s="7">
        <f t="shared" si="74"/>
        <v>9360000</v>
      </c>
      <c r="AL162" s="7">
        <f t="shared" si="74"/>
        <v>9516000</v>
      </c>
      <c r="AM162" s="7">
        <f t="shared" si="74"/>
        <v>9672000</v>
      </c>
      <c r="AN162" s="7">
        <f t="shared" si="74"/>
        <v>9828000</v>
      </c>
      <c r="AO162" s="7">
        <f t="shared" si="74"/>
        <v>9984000</v>
      </c>
      <c r="AP162" s="7">
        <f t="shared" si="74"/>
        <v>10140000</v>
      </c>
      <c r="AQ162" s="7">
        <f t="shared" si="77"/>
        <v>10296000</v>
      </c>
      <c r="AR162" s="7">
        <f t="shared" si="77"/>
        <v>10452000</v>
      </c>
      <c r="AS162" s="7">
        <f t="shared" si="77"/>
        <v>10608000</v>
      </c>
      <c r="AT162" s="7">
        <f t="shared" si="77"/>
        <v>10764000</v>
      </c>
      <c r="AU162" s="7">
        <f t="shared" si="77"/>
        <v>10920000</v>
      </c>
      <c r="AV162" s="7">
        <f t="shared" si="77"/>
        <v>11076000</v>
      </c>
      <c r="AW162" s="7">
        <f t="shared" si="77"/>
        <v>11232000</v>
      </c>
      <c r="AX162" s="7">
        <f t="shared" si="77"/>
        <v>11388000</v>
      </c>
      <c r="AY162" s="7">
        <f t="shared" si="77"/>
        <v>11544000</v>
      </c>
      <c r="AZ162" s="7">
        <f t="shared" si="77"/>
        <v>11700000</v>
      </c>
      <c r="BA162" s="7">
        <f t="shared" si="77"/>
        <v>11856000</v>
      </c>
      <c r="BB162" s="7">
        <f t="shared" si="77"/>
        <v>12012000</v>
      </c>
      <c r="BC162" s="7">
        <f t="shared" si="77"/>
        <v>12168000</v>
      </c>
      <c r="BD162" s="7">
        <f t="shared" si="77"/>
        <v>12324000</v>
      </c>
      <c r="BE162" s="7">
        <f t="shared" si="77"/>
        <v>12480000</v>
      </c>
      <c r="BF162" s="7">
        <f t="shared" si="77"/>
        <v>12636000</v>
      </c>
      <c r="BG162" s="7">
        <f t="shared" si="78"/>
        <v>12792000</v>
      </c>
      <c r="BH162" s="7">
        <f t="shared" si="78"/>
        <v>12948000</v>
      </c>
      <c r="BI162" s="7">
        <f t="shared" si="78"/>
        <v>13104000</v>
      </c>
      <c r="BJ162" s="7">
        <f t="shared" si="78"/>
        <v>13260000</v>
      </c>
      <c r="BK162" s="7">
        <f t="shared" si="78"/>
        <v>13416000</v>
      </c>
      <c r="BL162" s="7">
        <f t="shared" si="78"/>
        <v>13572000</v>
      </c>
      <c r="BM162" s="7">
        <f t="shared" si="78"/>
        <v>13728000</v>
      </c>
      <c r="BN162" s="7">
        <f t="shared" si="78"/>
        <v>13884000</v>
      </c>
      <c r="BO162" s="7">
        <f t="shared" si="78"/>
        <v>14040000</v>
      </c>
      <c r="BP162" s="7">
        <f t="shared" si="67"/>
        <v>14196000</v>
      </c>
      <c r="BQ162" s="7">
        <f t="shared" si="80"/>
        <v>14352000</v>
      </c>
      <c r="BR162" s="7">
        <f t="shared" si="80"/>
        <v>14508000</v>
      </c>
      <c r="BS162" s="7">
        <f t="shared" si="80"/>
        <v>14664000</v>
      </c>
      <c r="BT162" s="7">
        <f t="shared" si="80"/>
        <v>14820000</v>
      </c>
      <c r="BU162" s="7">
        <f t="shared" si="80"/>
        <v>14976000</v>
      </c>
      <c r="BV162" s="7">
        <f t="shared" si="80"/>
        <v>15132000</v>
      </c>
      <c r="BW162" s="7">
        <f t="shared" si="80"/>
        <v>15288000</v>
      </c>
      <c r="BX162" s="7">
        <f t="shared" si="80"/>
        <v>15444000</v>
      </c>
      <c r="BY162" s="7">
        <f t="shared" si="80"/>
        <v>15600000</v>
      </c>
    </row>
    <row r="163" spans="1:77" x14ac:dyDescent="0.2">
      <c r="A163" s="6">
        <f t="shared" si="72"/>
        <v>1570000</v>
      </c>
      <c r="B163" s="7">
        <f t="shared" si="79"/>
        <v>3140000</v>
      </c>
      <c r="C163" s="7">
        <f t="shared" si="79"/>
        <v>3297000</v>
      </c>
      <c r="D163" s="7">
        <f t="shared" si="79"/>
        <v>4239000</v>
      </c>
      <c r="E163" s="7">
        <f t="shared" si="79"/>
        <v>4396000</v>
      </c>
      <c r="F163" s="7">
        <f t="shared" si="79"/>
        <v>4553000</v>
      </c>
      <c r="G163" s="7">
        <f t="shared" si="79"/>
        <v>4710000</v>
      </c>
      <c r="H163" s="7">
        <f t="shared" si="79"/>
        <v>4867000</v>
      </c>
      <c r="I163" s="7">
        <f t="shared" si="79"/>
        <v>5024000</v>
      </c>
      <c r="J163" s="7">
        <f t="shared" si="79"/>
        <v>5181000</v>
      </c>
      <c r="K163" s="7">
        <f t="shared" si="79"/>
        <v>5338000</v>
      </c>
      <c r="L163" s="7">
        <f t="shared" si="79"/>
        <v>5495000</v>
      </c>
      <c r="M163" s="7">
        <f t="shared" si="79"/>
        <v>5652000</v>
      </c>
      <c r="N163" s="7">
        <f t="shared" si="79"/>
        <v>5809000</v>
      </c>
      <c r="O163" s="7">
        <f t="shared" si="79"/>
        <v>5966000</v>
      </c>
      <c r="P163" s="7">
        <f t="shared" si="79"/>
        <v>6123000</v>
      </c>
      <c r="Q163" s="7">
        <f t="shared" si="76"/>
        <v>6280000</v>
      </c>
      <c r="R163" s="7">
        <f t="shared" si="76"/>
        <v>6437000</v>
      </c>
      <c r="S163" s="7">
        <f t="shared" si="76"/>
        <v>6594000</v>
      </c>
      <c r="T163" s="7">
        <f t="shared" si="76"/>
        <v>6751000</v>
      </c>
      <c r="U163" s="7">
        <f t="shared" si="76"/>
        <v>6908000</v>
      </c>
      <c r="V163" s="7">
        <f t="shared" si="76"/>
        <v>7065000</v>
      </c>
      <c r="W163" s="7">
        <f t="shared" si="76"/>
        <v>7222000</v>
      </c>
      <c r="X163" s="7">
        <f t="shared" si="76"/>
        <v>7379000</v>
      </c>
      <c r="Y163" s="7">
        <f t="shared" si="76"/>
        <v>7536000</v>
      </c>
      <c r="Z163" s="7">
        <f t="shared" si="76"/>
        <v>7693000</v>
      </c>
      <c r="AA163" s="7">
        <f t="shared" si="76"/>
        <v>7850000</v>
      </c>
      <c r="AB163" s="7">
        <f t="shared" si="76"/>
        <v>8007000</v>
      </c>
      <c r="AC163" s="7">
        <f t="shared" si="76"/>
        <v>8164000</v>
      </c>
      <c r="AD163" s="7">
        <f t="shared" si="76"/>
        <v>8321000</v>
      </c>
      <c r="AE163" s="7">
        <f t="shared" si="76"/>
        <v>8478000</v>
      </c>
      <c r="AF163" s="7">
        <f t="shared" si="76"/>
        <v>8635000</v>
      </c>
      <c r="AG163" s="7">
        <f t="shared" ref="AG163:AP178" si="81">AG$8*$A163/10</f>
        <v>8792000</v>
      </c>
      <c r="AH163" s="7">
        <f t="shared" si="81"/>
        <v>8949000</v>
      </c>
      <c r="AI163" s="7">
        <f t="shared" si="81"/>
        <v>9106000</v>
      </c>
      <c r="AJ163" s="7">
        <f t="shared" si="81"/>
        <v>9263000</v>
      </c>
      <c r="AK163" s="7">
        <f t="shared" si="81"/>
        <v>9420000</v>
      </c>
      <c r="AL163" s="7">
        <f t="shared" si="81"/>
        <v>9577000</v>
      </c>
      <c r="AM163" s="7">
        <f t="shared" si="81"/>
        <v>9734000</v>
      </c>
      <c r="AN163" s="7">
        <f t="shared" si="81"/>
        <v>9891000</v>
      </c>
      <c r="AO163" s="7">
        <f t="shared" si="81"/>
        <v>10048000</v>
      </c>
      <c r="AP163" s="7">
        <f t="shared" si="81"/>
        <v>10205000</v>
      </c>
      <c r="AQ163" s="7">
        <f t="shared" si="77"/>
        <v>10362000</v>
      </c>
      <c r="AR163" s="7">
        <f t="shared" si="77"/>
        <v>10519000</v>
      </c>
      <c r="AS163" s="7">
        <f t="shared" si="77"/>
        <v>10676000</v>
      </c>
      <c r="AT163" s="7">
        <f t="shared" si="77"/>
        <v>10833000</v>
      </c>
      <c r="AU163" s="7">
        <f t="shared" si="77"/>
        <v>10990000</v>
      </c>
      <c r="AV163" s="7">
        <f t="shared" si="77"/>
        <v>11147000</v>
      </c>
      <c r="AW163" s="7">
        <f t="shared" si="77"/>
        <v>11304000</v>
      </c>
      <c r="AX163" s="7">
        <f t="shared" si="77"/>
        <v>11461000</v>
      </c>
      <c r="AY163" s="7">
        <f t="shared" si="77"/>
        <v>11618000</v>
      </c>
      <c r="AZ163" s="7">
        <f t="shared" si="77"/>
        <v>11775000</v>
      </c>
      <c r="BA163" s="7">
        <f t="shared" si="77"/>
        <v>11932000</v>
      </c>
      <c r="BB163" s="7">
        <f t="shared" si="77"/>
        <v>12089000</v>
      </c>
      <c r="BC163" s="7">
        <f t="shared" si="77"/>
        <v>12246000</v>
      </c>
      <c r="BD163" s="7">
        <f t="shared" si="77"/>
        <v>12403000</v>
      </c>
      <c r="BE163" s="7">
        <f t="shared" si="77"/>
        <v>12560000</v>
      </c>
      <c r="BF163" s="7">
        <f t="shared" si="77"/>
        <v>12717000</v>
      </c>
      <c r="BG163" s="7">
        <f t="shared" si="78"/>
        <v>12874000</v>
      </c>
      <c r="BH163" s="7">
        <f t="shared" si="78"/>
        <v>13031000</v>
      </c>
      <c r="BI163" s="7">
        <f t="shared" si="78"/>
        <v>13188000</v>
      </c>
      <c r="BJ163" s="7">
        <f t="shared" si="78"/>
        <v>13345000</v>
      </c>
      <c r="BK163" s="7">
        <f t="shared" si="78"/>
        <v>13502000</v>
      </c>
      <c r="BL163" s="7">
        <f t="shared" si="78"/>
        <v>13659000</v>
      </c>
      <c r="BM163" s="7">
        <f t="shared" si="78"/>
        <v>13816000</v>
      </c>
      <c r="BN163" s="7">
        <f t="shared" si="78"/>
        <v>13973000</v>
      </c>
      <c r="BO163" s="7">
        <f t="shared" si="78"/>
        <v>14130000</v>
      </c>
      <c r="BP163" s="7">
        <f t="shared" si="78"/>
        <v>14287000</v>
      </c>
      <c r="BQ163" s="7">
        <f t="shared" si="78"/>
        <v>14444000</v>
      </c>
      <c r="BR163" s="7">
        <f t="shared" si="78"/>
        <v>14601000</v>
      </c>
      <c r="BS163" s="7">
        <f t="shared" si="78"/>
        <v>14758000</v>
      </c>
      <c r="BT163" s="7">
        <f t="shared" si="78"/>
        <v>14915000</v>
      </c>
      <c r="BU163" s="7">
        <f t="shared" si="78"/>
        <v>15072000</v>
      </c>
      <c r="BV163" s="7">
        <f t="shared" si="78"/>
        <v>15229000</v>
      </c>
      <c r="BW163" s="7">
        <f t="shared" ref="BQ163:BY178" si="82">BW$8*$A163/10</f>
        <v>15386000</v>
      </c>
      <c r="BX163" s="7">
        <f t="shared" si="82"/>
        <v>15543000</v>
      </c>
      <c r="BY163" s="7">
        <f t="shared" si="82"/>
        <v>15700000</v>
      </c>
    </row>
    <row r="164" spans="1:77" x14ac:dyDescent="0.2">
      <c r="A164" s="6">
        <f t="shared" si="72"/>
        <v>1580000</v>
      </c>
      <c r="B164" s="7">
        <f t="shared" si="79"/>
        <v>3160000</v>
      </c>
      <c r="C164" s="7">
        <f t="shared" si="79"/>
        <v>3318000</v>
      </c>
      <c r="D164" s="7">
        <f t="shared" si="79"/>
        <v>4266000</v>
      </c>
      <c r="E164" s="7">
        <f t="shared" si="79"/>
        <v>4424000</v>
      </c>
      <c r="F164" s="7">
        <f t="shared" si="79"/>
        <v>4582000</v>
      </c>
      <c r="G164" s="7">
        <f t="shared" si="79"/>
        <v>4740000</v>
      </c>
      <c r="H164" s="7">
        <f t="shared" si="79"/>
        <v>4898000</v>
      </c>
      <c r="I164" s="7">
        <f t="shared" si="79"/>
        <v>5056000</v>
      </c>
      <c r="J164" s="7">
        <f t="shared" si="79"/>
        <v>5214000</v>
      </c>
      <c r="K164" s="7">
        <f t="shared" si="79"/>
        <v>5372000</v>
      </c>
      <c r="L164" s="7">
        <f t="shared" si="79"/>
        <v>5530000</v>
      </c>
      <c r="M164" s="7">
        <f t="shared" si="79"/>
        <v>5688000</v>
      </c>
      <c r="N164" s="7">
        <f t="shared" si="79"/>
        <v>5846000</v>
      </c>
      <c r="O164" s="7">
        <f t="shared" si="79"/>
        <v>6004000</v>
      </c>
      <c r="P164" s="7">
        <f t="shared" si="79"/>
        <v>6162000</v>
      </c>
      <c r="Q164" s="7">
        <f t="shared" si="76"/>
        <v>6320000</v>
      </c>
      <c r="R164" s="7">
        <f t="shared" si="76"/>
        <v>6478000</v>
      </c>
      <c r="S164" s="7">
        <f t="shared" si="76"/>
        <v>6636000</v>
      </c>
      <c r="T164" s="7">
        <f t="shared" si="76"/>
        <v>6794000</v>
      </c>
      <c r="U164" s="7">
        <f t="shared" si="76"/>
        <v>6952000</v>
      </c>
      <c r="V164" s="7">
        <f t="shared" si="76"/>
        <v>7110000</v>
      </c>
      <c r="W164" s="7">
        <f t="shared" si="76"/>
        <v>7268000</v>
      </c>
      <c r="X164" s="7">
        <f t="shared" si="76"/>
        <v>7426000</v>
      </c>
      <c r="Y164" s="7">
        <f t="shared" si="76"/>
        <v>7584000</v>
      </c>
      <c r="Z164" s="7">
        <f t="shared" si="76"/>
        <v>7742000</v>
      </c>
      <c r="AA164" s="7">
        <f t="shared" si="76"/>
        <v>7900000</v>
      </c>
      <c r="AB164" s="7">
        <f t="shared" si="76"/>
        <v>8058000</v>
      </c>
      <c r="AC164" s="7">
        <f t="shared" si="76"/>
        <v>8216000</v>
      </c>
      <c r="AD164" s="7">
        <f t="shared" si="76"/>
        <v>8374000</v>
      </c>
      <c r="AE164" s="7">
        <f t="shared" si="76"/>
        <v>8532000</v>
      </c>
      <c r="AF164" s="7">
        <f t="shared" si="76"/>
        <v>8690000</v>
      </c>
      <c r="AG164" s="7">
        <f t="shared" si="81"/>
        <v>8848000</v>
      </c>
      <c r="AH164" s="7">
        <f t="shared" si="81"/>
        <v>9006000</v>
      </c>
      <c r="AI164" s="7">
        <f t="shared" si="81"/>
        <v>9164000</v>
      </c>
      <c r="AJ164" s="7">
        <f t="shared" si="81"/>
        <v>9322000</v>
      </c>
      <c r="AK164" s="7">
        <f t="shared" si="81"/>
        <v>9480000</v>
      </c>
      <c r="AL164" s="7">
        <f t="shared" si="81"/>
        <v>9638000</v>
      </c>
      <c r="AM164" s="7">
        <f t="shared" si="81"/>
        <v>9796000</v>
      </c>
      <c r="AN164" s="7">
        <f t="shared" si="81"/>
        <v>9954000</v>
      </c>
      <c r="AO164" s="7">
        <f t="shared" si="81"/>
        <v>10112000</v>
      </c>
      <c r="AP164" s="7">
        <f t="shared" si="81"/>
        <v>10270000</v>
      </c>
      <c r="AQ164" s="7">
        <f t="shared" si="77"/>
        <v>10428000</v>
      </c>
      <c r="AR164" s="7">
        <f t="shared" si="77"/>
        <v>10586000</v>
      </c>
      <c r="AS164" s="7">
        <f t="shared" si="77"/>
        <v>10744000</v>
      </c>
      <c r="AT164" s="7">
        <f t="shared" si="77"/>
        <v>10902000</v>
      </c>
      <c r="AU164" s="7">
        <f t="shared" si="77"/>
        <v>11060000</v>
      </c>
      <c r="AV164" s="7">
        <f t="shared" si="77"/>
        <v>11218000</v>
      </c>
      <c r="AW164" s="7">
        <f t="shared" si="77"/>
        <v>11376000</v>
      </c>
      <c r="AX164" s="7">
        <f t="shared" si="77"/>
        <v>11534000</v>
      </c>
      <c r="AY164" s="7">
        <f t="shared" si="77"/>
        <v>11692000</v>
      </c>
      <c r="AZ164" s="7">
        <f t="shared" si="77"/>
        <v>11850000</v>
      </c>
      <c r="BA164" s="7">
        <f t="shared" si="77"/>
        <v>12008000</v>
      </c>
      <c r="BB164" s="7">
        <f t="shared" si="77"/>
        <v>12166000</v>
      </c>
      <c r="BC164" s="7">
        <f t="shared" si="77"/>
        <v>12324000</v>
      </c>
      <c r="BD164" s="7">
        <f t="shared" si="77"/>
        <v>12482000</v>
      </c>
      <c r="BE164" s="7">
        <f t="shared" si="77"/>
        <v>12640000</v>
      </c>
      <c r="BF164" s="7">
        <f t="shared" si="77"/>
        <v>12798000</v>
      </c>
      <c r="BG164" s="7">
        <f t="shared" si="78"/>
        <v>12956000</v>
      </c>
      <c r="BH164" s="7">
        <f t="shared" si="78"/>
        <v>13114000</v>
      </c>
      <c r="BI164" s="7">
        <f t="shared" si="78"/>
        <v>13272000</v>
      </c>
      <c r="BJ164" s="7">
        <f t="shared" si="78"/>
        <v>13430000</v>
      </c>
      <c r="BK164" s="7">
        <f t="shared" si="78"/>
        <v>13588000</v>
      </c>
      <c r="BL164" s="7">
        <f t="shared" si="78"/>
        <v>13746000</v>
      </c>
      <c r="BM164" s="7">
        <f t="shared" si="78"/>
        <v>13904000</v>
      </c>
      <c r="BN164" s="7">
        <f t="shared" si="78"/>
        <v>14062000</v>
      </c>
      <c r="BO164" s="7">
        <f t="shared" si="78"/>
        <v>14220000</v>
      </c>
      <c r="BP164" s="7">
        <f t="shared" si="78"/>
        <v>14378000</v>
      </c>
      <c r="BQ164" s="7">
        <f t="shared" si="82"/>
        <v>14536000</v>
      </c>
      <c r="BR164" s="7">
        <f t="shared" si="82"/>
        <v>14694000</v>
      </c>
      <c r="BS164" s="7">
        <f t="shared" si="82"/>
        <v>14852000</v>
      </c>
      <c r="BT164" s="7">
        <f t="shared" si="82"/>
        <v>15010000</v>
      </c>
      <c r="BU164" s="7">
        <f t="shared" si="82"/>
        <v>15168000</v>
      </c>
      <c r="BV164" s="7">
        <f t="shared" si="82"/>
        <v>15326000</v>
      </c>
      <c r="BW164" s="7">
        <f t="shared" si="82"/>
        <v>15484000</v>
      </c>
      <c r="BX164" s="7">
        <f t="shared" si="82"/>
        <v>15642000</v>
      </c>
      <c r="BY164" s="7">
        <f t="shared" si="82"/>
        <v>15800000</v>
      </c>
    </row>
    <row r="165" spans="1:77" x14ac:dyDescent="0.2">
      <c r="A165" s="6">
        <f t="shared" si="72"/>
        <v>1590000</v>
      </c>
      <c r="B165" s="7">
        <f t="shared" si="79"/>
        <v>3180000</v>
      </c>
      <c r="C165" s="7">
        <f t="shared" si="79"/>
        <v>3339000</v>
      </c>
      <c r="D165" s="7">
        <f t="shared" si="79"/>
        <v>4293000</v>
      </c>
      <c r="E165" s="7">
        <f t="shared" si="79"/>
        <v>4452000</v>
      </c>
      <c r="F165" s="7">
        <f t="shared" si="79"/>
        <v>4611000</v>
      </c>
      <c r="G165" s="7">
        <f t="shared" si="79"/>
        <v>4770000</v>
      </c>
      <c r="H165" s="7">
        <f t="shared" si="79"/>
        <v>4929000</v>
      </c>
      <c r="I165" s="7">
        <f t="shared" si="79"/>
        <v>5088000</v>
      </c>
      <c r="J165" s="7">
        <f t="shared" si="79"/>
        <v>5247000</v>
      </c>
      <c r="K165" s="7">
        <f t="shared" si="79"/>
        <v>5406000</v>
      </c>
      <c r="L165" s="7">
        <f t="shared" si="79"/>
        <v>5565000</v>
      </c>
      <c r="M165" s="7">
        <f t="shared" si="79"/>
        <v>5724000</v>
      </c>
      <c r="N165" s="7">
        <f t="shared" si="79"/>
        <v>5883000</v>
      </c>
      <c r="O165" s="7">
        <f t="shared" si="79"/>
        <v>6042000</v>
      </c>
      <c r="P165" s="7">
        <f t="shared" si="79"/>
        <v>6201000</v>
      </c>
      <c r="Q165" s="7">
        <f t="shared" si="76"/>
        <v>6360000</v>
      </c>
      <c r="R165" s="7">
        <f t="shared" si="76"/>
        <v>6519000</v>
      </c>
      <c r="S165" s="7">
        <f t="shared" si="76"/>
        <v>6678000</v>
      </c>
      <c r="T165" s="7">
        <f t="shared" si="76"/>
        <v>6837000</v>
      </c>
      <c r="U165" s="7">
        <f t="shared" si="76"/>
        <v>6996000</v>
      </c>
      <c r="V165" s="7">
        <f t="shared" si="76"/>
        <v>7155000</v>
      </c>
      <c r="W165" s="7">
        <f t="shared" si="76"/>
        <v>7314000</v>
      </c>
      <c r="X165" s="7">
        <f t="shared" si="76"/>
        <v>7473000</v>
      </c>
      <c r="Y165" s="7">
        <f t="shared" si="76"/>
        <v>7632000</v>
      </c>
      <c r="Z165" s="7">
        <f t="shared" si="76"/>
        <v>7791000</v>
      </c>
      <c r="AA165" s="7">
        <f t="shared" si="76"/>
        <v>7950000</v>
      </c>
      <c r="AB165" s="7">
        <f t="shared" si="76"/>
        <v>8109000</v>
      </c>
      <c r="AC165" s="7">
        <f t="shared" si="76"/>
        <v>8268000</v>
      </c>
      <c r="AD165" s="7">
        <f t="shared" si="76"/>
        <v>8427000</v>
      </c>
      <c r="AE165" s="7">
        <f t="shared" si="76"/>
        <v>8586000</v>
      </c>
      <c r="AF165" s="7">
        <f t="shared" si="76"/>
        <v>8745000</v>
      </c>
      <c r="AG165" s="7">
        <f t="shared" si="81"/>
        <v>8904000</v>
      </c>
      <c r="AH165" s="7">
        <f t="shared" si="81"/>
        <v>9063000</v>
      </c>
      <c r="AI165" s="7">
        <f t="shared" si="81"/>
        <v>9222000</v>
      </c>
      <c r="AJ165" s="7">
        <f t="shared" si="81"/>
        <v>9381000</v>
      </c>
      <c r="AK165" s="7">
        <f t="shared" si="81"/>
        <v>9540000</v>
      </c>
      <c r="AL165" s="7">
        <f t="shared" si="81"/>
        <v>9699000</v>
      </c>
      <c r="AM165" s="7">
        <f t="shared" si="81"/>
        <v>9858000</v>
      </c>
      <c r="AN165" s="7">
        <f t="shared" si="81"/>
        <v>10017000</v>
      </c>
      <c r="AO165" s="7">
        <f t="shared" si="81"/>
        <v>10176000</v>
      </c>
      <c r="AP165" s="7">
        <f t="shared" si="81"/>
        <v>10335000</v>
      </c>
      <c r="AQ165" s="7">
        <f t="shared" si="77"/>
        <v>10494000</v>
      </c>
      <c r="AR165" s="7">
        <f t="shared" si="77"/>
        <v>10653000</v>
      </c>
      <c r="AS165" s="7">
        <f t="shared" si="77"/>
        <v>10812000</v>
      </c>
      <c r="AT165" s="7">
        <f t="shared" si="77"/>
        <v>10971000</v>
      </c>
      <c r="AU165" s="7">
        <f t="shared" si="77"/>
        <v>11130000</v>
      </c>
      <c r="AV165" s="7">
        <f t="shared" si="77"/>
        <v>11289000</v>
      </c>
      <c r="AW165" s="7">
        <f t="shared" si="77"/>
        <v>11448000</v>
      </c>
      <c r="AX165" s="7">
        <f t="shared" si="77"/>
        <v>11607000</v>
      </c>
      <c r="AY165" s="7">
        <f t="shared" si="77"/>
        <v>11766000</v>
      </c>
      <c r="AZ165" s="7">
        <f t="shared" si="77"/>
        <v>11925000</v>
      </c>
      <c r="BA165" s="7">
        <f t="shared" si="77"/>
        <v>12084000</v>
      </c>
      <c r="BB165" s="7">
        <f t="shared" si="77"/>
        <v>12243000</v>
      </c>
      <c r="BC165" s="7">
        <f t="shared" si="77"/>
        <v>12402000</v>
      </c>
      <c r="BD165" s="7">
        <f t="shared" si="77"/>
        <v>12561000</v>
      </c>
      <c r="BE165" s="7">
        <f t="shared" si="77"/>
        <v>12720000</v>
      </c>
      <c r="BF165" s="7">
        <f t="shared" si="77"/>
        <v>12879000</v>
      </c>
      <c r="BG165" s="7">
        <f t="shared" si="78"/>
        <v>13038000</v>
      </c>
      <c r="BH165" s="7">
        <f t="shared" si="78"/>
        <v>13197000</v>
      </c>
      <c r="BI165" s="7">
        <f t="shared" si="78"/>
        <v>13356000</v>
      </c>
      <c r="BJ165" s="7">
        <f t="shared" si="78"/>
        <v>13515000</v>
      </c>
      <c r="BK165" s="7">
        <f t="shared" si="78"/>
        <v>13674000</v>
      </c>
      <c r="BL165" s="7">
        <f t="shared" si="78"/>
        <v>13833000</v>
      </c>
      <c r="BM165" s="7">
        <f t="shared" si="78"/>
        <v>13992000</v>
      </c>
      <c r="BN165" s="7">
        <f t="shared" si="78"/>
        <v>14151000</v>
      </c>
      <c r="BO165" s="7">
        <f t="shared" si="78"/>
        <v>14310000</v>
      </c>
      <c r="BP165" s="7">
        <f t="shared" si="78"/>
        <v>14469000</v>
      </c>
      <c r="BQ165" s="7">
        <f t="shared" si="82"/>
        <v>14628000</v>
      </c>
      <c r="BR165" s="7">
        <f t="shared" si="82"/>
        <v>14787000</v>
      </c>
      <c r="BS165" s="7">
        <f t="shared" si="82"/>
        <v>14946000</v>
      </c>
      <c r="BT165" s="7">
        <f t="shared" si="82"/>
        <v>15105000</v>
      </c>
      <c r="BU165" s="7">
        <f t="shared" si="82"/>
        <v>15264000</v>
      </c>
      <c r="BV165" s="7">
        <f t="shared" si="82"/>
        <v>15423000</v>
      </c>
      <c r="BW165" s="7">
        <f t="shared" si="82"/>
        <v>15582000</v>
      </c>
      <c r="BX165" s="7">
        <f t="shared" si="82"/>
        <v>15741000</v>
      </c>
      <c r="BY165" s="7">
        <f t="shared" si="82"/>
        <v>15900000</v>
      </c>
    </row>
    <row r="166" spans="1:77" x14ac:dyDescent="0.2">
      <c r="A166" s="6">
        <f t="shared" si="72"/>
        <v>1600000</v>
      </c>
      <c r="B166" s="7">
        <f t="shared" si="79"/>
        <v>3200000</v>
      </c>
      <c r="C166" s="7">
        <f t="shared" si="79"/>
        <v>3360000</v>
      </c>
      <c r="D166" s="7">
        <f t="shared" si="79"/>
        <v>4320000</v>
      </c>
      <c r="E166" s="7">
        <f t="shared" si="79"/>
        <v>4480000</v>
      </c>
      <c r="F166" s="7">
        <f t="shared" si="79"/>
        <v>4640000</v>
      </c>
      <c r="G166" s="7">
        <f t="shared" si="79"/>
        <v>4800000</v>
      </c>
      <c r="H166" s="7">
        <f t="shared" si="79"/>
        <v>4960000</v>
      </c>
      <c r="I166" s="7">
        <f t="shared" si="79"/>
        <v>5120000</v>
      </c>
      <c r="J166" s="7">
        <f t="shared" si="79"/>
        <v>5280000</v>
      </c>
      <c r="K166" s="7">
        <f t="shared" si="79"/>
        <v>5440000</v>
      </c>
      <c r="L166" s="7">
        <f t="shared" si="79"/>
        <v>5600000</v>
      </c>
      <c r="M166" s="7">
        <f t="shared" si="79"/>
        <v>5760000</v>
      </c>
      <c r="N166" s="7">
        <f t="shared" si="79"/>
        <v>5920000</v>
      </c>
      <c r="O166" s="7">
        <f t="shared" si="79"/>
        <v>6080000</v>
      </c>
      <c r="P166" s="7">
        <f t="shared" si="79"/>
        <v>6240000</v>
      </c>
      <c r="Q166" s="7">
        <f t="shared" si="76"/>
        <v>6400000</v>
      </c>
      <c r="R166" s="7">
        <f t="shared" si="76"/>
        <v>6560000</v>
      </c>
      <c r="S166" s="7">
        <f t="shared" si="76"/>
        <v>6720000</v>
      </c>
      <c r="T166" s="7">
        <f t="shared" si="76"/>
        <v>6880000</v>
      </c>
      <c r="U166" s="7">
        <f t="shared" si="76"/>
        <v>7040000</v>
      </c>
      <c r="V166" s="7">
        <f t="shared" si="76"/>
        <v>7200000</v>
      </c>
      <c r="W166" s="7">
        <f t="shared" si="76"/>
        <v>7360000</v>
      </c>
      <c r="X166" s="7">
        <f t="shared" si="76"/>
        <v>7520000</v>
      </c>
      <c r="Y166" s="7">
        <f t="shared" si="76"/>
        <v>7680000</v>
      </c>
      <c r="Z166" s="7">
        <f t="shared" si="76"/>
        <v>7840000</v>
      </c>
      <c r="AA166" s="7">
        <f t="shared" si="76"/>
        <v>8000000</v>
      </c>
      <c r="AB166" s="7">
        <f t="shared" si="76"/>
        <v>8160000</v>
      </c>
      <c r="AC166" s="7">
        <f t="shared" si="76"/>
        <v>8320000</v>
      </c>
      <c r="AD166" s="7">
        <f t="shared" si="76"/>
        <v>8480000</v>
      </c>
      <c r="AE166" s="7">
        <f t="shared" si="76"/>
        <v>8640000</v>
      </c>
      <c r="AF166" s="7">
        <f t="shared" si="76"/>
        <v>8800000</v>
      </c>
      <c r="AG166" s="7">
        <f t="shared" si="81"/>
        <v>8960000</v>
      </c>
      <c r="AH166" s="7">
        <f t="shared" si="81"/>
        <v>9120000</v>
      </c>
      <c r="AI166" s="7">
        <f t="shared" si="81"/>
        <v>9280000</v>
      </c>
      <c r="AJ166" s="7">
        <f t="shared" si="81"/>
        <v>9440000</v>
      </c>
      <c r="AK166" s="7">
        <f t="shared" si="81"/>
        <v>9600000</v>
      </c>
      <c r="AL166" s="7">
        <f t="shared" si="81"/>
        <v>9760000</v>
      </c>
      <c r="AM166" s="7">
        <f t="shared" si="81"/>
        <v>9920000</v>
      </c>
      <c r="AN166" s="7">
        <f t="shared" si="81"/>
        <v>10080000</v>
      </c>
      <c r="AO166" s="7">
        <f t="shared" si="81"/>
        <v>10240000</v>
      </c>
      <c r="AP166" s="7">
        <f t="shared" si="81"/>
        <v>10400000</v>
      </c>
      <c r="AQ166" s="7">
        <f t="shared" si="77"/>
        <v>10560000</v>
      </c>
      <c r="AR166" s="7">
        <f t="shared" si="77"/>
        <v>10720000</v>
      </c>
      <c r="AS166" s="7">
        <f t="shared" si="77"/>
        <v>10880000</v>
      </c>
      <c r="AT166" s="7">
        <f t="shared" si="77"/>
        <v>11040000</v>
      </c>
      <c r="AU166" s="7">
        <f t="shared" si="77"/>
        <v>11200000</v>
      </c>
      <c r="AV166" s="7">
        <f t="shared" si="77"/>
        <v>11360000</v>
      </c>
      <c r="AW166" s="7">
        <f t="shared" si="77"/>
        <v>11520000</v>
      </c>
      <c r="AX166" s="7">
        <f t="shared" si="77"/>
        <v>11680000</v>
      </c>
      <c r="AY166" s="7">
        <f t="shared" si="77"/>
        <v>11840000</v>
      </c>
      <c r="AZ166" s="7">
        <f t="shared" si="77"/>
        <v>12000000</v>
      </c>
      <c r="BA166" s="7">
        <f t="shared" si="77"/>
        <v>12160000</v>
      </c>
      <c r="BB166" s="7">
        <f t="shared" si="77"/>
        <v>12320000</v>
      </c>
      <c r="BC166" s="7">
        <f t="shared" si="77"/>
        <v>12480000</v>
      </c>
      <c r="BD166" s="7">
        <f t="shared" si="77"/>
        <v>12640000</v>
      </c>
      <c r="BE166" s="7">
        <f t="shared" si="77"/>
        <v>12800000</v>
      </c>
      <c r="BF166" s="7">
        <f t="shared" si="77"/>
        <v>12960000</v>
      </c>
      <c r="BG166" s="7">
        <f t="shared" si="78"/>
        <v>13120000</v>
      </c>
      <c r="BH166" s="7">
        <f t="shared" si="78"/>
        <v>13280000</v>
      </c>
      <c r="BI166" s="7">
        <f t="shared" si="78"/>
        <v>13440000</v>
      </c>
      <c r="BJ166" s="7">
        <f t="shared" si="78"/>
        <v>13600000</v>
      </c>
      <c r="BK166" s="7">
        <f t="shared" si="78"/>
        <v>13760000</v>
      </c>
      <c r="BL166" s="7">
        <f t="shared" si="78"/>
        <v>13920000</v>
      </c>
      <c r="BM166" s="7">
        <f t="shared" si="78"/>
        <v>14080000</v>
      </c>
      <c r="BN166" s="7">
        <f t="shared" si="78"/>
        <v>14240000</v>
      </c>
      <c r="BO166" s="7">
        <f t="shared" si="78"/>
        <v>14400000</v>
      </c>
      <c r="BP166" s="7">
        <f t="shared" si="78"/>
        <v>14560000</v>
      </c>
      <c r="BQ166" s="7">
        <f t="shared" si="82"/>
        <v>14720000</v>
      </c>
      <c r="BR166" s="7">
        <f t="shared" si="82"/>
        <v>14880000</v>
      </c>
      <c r="BS166" s="7">
        <f t="shared" si="82"/>
        <v>15040000</v>
      </c>
      <c r="BT166" s="7">
        <f t="shared" si="82"/>
        <v>15200000</v>
      </c>
      <c r="BU166" s="7">
        <f t="shared" si="82"/>
        <v>15360000</v>
      </c>
      <c r="BV166" s="7">
        <f t="shared" si="82"/>
        <v>15520000</v>
      </c>
      <c r="BW166" s="7">
        <f t="shared" si="82"/>
        <v>15680000</v>
      </c>
      <c r="BX166" s="7">
        <f t="shared" si="82"/>
        <v>15840000</v>
      </c>
      <c r="BY166" s="7">
        <f t="shared" si="82"/>
        <v>16000000</v>
      </c>
    </row>
    <row r="167" spans="1:77" x14ac:dyDescent="0.2">
      <c r="A167" s="6">
        <f t="shared" si="72"/>
        <v>1610000</v>
      </c>
      <c r="B167" s="7">
        <f t="shared" si="79"/>
        <v>3220000</v>
      </c>
      <c r="C167" s="7">
        <f t="shared" si="79"/>
        <v>3381000</v>
      </c>
      <c r="D167" s="7">
        <f t="shared" si="79"/>
        <v>4347000</v>
      </c>
      <c r="E167" s="7">
        <f t="shared" si="79"/>
        <v>4508000</v>
      </c>
      <c r="F167" s="7">
        <f t="shared" si="79"/>
        <v>4669000</v>
      </c>
      <c r="G167" s="7">
        <f t="shared" si="79"/>
        <v>4830000</v>
      </c>
      <c r="H167" s="7">
        <f t="shared" si="79"/>
        <v>4991000</v>
      </c>
      <c r="I167" s="7">
        <f t="shared" si="79"/>
        <v>5152000</v>
      </c>
      <c r="J167" s="7">
        <f t="shared" si="79"/>
        <v>5313000</v>
      </c>
      <c r="K167" s="7">
        <f t="shared" si="79"/>
        <v>5474000</v>
      </c>
      <c r="L167" s="7">
        <f t="shared" si="79"/>
        <v>5635000</v>
      </c>
      <c r="M167" s="7">
        <f t="shared" si="79"/>
        <v>5796000</v>
      </c>
      <c r="N167" s="7">
        <f t="shared" si="79"/>
        <v>5957000</v>
      </c>
      <c r="O167" s="7">
        <f t="shared" si="79"/>
        <v>6118000</v>
      </c>
      <c r="P167" s="7">
        <f t="shared" si="79"/>
        <v>6279000</v>
      </c>
      <c r="Q167" s="7">
        <f t="shared" si="76"/>
        <v>6440000</v>
      </c>
      <c r="R167" s="7">
        <f t="shared" si="76"/>
        <v>6601000</v>
      </c>
      <c r="S167" s="7">
        <f t="shared" si="76"/>
        <v>6762000</v>
      </c>
      <c r="T167" s="7">
        <f t="shared" si="76"/>
        <v>6923000</v>
      </c>
      <c r="U167" s="7">
        <f t="shared" si="76"/>
        <v>7084000</v>
      </c>
      <c r="V167" s="7">
        <f t="shared" si="76"/>
        <v>7245000</v>
      </c>
      <c r="W167" s="7">
        <f t="shared" si="76"/>
        <v>7406000</v>
      </c>
      <c r="X167" s="7">
        <f t="shared" si="76"/>
        <v>7567000</v>
      </c>
      <c r="Y167" s="7">
        <f t="shared" si="76"/>
        <v>7728000</v>
      </c>
      <c r="Z167" s="7">
        <f t="shared" si="76"/>
        <v>7889000</v>
      </c>
      <c r="AA167" s="7">
        <f t="shared" si="76"/>
        <v>8050000</v>
      </c>
      <c r="AB167" s="7">
        <f t="shared" si="76"/>
        <v>8211000</v>
      </c>
      <c r="AC167" s="7">
        <f t="shared" si="76"/>
        <v>8372000</v>
      </c>
      <c r="AD167" s="7">
        <f t="shared" si="76"/>
        <v>8533000</v>
      </c>
      <c r="AE167" s="7">
        <f t="shared" si="76"/>
        <v>8694000</v>
      </c>
      <c r="AF167" s="7">
        <f t="shared" si="76"/>
        <v>8855000</v>
      </c>
      <c r="AG167" s="7">
        <f t="shared" si="81"/>
        <v>9016000</v>
      </c>
      <c r="AH167" s="7">
        <f t="shared" si="81"/>
        <v>9177000</v>
      </c>
      <c r="AI167" s="7">
        <f t="shared" si="81"/>
        <v>9338000</v>
      </c>
      <c r="AJ167" s="7">
        <f t="shared" si="81"/>
        <v>9499000</v>
      </c>
      <c r="AK167" s="7">
        <f t="shared" si="81"/>
        <v>9660000</v>
      </c>
      <c r="AL167" s="7">
        <f t="shared" si="81"/>
        <v>9821000</v>
      </c>
      <c r="AM167" s="7">
        <f t="shared" si="81"/>
        <v>9982000</v>
      </c>
      <c r="AN167" s="7">
        <f t="shared" si="81"/>
        <v>10143000</v>
      </c>
      <c r="AO167" s="7">
        <f t="shared" si="81"/>
        <v>10304000</v>
      </c>
      <c r="AP167" s="7">
        <f t="shared" si="81"/>
        <v>10465000</v>
      </c>
      <c r="AQ167" s="7">
        <f t="shared" si="77"/>
        <v>10626000</v>
      </c>
      <c r="AR167" s="7">
        <f t="shared" si="77"/>
        <v>10787000</v>
      </c>
      <c r="AS167" s="7">
        <f t="shared" si="77"/>
        <v>10948000</v>
      </c>
      <c r="AT167" s="7">
        <f t="shared" si="77"/>
        <v>11109000</v>
      </c>
      <c r="AU167" s="7">
        <f t="shared" si="77"/>
        <v>11270000</v>
      </c>
      <c r="AV167" s="7">
        <f t="shared" si="77"/>
        <v>11431000</v>
      </c>
      <c r="AW167" s="7">
        <f t="shared" si="77"/>
        <v>11592000</v>
      </c>
      <c r="AX167" s="7">
        <f t="shared" si="77"/>
        <v>11753000</v>
      </c>
      <c r="AY167" s="7">
        <f t="shared" si="77"/>
        <v>11914000</v>
      </c>
      <c r="AZ167" s="7">
        <f t="shared" si="77"/>
        <v>12075000</v>
      </c>
      <c r="BA167" s="7">
        <f t="shared" si="77"/>
        <v>12236000</v>
      </c>
      <c r="BB167" s="7">
        <f t="shared" si="77"/>
        <v>12397000</v>
      </c>
      <c r="BC167" s="7">
        <f t="shared" si="77"/>
        <v>12558000</v>
      </c>
      <c r="BD167" s="7">
        <f t="shared" si="77"/>
        <v>12719000</v>
      </c>
      <c r="BE167" s="7">
        <f t="shared" si="77"/>
        <v>12880000</v>
      </c>
      <c r="BF167" s="7">
        <f t="shared" si="77"/>
        <v>13041000</v>
      </c>
      <c r="BG167" s="7">
        <f t="shared" si="78"/>
        <v>13202000</v>
      </c>
      <c r="BH167" s="7">
        <f t="shared" si="78"/>
        <v>13363000</v>
      </c>
      <c r="BI167" s="7">
        <f t="shared" si="78"/>
        <v>13524000</v>
      </c>
      <c r="BJ167" s="7">
        <f t="shared" si="78"/>
        <v>13685000</v>
      </c>
      <c r="BK167" s="7">
        <f t="shared" si="78"/>
        <v>13846000</v>
      </c>
      <c r="BL167" s="7">
        <f t="shared" si="78"/>
        <v>14007000</v>
      </c>
      <c r="BM167" s="7">
        <f t="shared" si="78"/>
        <v>14168000</v>
      </c>
      <c r="BN167" s="7">
        <f t="shared" si="78"/>
        <v>14329000</v>
      </c>
      <c r="BO167" s="7">
        <f t="shared" si="78"/>
        <v>14490000</v>
      </c>
      <c r="BP167" s="7">
        <f t="shared" si="78"/>
        <v>14651000</v>
      </c>
      <c r="BQ167" s="7">
        <f t="shared" si="82"/>
        <v>14812000</v>
      </c>
      <c r="BR167" s="7">
        <f t="shared" si="82"/>
        <v>14973000</v>
      </c>
      <c r="BS167" s="7">
        <f t="shared" si="82"/>
        <v>15134000</v>
      </c>
      <c r="BT167" s="7">
        <f t="shared" si="82"/>
        <v>15295000</v>
      </c>
      <c r="BU167" s="7">
        <f t="shared" si="82"/>
        <v>15456000</v>
      </c>
      <c r="BV167" s="7">
        <f t="shared" si="82"/>
        <v>15617000</v>
      </c>
      <c r="BW167" s="7">
        <f t="shared" si="82"/>
        <v>15778000</v>
      </c>
      <c r="BX167" s="7">
        <f t="shared" si="82"/>
        <v>15939000</v>
      </c>
      <c r="BY167" s="7">
        <f t="shared" si="82"/>
        <v>16100000</v>
      </c>
    </row>
    <row r="168" spans="1:77" x14ac:dyDescent="0.2">
      <c r="A168" s="6">
        <f t="shared" si="72"/>
        <v>1620000</v>
      </c>
      <c r="B168" s="7">
        <f t="shared" si="79"/>
        <v>3240000</v>
      </c>
      <c r="C168" s="7">
        <f t="shared" si="79"/>
        <v>3402000</v>
      </c>
      <c r="D168" s="7">
        <f t="shared" si="79"/>
        <v>4374000</v>
      </c>
      <c r="E168" s="7">
        <f t="shared" si="79"/>
        <v>4536000</v>
      </c>
      <c r="F168" s="7">
        <f t="shared" si="79"/>
        <v>4698000</v>
      </c>
      <c r="G168" s="7">
        <f t="shared" si="79"/>
        <v>4860000</v>
      </c>
      <c r="H168" s="7">
        <f t="shared" si="79"/>
        <v>5022000</v>
      </c>
      <c r="I168" s="7">
        <f t="shared" si="79"/>
        <v>5184000</v>
      </c>
      <c r="J168" s="7">
        <f t="shared" si="79"/>
        <v>5346000</v>
      </c>
      <c r="K168" s="7">
        <f t="shared" si="79"/>
        <v>5508000</v>
      </c>
      <c r="L168" s="7">
        <f t="shared" si="79"/>
        <v>5670000</v>
      </c>
      <c r="M168" s="7">
        <f t="shared" si="79"/>
        <v>5832000</v>
      </c>
      <c r="N168" s="7">
        <f t="shared" si="79"/>
        <v>5994000</v>
      </c>
      <c r="O168" s="7">
        <f t="shared" si="79"/>
        <v>6156000</v>
      </c>
      <c r="P168" s="7">
        <f t="shared" si="79"/>
        <v>6318000</v>
      </c>
      <c r="Q168" s="7">
        <f t="shared" si="76"/>
        <v>6480000</v>
      </c>
      <c r="R168" s="7">
        <f t="shared" si="76"/>
        <v>6642000</v>
      </c>
      <c r="S168" s="7">
        <f t="shared" si="76"/>
        <v>6804000</v>
      </c>
      <c r="T168" s="7">
        <f t="shared" si="76"/>
        <v>6966000</v>
      </c>
      <c r="U168" s="7">
        <f t="shared" si="76"/>
        <v>7128000</v>
      </c>
      <c r="V168" s="7">
        <f t="shared" si="76"/>
        <v>7290000</v>
      </c>
      <c r="W168" s="7">
        <f t="shared" si="76"/>
        <v>7452000</v>
      </c>
      <c r="X168" s="7">
        <f t="shared" si="76"/>
        <v>7614000</v>
      </c>
      <c r="Y168" s="7">
        <f t="shared" si="76"/>
        <v>7776000</v>
      </c>
      <c r="Z168" s="7">
        <f t="shared" si="76"/>
        <v>7938000</v>
      </c>
      <c r="AA168" s="7">
        <f t="shared" si="76"/>
        <v>8100000</v>
      </c>
      <c r="AB168" s="7">
        <f t="shared" si="76"/>
        <v>8262000</v>
      </c>
      <c r="AC168" s="7">
        <f t="shared" si="76"/>
        <v>8424000</v>
      </c>
      <c r="AD168" s="7">
        <f t="shared" si="76"/>
        <v>8586000</v>
      </c>
      <c r="AE168" s="7">
        <f t="shared" si="76"/>
        <v>8748000</v>
      </c>
      <c r="AF168" s="7">
        <f t="shared" ref="Q168:AF183" si="83">AF$8*$A168/10</f>
        <v>8910000</v>
      </c>
      <c r="AG168" s="7">
        <f t="shared" si="81"/>
        <v>9072000</v>
      </c>
      <c r="AH168" s="7">
        <f t="shared" si="81"/>
        <v>9234000</v>
      </c>
      <c r="AI168" s="7">
        <f t="shared" si="81"/>
        <v>9396000</v>
      </c>
      <c r="AJ168" s="7">
        <f t="shared" si="81"/>
        <v>9558000</v>
      </c>
      <c r="AK168" s="7">
        <f t="shared" si="81"/>
        <v>9720000</v>
      </c>
      <c r="AL168" s="7">
        <f t="shared" si="81"/>
        <v>9882000</v>
      </c>
      <c r="AM168" s="7">
        <f t="shared" si="81"/>
        <v>10044000</v>
      </c>
      <c r="AN168" s="7">
        <f t="shared" si="81"/>
        <v>10206000</v>
      </c>
      <c r="AO168" s="7">
        <f t="shared" si="81"/>
        <v>10368000</v>
      </c>
      <c r="AP168" s="7">
        <f t="shared" si="81"/>
        <v>10530000</v>
      </c>
      <c r="AQ168" s="7">
        <f t="shared" si="77"/>
        <v>10692000</v>
      </c>
      <c r="AR168" s="7">
        <f t="shared" si="77"/>
        <v>10854000</v>
      </c>
      <c r="AS168" s="7">
        <f t="shared" si="77"/>
        <v>11016000</v>
      </c>
      <c r="AT168" s="7">
        <f t="shared" si="77"/>
        <v>11178000</v>
      </c>
      <c r="AU168" s="7">
        <f t="shared" si="77"/>
        <v>11340000</v>
      </c>
      <c r="AV168" s="7">
        <f t="shared" si="77"/>
        <v>11502000</v>
      </c>
      <c r="AW168" s="7">
        <f t="shared" si="77"/>
        <v>11664000</v>
      </c>
      <c r="AX168" s="7">
        <f t="shared" si="77"/>
        <v>11826000</v>
      </c>
      <c r="AY168" s="7">
        <f t="shared" si="77"/>
        <v>11988000</v>
      </c>
      <c r="AZ168" s="7">
        <f t="shared" si="77"/>
        <v>12150000</v>
      </c>
      <c r="BA168" s="7">
        <f t="shared" si="77"/>
        <v>12312000</v>
      </c>
      <c r="BB168" s="7">
        <f t="shared" si="77"/>
        <v>12474000</v>
      </c>
      <c r="BC168" s="7">
        <f t="shared" si="77"/>
        <v>12636000</v>
      </c>
      <c r="BD168" s="7">
        <f t="shared" si="77"/>
        <v>12798000</v>
      </c>
      <c r="BE168" s="7">
        <f t="shared" ref="AQ168:BF183" si="84">BE$8*$A168/10</f>
        <v>12960000</v>
      </c>
      <c r="BF168" s="7">
        <f t="shared" si="84"/>
        <v>13122000</v>
      </c>
      <c r="BG168" s="7">
        <f t="shared" si="78"/>
        <v>13284000</v>
      </c>
      <c r="BH168" s="7">
        <f t="shared" si="78"/>
        <v>13446000</v>
      </c>
      <c r="BI168" s="7">
        <f t="shared" si="78"/>
        <v>13608000</v>
      </c>
      <c r="BJ168" s="7">
        <f t="shared" si="78"/>
        <v>13770000</v>
      </c>
      <c r="BK168" s="7">
        <f t="shared" si="78"/>
        <v>13932000</v>
      </c>
      <c r="BL168" s="7">
        <f t="shared" si="78"/>
        <v>14094000</v>
      </c>
      <c r="BM168" s="7">
        <f t="shared" si="78"/>
        <v>14256000</v>
      </c>
      <c r="BN168" s="7">
        <f t="shared" si="78"/>
        <v>14418000</v>
      </c>
      <c r="BO168" s="7">
        <f t="shared" si="78"/>
        <v>14580000</v>
      </c>
      <c r="BP168" s="7">
        <f t="shared" si="78"/>
        <v>14742000</v>
      </c>
      <c r="BQ168" s="7">
        <f t="shared" si="82"/>
        <v>14904000</v>
      </c>
      <c r="BR168" s="7">
        <f t="shared" si="82"/>
        <v>15066000</v>
      </c>
      <c r="BS168" s="7">
        <f t="shared" si="82"/>
        <v>15228000</v>
      </c>
      <c r="BT168" s="7">
        <f t="shared" si="82"/>
        <v>15390000</v>
      </c>
      <c r="BU168" s="7">
        <f t="shared" si="82"/>
        <v>15552000</v>
      </c>
      <c r="BV168" s="7">
        <f t="shared" si="82"/>
        <v>15714000</v>
      </c>
      <c r="BW168" s="7">
        <f t="shared" si="82"/>
        <v>15876000</v>
      </c>
      <c r="BX168" s="7">
        <f t="shared" si="82"/>
        <v>16038000</v>
      </c>
      <c r="BY168" s="7">
        <f t="shared" si="82"/>
        <v>16200000</v>
      </c>
    </row>
    <row r="169" spans="1:77" x14ac:dyDescent="0.2">
      <c r="A169" s="6">
        <f t="shared" si="72"/>
        <v>1630000</v>
      </c>
      <c r="B169" s="7">
        <f t="shared" si="79"/>
        <v>3260000</v>
      </c>
      <c r="C169" s="7">
        <f t="shared" si="79"/>
        <v>3423000</v>
      </c>
      <c r="D169" s="7">
        <f t="shared" si="79"/>
        <v>4401000</v>
      </c>
      <c r="E169" s="7">
        <f t="shared" si="79"/>
        <v>4564000</v>
      </c>
      <c r="F169" s="7">
        <f t="shared" si="79"/>
        <v>4727000</v>
      </c>
      <c r="G169" s="7">
        <f t="shared" si="79"/>
        <v>4890000</v>
      </c>
      <c r="H169" s="7">
        <f t="shared" si="79"/>
        <v>5053000</v>
      </c>
      <c r="I169" s="7">
        <f t="shared" si="79"/>
        <v>5216000</v>
      </c>
      <c r="J169" s="7">
        <f t="shared" si="79"/>
        <v>5379000</v>
      </c>
      <c r="K169" s="7">
        <f t="shared" si="79"/>
        <v>5542000</v>
      </c>
      <c r="L169" s="7">
        <f t="shared" si="79"/>
        <v>5705000</v>
      </c>
      <c r="M169" s="7">
        <f t="shared" si="79"/>
        <v>5868000</v>
      </c>
      <c r="N169" s="7">
        <f t="shared" si="79"/>
        <v>6031000</v>
      </c>
      <c r="O169" s="7">
        <f t="shared" si="79"/>
        <v>6194000</v>
      </c>
      <c r="P169" s="7">
        <f t="shared" si="79"/>
        <v>6357000</v>
      </c>
      <c r="Q169" s="7">
        <f t="shared" si="83"/>
        <v>6520000</v>
      </c>
      <c r="R169" s="7">
        <f t="shared" si="83"/>
        <v>6683000</v>
      </c>
      <c r="S169" s="7">
        <f t="shared" si="83"/>
        <v>6846000</v>
      </c>
      <c r="T169" s="7">
        <f t="shared" si="83"/>
        <v>7009000</v>
      </c>
      <c r="U169" s="7">
        <f t="shared" si="83"/>
        <v>7172000</v>
      </c>
      <c r="V169" s="7">
        <f t="shared" si="83"/>
        <v>7335000</v>
      </c>
      <c r="W169" s="7">
        <f t="shared" si="83"/>
        <v>7498000</v>
      </c>
      <c r="X169" s="7">
        <f t="shared" si="83"/>
        <v>7661000</v>
      </c>
      <c r="Y169" s="7">
        <f t="shared" si="83"/>
        <v>7824000</v>
      </c>
      <c r="Z169" s="7">
        <f t="shared" si="83"/>
        <v>7987000</v>
      </c>
      <c r="AA169" s="7">
        <f t="shared" si="83"/>
        <v>8150000</v>
      </c>
      <c r="AB169" s="7">
        <f t="shared" si="83"/>
        <v>8313000</v>
      </c>
      <c r="AC169" s="7">
        <f t="shared" si="83"/>
        <v>8476000</v>
      </c>
      <c r="AD169" s="7">
        <f t="shared" si="83"/>
        <v>8639000</v>
      </c>
      <c r="AE169" s="7">
        <f t="shared" si="83"/>
        <v>8802000</v>
      </c>
      <c r="AF169" s="7">
        <f t="shared" si="83"/>
        <v>8965000</v>
      </c>
      <c r="AG169" s="7">
        <f t="shared" si="81"/>
        <v>9128000</v>
      </c>
      <c r="AH169" s="7">
        <f t="shared" si="81"/>
        <v>9291000</v>
      </c>
      <c r="AI169" s="7">
        <f t="shared" si="81"/>
        <v>9454000</v>
      </c>
      <c r="AJ169" s="7">
        <f t="shared" si="81"/>
        <v>9617000</v>
      </c>
      <c r="AK169" s="7">
        <f t="shared" si="81"/>
        <v>9780000</v>
      </c>
      <c r="AL169" s="7">
        <f t="shared" si="81"/>
        <v>9943000</v>
      </c>
      <c r="AM169" s="7">
        <f t="shared" si="81"/>
        <v>10106000</v>
      </c>
      <c r="AN169" s="7">
        <f t="shared" si="81"/>
        <v>10269000</v>
      </c>
      <c r="AO169" s="7">
        <f t="shared" si="81"/>
        <v>10432000</v>
      </c>
      <c r="AP169" s="7">
        <f t="shared" si="81"/>
        <v>10595000</v>
      </c>
      <c r="AQ169" s="7">
        <f t="shared" si="84"/>
        <v>10758000</v>
      </c>
      <c r="AR169" s="7">
        <f t="shared" si="84"/>
        <v>10921000</v>
      </c>
      <c r="AS169" s="7">
        <f t="shared" si="84"/>
        <v>11084000</v>
      </c>
      <c r="AT169" s="7">
        <f t="shared" si="84"/>
        <v>11247000</v>
      </c>
      <c r="AU169" s="7">
        <f t="shared" si="84"/>
        <v>11410000</v>
      </c>
      <c r="AV169" s="7">
        <f t="shared" si="84"/>
        <v>11573000</v>
      </c>
      <c r="AW169" s="7">
        <f t="shared" si="84"/>
        <v>11736000</v>
      </c>
      <c r="AX169" s="7">
        <f t="shared" si="84"/>
        <v>11899000</v>
      </c>
      <c r="AY169" s="7">
        <f t="shared" si="84"/>
        <v>12062000</v>
      </c>
      <c r="AZ169" s="7">
        <f t="shared" si="84"/>
        <v>12225000</v>
      </c>
      <c r="BA169" s="7">
        <f t="shared" si="84"/>
        <v>12388000</v>
      </c>
      <c r="BB169" s="7">
        <f t="shared" si="84"/>
        <v>12551000</v>
      </c>
      <c r="BC169" s="7">
        <f t="shared" si="84"/>
        <v>12714000</v>
      </c>
      <c r="BD169" s="7">
        <f t="shared" si="84"/>
        <v>12877000</v>
      </c>
      <c r="BE169" s="7">
        <f t="shared" si="84"/>
        <v>13040000</v>
      </c>
      <c r="BF169" s="7">
        <f t="shared" si="84"/>
        <v>13203000</v>
      </c>
      <c r="BG169" s="7">
        <f t="shared" ref="BG169:BV184" si="85">BG$8*$A169/10</f>
        <v>13366000</v>
      </c>
      <c r="BH169" s="7">
        <f t="shared" si="85"/>
        <v>13529000</v>
      </c>
      <c r="BI169" s="7">
        <f t="shared" si="85"/>
        <v>13692000</v>
      </c>
      <c r="BJ169" s="7">
        <f t="shared" si="85"/>
        <v>13855000</v>
      </c>
      <c r="BK169" s="7">
        <f t="shared" si="85"/>
        <v>14018000</v>
      </c>
      <c r="BL169" s="7">
        <f t="shared" si="85"/>
        <v>14181000</v>
      </c>
      <c r="BM169" s="7">
        <f t="shared" si="85"/>
        <v>14344000</v>
      </c>
      <c r="BN169" s="7">
        <f t="shared" si="85"/>
        <v>14507000</v>
      </c>
      <c r="BO169" s="7">
        <f t="shared" si="85"/>
        <v>14670000</v>
      </c>
      <c r="BP169" s="7">
        <f t="shared" si="85"/>
        <v>14833000</v>
      </c>
      <c r="BQ169" s="7">
        <f t="shared" si="82"/>
        <v>14996000</v>
      </c>
      <c r="BR169" s="7">
        <f t="shared" si="82"/>
        <v>15159000</v>
      </c>
      <c r="BS169" s="7">
        <f t="shared" si="82"/>
        <v>15322000</v>
      </c>
      <c r="BT169" s="7">
        <f t="shared" si="82"/>
        <v>15485000</v>
      </c>
      <c r="BU169" s="7">
        <f t="shared" si="82"/>
        <v>15648000</v>
      </c>
      <c r="BV169" s="7">
        <f t="shared" si="82"/>
        <v>15811000</v>
      </c>
      <c r="BW169" s="7">
        <f t="shared" si="82"/>
        <v>15974000</v>
      </c>
      <c r="BX169" s="7">
        <f t="shared" si="82"/>
        <v>16137000</v>
      </c>
      <c r="BY169" s="7">
        <f t="shared" si="82"/>
        <v>16300000</v>
      </c>
    </row>
    <row r="170" spans="1:77" x14ac:dyDescent="0.2">
      <c r="A170" s="6">
        <f t="shared" si="72"/>
        <v>1640000</v>
      </c>
      <c r="B170" s="7">
        <f t="shared" ref="B170:Q185" si="86">B$8*$A170/10</f>
        <v>3280000</v>
      </c>
      <c r="C170" s="7">
        <f t="shared" si="86"/>
        <v>3444000</v>
      </c>
      <c r="D170" s="7">
        <f t="shared" si="86"/>
        <v>4428000</v>
      </c>
      <c r="E170" s="7">
        <f t="shared" si="86"/>
        <v>4592000</v>
      </c>
      <c r="F170" s="7">
        <f t="shared" si="86"/>
        <v>4756000</v>
      </c>
      <c r="G170" s="7">
        <f t="shared" si="86"/>
        <v>4920000</v>
      </c>
      <c r="H170" s="7">
        <f t="shared" si="86"/>
        <v>5084000</v>
      </c>
      <c r="I170" s="7">
        <f t="shared" si="86"/>
        <v>5248000</v>
      </c>
      <c r="J170" s="7">
        <f t="shared" si="86"/>
        <v>5412000</v>
      </c>
      <c r="K170" s="7">
        <f t="shared" si="86"/>
        <v>5576000</v>
      </c>
      <c r="L170" s="7">
        <f t="shared" si="86"/>
        <v>5740000</v>
      </c>
      <c r="M170" s="7">
        <f t="shared" si="86"/>
        <v>5904000</v>
      </c>
      <c r="N170" s="7">
        <f t="shared" si="86"/>
        <v>6068000</v>
      </c>
      <c r="O170" s="7">
        <f t="shared" si="86"/>
        <v>6232000</v>
      </c>
      <c r="P170" s="7">
        <f t="shared" si="86"/>
        <v>6396000</v>
      </c>
      <c r="Q170" s="7">
        <f t="shared" si="83"/>
        <v>6560000</v>
      </c>
      <c r="R170" s="7">
        <f t="shared" si="83"/>
        <v>6724000</v>
      </c>
      <c r="S170" s="7">
        <f t="shared" si="83"/>
        <v>6888000</v>
      </c>
      <c r="T170" s="7">
        <f t="shared" si="83"/>
        <v>7052000</v>
      </c>
      <c r="U170" s="7">
        <f t="shared" si="83"/>
        <v>7216000</v>
      </c>
      <c r="V170" s="7">
        <f t="shared" si="83"/>
        <v>7380000</v>
      </c>
      <c r="W170" s="7">
        <f t="shared" si="83"/>
        <v>7544000</v>
      </c>
      <c r="X170" s="7">
        <f t="shared" si="83"/>
        <v>7708000</v>
      </c>
      <c r="Y170" s="7">
        <f t="shared" si="83"/>
        <v>7872000</v>
      </c>
      <c r="Z170" s="7">
        <f t="shared" si="83"/>
        <v>8036000</v>
      </c>
      <c r="AA170" s="7">
        <f t="shared" si="83"/>
        <v>8200000</v>
      </c>
      <c r="AB170" s="7">
        <f t="shared" si="83"/>
        <v>8364000</v>
      </c>
      <c r="AC170" s="7">
        <f t="shared" si="83"/>
        <v>8528000</v>
      </c>
      <c r="AD170" s="7">
        <f t="shared" si="83"/>
        <v>8692000</v>
      </c>
      <c r="AE170" s="7">
        <f t="shared" si="83"/>
        <v>8856000</v>
      </c>
      <c r="AF170" s="7">
        <f t="shared" si="83"/>
        <v>9020000</v>
      </c>
      <c r="AG170" s="7">
        <f t="shared" si="81"/>
        <v>9184000</v>
      </c>
      <c r="AH170" s="7">
        <f t="shared" si="81"/>
        <v>9348000</v>
      </c>
      <c r="AI170" s="7">
        <f t="shared" si="81"/>
        <v>9512000</v>
      </c>
      <c r="AJ170" s="7">
        <f t="shared" si="81"/>
        <v>9676000</v>
      </c>
      <c r="AK170" s="7">
        <f t="shared" si="81"/>
        <v>9840000</v>
      </c>
      <c r="AL170" s="7">
        <f t="shared" si="81"/>
        <v>10004000</v>
      </c>
      <c r="AM170" s="7">
        <f t="shared" si="81"/>
        <v>10168000</v>
      </c>
      <c r="AN170" s="7">
        <f t="shared" si="81"/>
        <v>10332000</v>
      </c>
      <c r="AO170" s="7">
        <f t="shared" si="81"/>
        <v>10496000</v>
      </c>
      <c r="AP170" s="7">
        <f t="shared" si="81"/>
        <v>10660000</v>
      </c>
      <c r="AQ170" s="7">
        <f t="shared" si="84"/>
        <v>10824000</v>
      </c>
      <c r="AR170" s="7">
        <f t="shared" si="84"/>
        <v>10988000</v>
      </c>
      <c r="AS170" s="7">
        <f t="shared" si="84"/>
        <v>11152000</v>
      </c>
      <c r="AT170" s="7">
        <f t="shared" si="84"/>
        <v>11316000</v>
      </c>
      <c r="AU170" s="7">
        <f t="shared" si="84"/>
        <v>11480000</v>
      </c>
      <c r="AV170" s="7">
        <f t="shared" si="84"/>
        <v>11644000</v>
      </c>
      <c r="AW170" s="7">
        <f t="shared" si="84"/>
        <v>11808000</v>
      </c>
      <c r="AX170" s="7">
        <f t="shared" si="84"/>
        <v>11972000</v>
      </c>
      <c r="AY170" s="7">
        <f t="shared" si="84"/>
        <v>12136000</v>
      </c>
      <c r="AZ170" s="7">
        <f t="shared" si="84"/>
        <v>12300000</v>
      </c>
      <c r="BA170" s="7">
        <f t="shared" si="84"/>
        <v>12464000</v>
      </c>
      <c r="BB170" s="7">
        <f t="shared" si="84"/>
        <v>12628000</v>
      </c>
      <c r="BC170" s="7">
        <f t="shared" si="84"/>
        <v>12792000</v>
      </c>
      <c r="BD170" s="7">
        <f t="shared" si="84"/>
        <v>12956000</v>
      </c>
      <c r="BE170" s="7">
        <f t="shared" si="84"/>
        <v>13120000</v>
      </c>
      <c r="BF170" s="7">
        <f t="shared" si="84"/>
        <v>13284000</v>
      </c>
      <c r="BG170" s="7">
        <f t="shared" si="85"/>
        <v>13448000</v>
      </c>
      <c r="BH170" s="7">
        <f t="shared" si="85"/>
        <v>13612000</v>
      </c>
      <c r="BI170" s="7">
        <f t="shared" si="85"/>
        <v>13776000</v>
      </c>
      <c r="BJ170" s="7">
        <f t="shared" si="85"/>
        <v>13940000</v>
      </c>
      <c r="BK170" s="7">
        <f t="shared" si="85"/>
        <v>14104000</v>
      </c>
      <c r="BL170" s="7">
        <f t="shared" si="85"/>
        <v>14268000</v>
      </c>
      <c r="BM170" s="7">
        <f t="shared" si="85"/>
        <v>14432000</v>
      </c>
      <c r="BN170" s="7">
        <f t="shared" si="85"/>
        <v>14596000</v>
      </c>
      <c r="BO170" s="7">
        <f t="shared" si="85"/>
        <v>14760000</v>
      </c>
      <c r="BP170" s="7">
        <f t="shared" si="85"/>
        <v>14924000</v>
      </c>
      <c r="BQ170" s="7">
        <f t="shared" si="82"/>
        <v>15088000</v>
      </c>
      <c r="BR170" s="7">
        <f t="shared" si="82"/>
        <v>15252000</v>
      </c>
      <c r="BS170" s="7">
        <f t="shared" si="82"/>
        <v>15416000</v>
      </c>
      <c r="BT170" s="7">
        <f t="shared" si="82"/>
        <v>15580000</v>
      </c>
      <c r="BU170" s="7">
        <f t="shared" si="82"/>
        <v>15744000</v>
      </c>
      <c r="BV170" s="7">
        <f t="shared" si="82"/>
        <v>15908000</v>
      </c>
      <c r="BW170" s="7">
        <f t="shared" si="82"/>
        <v>16072000</v>
      </c>
      <c r="BX170" s="7">
        <f t="shared" si="82"/>
        <v>16236000</v>
      </c>
      <c r="BY170" s="7">
        <f t="shared" si="82"/>
        <v>16400000</v>
      </c>
    </row>
    <row r="171" spans="1:77" x14ac:dyDescent="0.2">
      <c r="A171" s="6">
        <f t="shared" si="72"/>
        <v>1650000</v>
      </c>
      <c r="B171" s="7">
        <f t="shared" si="86"/>
        <v>3300000</v>
      </c>
      <c r="C171" s="7">
        <f t="shared" si="86"/>
        <v>3465000</v>
      </c>
      <c r="D171" s="7">
        <f t="shared" si="86"/>
        <v>4455000</v>
      </c>
      <c r="E171" s="7">
        <f t="shared" si="86"/>
        <v>4620000</v>
      </c>
      <c r="F171" s="7">
        <f t="shared" si="86"/>
        <v>4785000</v>
      </c>
      <c r="G171" s="7">
        <f t="shared" si="86"/>
        <v>4950000</v>
      </c>
      <c r="H171" s="7">
        <f t="shared" si="86"/>
        <v>5115000</v>
      </c>
      <c r="I171" s="7">
        <f t="shared" si="86"/>
        <v>5280000</v>
      </c>
      <c r="J171" s="7">
        <f t="shared" si="86"/>
        <v>5445000</v>
      </c>
      <c r="K171" s="7">
        <f t="shared" si="86"/>
        <v>5610000</v>
      </c>
      <c r="L171" s="7">
        <f t="shared" si="86"/>
        <v>5775000</v>
      </c>
      <c r="M171" s="7">
        <f t="shared" si="86"/>
        <v>5940000</v>
      </c>
      <c r="N171" s="7">
        <f t="shared" si="86"/>
        <v>6105000</v>
      </c>
      <c r="O171" s="7">
        <f t="shared" si="86"/>
        <v>6270000</v>
      </c>
      <c r="P171" s="7">
        <f t="shared" si="86"/>
        <v>6435000</v>
      </c>
      <c r="Q171" s="7">
        <f t="shared" si="83"/>
        <v>6600000</v>
      </c>
      <c r="R171" s="7">
        <f t="shared" si="83"/>
        <v>6765000</v>
      </c>
      <c r="S171" s="7">
        <f t="shared" si="83"/>
        <v>6930000</v>
      </c>
      <c r="T171" s="7">
        <f t="shared" si="83"/>
        <v>7095000</v>
      </c>
      <c r="U171" s="7">
        <f t="shared" si="83"/>
        <v>7260000</v>
      </c>
      <c r="V171" s="7">
        <f t="shared" si="83"/>
        <v>7425000</v>
      </c>
      <c r="W171" s="7">
        <f t="shared" si="83"/>
        <v>7590000</v>
      </c>
      <c r="X171" s="7">
        <f t="shared" si="83"/>
        <v>7755000</v>
      </c>
      <c r="Y171" s="7">
        <f t="shared" si="83"/>
        <v>7920000</v>
      </c>
      <c r="Z171" s="7">
        <f t="shared" si="83"/>
        <v>8085000</v>
      </c>
      <c r="AA171" s="7">
        <f t="shared" si="83"/>
        <v>8250000</v>
      </c>
      <c r="AB171" s="7">
        <f t="shared" si="83"/>
        <v>8415000</v>
      </c>
      <c r="AC171" s="7">
        <f t="shared" si="83"/>
        <v>8580000</v>
      </c>
      <c r="AD171" s="7">
        <f t="shared" si="83"/>
        <v>8745000</v>
      </c>
      <c r="AE171" s="7">
        <f t="shared" si="83"/>
        <v>8910000</v>
      </c>
      <c r="AF171" s="7">
        <f t="shared" si="83"/>
        <v>9075000</v>
      </c>
      <c r="AG171" s="7">
        <f t="shared" si="81"/>
        <v>9240000</v>
      </c>
      <c r="AH171" s="7">
        <f t="shared" si="81"/>
        <v>9405000</v>
      </c>
      <c r="AI171" s="7">
        <f t="shared" si="81"/>
        <v>9570000</v>
      </c>
      <c r="AJ171" s="7">
        <f t="shared" si="81"/>
        <v>9735000</v>
      </c>
      <c r="AK171" s="7">
        <f t="shared" si="81"/>
        <v>9900000</v>
      </c>
      <c r="AL171" s="7">
        <f t="shared" si="81"/>
        <v>10065000</v>
      </c>
      <c r="AM171" s="7">
        <f t="shared" si="81"/>
        <v>10230000</v>
      </c>
      <c r="AN171" s="7">
        <f t="shared" si="81"/>
        <v>10395000</v>
      </c>
      <c r="AO171" s="7">
        <f t="shared" si="81"/>
        <v>10560000</v>
      </c>
      <c r="AP171" s="7">
        <f t="shared" si="81"/>
        <v>10725000</v>
      </c>
      <c r="AQ171" s="7">
        <f t="shared" si="84"/>
        <v>10890000</v>
      </c>
      <c r="AR171" s="7">
        <f t="shared" si="84"/>
        <v>11055000</v>
      </c>
      <c r="AS171" s="7">
        <f t="shared" si="84"/>
        <v>11220000</v>
      </c>
      <c r="AT171" s="7">
        <f t="shared" si="84"/>
        <v>11385000</v>
      </c>
      <c r="AU171" s="7">
        <f t="shared" si="84"/>
        <v>11550000</v>
      </c>
      <c r="AV171" s="7">
        <f t="shared" si="84"/>
        <v>11715000</v>
      </c>
      <c r="AW171" s="7">
        <f t="shared" si="84"/>
        <v>11880000</v>
      </c>
      <c r="AX171" s="7">
        <f t="shared" si="84"/>
        <v>12045000</v>
      </c>
      <c r="AY171" s="7">
        <f t="shared" si="84"/>
        <v>12210000</v>
      </c>
      <c r="AZ171" s="7">
        <f t="shared" si="84"/>
        <v>12375000</v>
      </c>
      <c r="BA171" s="7">
        <f t="shared" si="84"/>
        <v>12540000</v>
      </c>
      <c r="BB171" s="7">
        <f t="shared" si="84"/>
        <v>12705000</v>
      </c>
      <c r="BC171" s="7">
        <f t="shared" si="84"/>
        <v>12870000</v>
      </c>
      <c r="BD171" s="7">
        <f t="shared" si="84"/>
        <v>13035000</v>
      </c>
      <c r="BE171" s="7">
        <f t="shared" si="84"/>
        <v>13200000</v>
      </c>
      <c r="BF171" s="7">
        <f t="shared" si="84"/>
        <v>13365000</v>
      </c>
      <c r="BG171" s="7">
        <f t="shared" si="85"/>
        <v>13530000</v>
      </c>
      <c r="BH171" s="7">
        <f t="shared" si="85"/>
        <v>13695000</v>
      </c>
      <c r="BI171" s="7">
        <f t="shared" si="85"/>
        <v>13860000</v>
      </c>
      <c r="BJ171" s="7">
        <f t="shared" si="85"/>
        <v>14025000</v>
      </c>
      <c r="BK171" s="7">
        <f t="shared" si="85"/>
        <v>14190000</v>
      </c>
      <c r="BL171" s="7">
        <f t="shared" si="85"/>
        <v>14355000</v>
      </c>
      <c r="BM171" s="7">
        <f t="shared" si="85"/>
        <v>14520000</v>
      </c>
      <c r="BN171" s="7">
        <f t="shared" si="85"/>
        <v>14685000</v>
      </c>
      <c r="BO171" s="7">
        <f t="shared" si="85"/>
        <v>14850000</v>
      </c>
      <c r="BP171" s="7">
        <f t="shared" si="85"/>
        <v>15015000</v>
      </c>
      <c r="BQ171" s="7">
        <f t="shared" si="82"/>
        <v>15180000</v>
      </c>
      <c r="BR171" s="7">
        <f t="shared" si="82"/>
        <v>15345000</v>
      </c>
      <c r="BS171" s="7">
        <f t="shared" si="82"/>
        <v>15510000</v>
      </c>
      <c r="BT171" s="7">
        <f t="shared" si="82"/>
        <v>15675000</v>
      </c>
      <c r="BU171" s="7">
        <f t="shared" si="82"/>
        <v>15840000</v>
      </c>
      <c r="BV171" s="7">
        <f t="shared" si="82"/>
        <v>16005000</v>
      </c>
      <c r="BW171" s="7">
        <f t="shared" si="82"/>
        <v>16170000</v>
      </c>
      <c r="BX171" s="7">
        <f t="shared" si="82"/>
        <v>16335000</v>
      </c>
      <c r="BY171" s="7">
        <f t="shared" si="82"/>
        <v>16500000</v>
      </c>
    </row>
    <row r="172" spans="1:77" x14ac:dyDescent="0.2">
      <c r="A172" s="6">
        <f t="shared" si="72"/>
        <v>1660000</v>
      </c>
      <c r="B172" s="7">
        <f t="shared" si="86"/>
        <v>3320000</v>
      </c>
      <c r="C172" s="7">
        <f t="shared" si="86"/>
        <v>3486000</v>
      </c>
      <c r="D172" s="7">
        <f t="shared" si="86"/>
        <v>4482000</v>
      </c>
      <c r="E172" s="7">
        <f t="shared" si="86"/>
        <v>4648000</v>
      </c>
      <c r="F172" s="7">
        <f t="shared" si="86"/>
        <v>4814000</v>
      </c>
      <c r="G172" s="7">
        <f t="shared" si="86"/>
        <v>4980000</v>
      </c>
      <c r="H172" s="7">
        <f t="shared" si="86"/>
        <v>5146000</v>
      </c>
      <c r="I172" s="7">
        <f t="shared" si="86"/>
        <v>5312000</v>
      </c>
      <c r="J172" s="7">
        <f t="shared" si="86"/>
        <v>5478000</v>
      </c>
      <c r="K172" s="7">
        <f t="shared" si="86"/>
        <v>5644000</v>
      </c>
      <c r="L172" s="7">
        <f t="shared" si="86"/>
        <v>5810000</v>
      </c>
      <c r="M172" s="7">
        <f t="shared" si="86"/>
        <v>5976000</v>
      </c>
      <c r="N172" s="7">
        <f t="shared" si="86"/>
        <v>6142000</v>
      </c>
      <c r="O172" s="7">
        <f t="shared" si="86"/>
        <v>6308000</v>
      </c>
      <c r="P172" s="7">
        <f t="shared" si="86"/>
        <v>6474000</v>
      </c>
      <c r="Q172" s="7">
        <f t="shared" si="83"/>
        <v>6640000</v>
      </c>
      <c r="R172" s="7">
        <f t="shared" si="83"/>
        <v>6806000</v>
      </c>
      <c r="S172" s="7">
        <f t="shared" si="83"/>
        <v>6972000</v>
      </c>
      <c r="T172" s="7">
        <f t="shared" si="83"/>
        <v>7138000</v>
      </c>
      <c r="U172" s="7">
        <f t="shared" si="83"/>
        <v>7304000</v>
      </c>
      <c r="V172" s="7">
        <f t="shared" si="83"/>
        <v>7470000</v>
      </c>
      <c r="W172" s="7">
        <f t="shared" si="83"/>
        <v>7636000</v>
      </c>
      <c r="X172" s="7">
        <f t="shared" si="83"/>
        <v>7802000</v>
      </c>
      <c r="Y172" s="7">
        <f t="shared" si="83"/>
        <v>7968000</v>
      </c>
      <c r="Z172" s="7">
        <f t="shared" si="83"/>
        <v>8134000</v>
      </c>
      <c r="AA172" s="7">
        <f t="shared" si="83"/>
        <v>8300000</v>
      </c>
      <c r="AB172" s="7">
        <f t="shared" si="83"/>
        <v>8466000</v>
      </c>
      <c r="AC172" s="7">
        <f t="shared" si="83"/>
        <v>8632000</v>
      </c>
      <c r="AD172" s="7">
        <f t="shared" si="83"/>
        <v>8798000</v>
      </c>
      <c r="AE172" s="7">
        <f t="shared" si="83"/>
        <v>8964000</v>
      </c>
      <c r="AF172" s="7">
        <f t="shared" si="83"/>
        <v>9130000</v>
      </c>
      <c r="AG172" s="7">
        <f t="shared" si="81"/>
        <v>9296000</v>
      </c>
      <c r="AH172" s="7">
        <f t="shared" si="81"/>
        <v>9462000</v>
      </c>
      <c r="AI172" s="7">
        <f t="shared" si="81"/>
        <v>9628000</v>
      </c>
      <c r="AJ172" s="7">
        <f t="shared" si="81"/>
        <v>9794000</v>
      </c>
      <c r="AK172" s="7">
        <f t="shared" si="81"/>
        <v>9960000</v>
      </c>
      <c r="AL172" s="7">
        <f t="shared" si="81"/>
        <v>10126000</v>
      </c>
      <c r="AM172" s="7">
        <f t="shared" si="81"/>
        <v>10292000</v>
      </c>
      <c r="AN172" s="7">
        <f t="shared" si="81"/>
        <v>10458000</v>
      </c>
      <c r="AO172" s="7">
        <f t="shared" si="81"/>
        <v>10624000</v>
      </c>
      <c r="AP172" s="7">
        <f t="shared" si="81"/>
        <v>10790000</v>
      </c>
      <c r="AQ172" s="7">
        <f t="shared" si="84"/>
        <v>10956000</v>
      </c>
      <c r="AR172" s="7">
        <f t="shared" si="84"/>
        <v>11122000</v>
      </c>
      <c r="AS172" s="7">
        <f t="shared" si="84"/>
        <v>11288000</v>
      </c>
      <c r="AT172" s="7">
        <f t="shared" si="84"/>
        <v>11454000</v>
      </c>
      <c r="AU172" s="7">
        <f t="shared" si="84"/>
        <v>11620000</v>
      </c>
      <c r="AV172" s="7">
        <f t="shared" si="84"/>
        <v>11786000</v>
      </c>
      <c r="AW172" s="7">
        <f t="shared" si="84"/>
        <v>11952000</v>
      </c>
      <c r="AX172" s="7">
        <f t="shared" si="84"/>
        <v>12118000</v>
      </c>
      <c r="AY172" s="7">
        <f t="shared" si="84"/>
        <v>12284000</v>
      </c>
      <c r="AZ172" s="7">
        <f t="shared" si="84"/>
        <v>12450000</v>
      </c>
      <c r="BA172" s="7">
        <f t="shared" si="84"/>
        <v>12616000</v>
      </c>
      <c r="BB172" s="7">
        <f t="shared" si="84"/>
        <v>12782000</v>
      </c>
      <c r="BC172" s="7">
        <f t="shared" si="84"/>
        <v>12948000</v>
      </c>
      <c r="BD172" s="7">
        <f t="shared" si="84"/>
        <v>13114000</v>
      </c>
      <c r="BE172" s="7">
        <f t="shared" si="84"/>
        <v>13280000</v>
      </c>
      <c r="BF172" s="7">
        <f t="shared" si="84"/>
        <v>13446000</v>
      </c>
      <c r="BG172" s="7">
        <f t="shared" si="85"/>
        <v>13612000</v>
      </c>
      <c r="BH172" s="7">
        <f t="shared" si="85"/>
        <v>13778000</v>
      </c>
      <c r="BI172" s="7">
        <f t="shared" si="85"/>
        <v>13944000</v>
      </c>
      <c r="BJ172" s="7">
        <f t="shared" si="85"/>
        <v>14110000</v>
      </c>
      <c r="BK172" s="7">
        <f t="shared" si="85"/>
        <v>14276000</v>
      </c>
      <c r="BL172" s="7">
        <f t="shared" si="85"/>
        <v>14442000</v>
      </c>
      <c r="BM172" s="7">
        <f t="shared" si="85"/>
        <v>14608000</v>
      </c>
      <c r="BN172" s="7">
        <f t="shared" si="85"/>
        <v>14774000</v>
      </c>
      <c r="BO172" s="7">
        <f t="shared" si="85"/>
        <v>14940000</v>
      </c>
      <c r="BP172" s="7">
        <f t="shared" si="85"/>
        <v>15106000</v>
      </c>
      <c r="BQ172" s="7">
        <f t="shared" si="82"/>
        <v>15272000</v>
      </c>
      <c r="BR172" s="7">
        <f t="shared" si="82"/>
        <v>15438000</v>
      </c>
      <c r="BS172" s="7">
        <f t="shared" si="82"/>
        <v>15604000</v>
      </c>
      <c r="BT172" s="7">
        <f t="shared" si="82"/>
        <v>15770000</v>
      </c>
      <c r="BU172" s="7">
        <f t="shared" si="82"/>
        <v>15936000</v>
      </c>
      <c r="BV172" s="7">
        <f t="shared" si="82"/>
        <v>16102000</v>
      </c>
      <c r="BW172" s="7">
        <f t="shared" si="82"/>
        <v>16268000</v>
      </c>
      <c r="BX172" s="7">
        <f t="shared" si="82"/>
        <v>16434000</v>
      </c>
      <c r="BY172" s="7">
        <f t="shared" si="82"/>
        <v>16600000</v>
      </c>
    </row>
    <row r="173" spans="1:77" x14ac:dyDescent="0.2">
      <c r="A173" s="6">
        <f t="shared" si="72"/>
        <v>1670000</v>
      </c>
      <c r="B173" s="7">
        <f t="shared" si="86"/>
        <v>3340000</v>
      </c>
      <c r="C173" s="7">
        <f t="shared" si="86"/>
        <v>3507000</v>
      </c>
      <c r="D173" s="7">
        <f t="shared" si="86"/>
        <v>4509000</v>
      </c>
      <c r="E173" s="7">
        <f t="shared" si="86"/>
        <v>4676000</v>
      </c>
      <c r="F173" s="7">
        <f t="shared" si="86"/>
        <v>4843000</v>
      </c>
      <c r="G173" s="7">
        <f t="shared" si="86"/>
        <v>5010000</v>
      </c>
      <c r="H173" s="7">
        <f t="shared" si="86"/>
        <v>5177000</v>
      </c>
      <c r="I173" s="7">
        <f t="shared" si="86"/>
        <v>5344000</v>
      </c>
      <c r="J173" s="7">
        <f t="shared" si="86"/>
        <v>5511000</v>
      </c>
      <c r="K173" s="7">
        <f t="shared" si="86"/>
        <v>5678000</v>
      </c>
      <c r="L173" s="7">
        <f t="shared" si="86"/>
        <v>5845000</v>
      </c>
      <c r="M173" s="7">
        <f t="shared" si="86"/>
        <v>6012000</v>
      </c>
      <c r="N173" s="7">
        <f t="shared" si="86"/>
        <v>6179000</v>
      </c>
      <c r="O173" s="7">
        <f t="shared" si="86"/>
        <v>6346000</v>
      </c>
      <c r="P173" s="7">
        <f t="shared" si="86"/>
        <v>6513000</v>
      </c>
      <c r="Q173" s="7">
        <f t="shared" si="83"/>
        <v>6680000</v>
      </c>
      <c r="R173" s="7">
        <f t="shared" si="83"/>
        <v>6847000</v>
      </c>
      <c r="S173" s="7">
        <f t="shared" si="83"/>
        <v>7014000</v>
      </c>
      <c r="T173" s="7">
        <f t="shared" si="83"/>
        <v>7181000</v>
      </c>
      <c r="U173" s="7">
        <f t="shared" si="83"/>
        <v>7348000</v>
      </c>
      <c r="V173" s="7">
        <f t="shared" si="83"/>
        <v>7515000</v>
      </c>
      <c r="W173" s="7">
        <f t="shared" si="83"/>
        <v>7682000</v>
      </c>
      <c r="X173" s="7">
        <f t="shared" si="83"/>
        <v>7849000</v>
      </c>
      <c r="Y173" s="7">
        <f t="shared" si="83"/>
        <v>8016000</v>
      </c>
      <c r="Z173" s="7">
        <f t="shared" si="83"/>
        <v>8183000</v>
      </c>
      <c r="AA173" s="7">
        <f t="shared" si="83"/>
        <v>8350000</v>
      </c>
      <c r="AB173" s="7">
        <f t="shared" si="83"/>
        <v>8517000</v>
      </c>
      <c r="AC173" s="7">
        <f t="shared" si="83"/>
        <v>8684000</v>
      </c>
      <c r="AD173" s="7">
        <f t="shared" si="83"/>
        <v>8851000</v>
      </c>
      <c r="AE173" s="7">
        <f t="shared" si="83"/>
        <v>9018000</v>
      </c>
      <c r="AF173" s="7">
        <f t="shared" si="83"/>
        <v>9185000</v>
      </c>
      <c r="AG173" s="7">
        <f t="shared" si="81"/>
        <v>9352000</v>
      </c>
      <c r="AH173" s="7">
        <f t="shared" si="81"/>
        <v>9519000</v>
      </c>
      <c r="AI173" s="7">
        <f t="shared" si="81"/>
        <v>9686000</v>
      </c>
      <c r="AJ173" s="7">
        <f t="shared" si="81"/>
        <v>9853000</v>
      </c>
      <c r="AK173" s="7">
        <f t="shared" si="81"/>
        <v>10020000</v>
      </c>
      <c r="AL173" s="7">
        <f t="shared" si="81"/>
        <v>10187000</v>
      </c>
      <c r="AM173" s="7">
        <f t="shared" si="81"/>
        <v>10354000</v>
      </c>
      <c r="AN173" s="7">
        <f t="shared" si="81"/>
        <v>10521000</v>
      </c>
      <c r="AO173" s="7">
        <f t="shared" si="81"/>
        <v>10688000</v>
      </c>
      <c r="AP173" s="7">
        <f t="shared" si="81"/>
        <v>10855000</v>
      </c>
      <c r="AQ173" s="7">
        <f t="shared" si="84"/>
        <v>11022000</v>
      </c>
      <c r="AR173" s="7">
        <f t="shared" si="84"/>
        <v>11189000</v>
      </c>
      <c r="AS173" s="7">
        <f t="shared" si="84"/>
        <v>11356000</v>
      </c>
      <c r="AT173" s="7">
        <f t="shared" si="84"/>
        <v>11523000</v>
      </c>
      <c r="AU173" s="7">
        <f t="shared" si="84"/>
        <v>11690000</v>
      </c>
      <c r="AV173" s="7">
        <f t="shared" si="84"/>
        <v>11857000</v>
      </c>
      <c r="AW173" s="7">
        <f t="shared" si="84"/>
        <v>12024000</v>
      </c>
      <c r="AX173" s="7">
        <f t="shared" si="84"/>
        <v>12191000</v>
      </c>
      <c r="AY173" s="7">
        <f t="shared" si="84"/>
        <v>12358000</v>
      </c>
      <c r="AZ173" s="7">
        <f t="shared" si="84"/>
        <v>12525000</v>
      </c>
      <c r="BA173" s="7">
        <f t="shared" si="84"/>
        <v>12692000</v>
      </c>
      <c r="BB173" s="7">
        <f t="shared" si="84"/>
        <v>12859000</v>
      </c>
      <c r="BC173" s="7">
        <f t="shared" si="84"/>
        <v>13026000</v>
      </c>
      <c r="BD173" s="7">
        <f t="shared" si="84"/>
        <v>13193000</v>
      </c>
      <c r="BE173" s="7">
        <f t="shared" si="84"/>
        <v>13360000</v>
      </c>
      <c r="BF173" s="7">
        <f t="shared" si="84"/>
        <v>13527000</v>
      </c>
      <c r="BG173" s="7">
        <f t="shared" si="85"/>
        <v>13694000</v>
      </c>
      <c r="BH173" s="7">
        <f t="shared" si="85"/>
        <v>13861000</v>
      </c>
      <c r="BI173" s="7">
        <f t="shared" si="85"/>
        <v>14028000</v>
      </c>
      <c r="BJ173" s="7">
        <f t="shared" si="85"/>
        <v>14195000</v>
      </c>
      <c r="BK173" s="7">
        <f t="shared" si="85"/>
        <v>14362000</v>
      </c>
      <c r="BL173" s="7">
        <f t="shared" si="85"/>
        <v>14529000</v>
      </c>
      <c r="BM173" s="7">
        <f t="shared" si="85"/>
        <v>14696000</v>
      </c>
      <c r="BN173" s="7">
        <f t="shared" si="85"/>
        <v>14863000</v>
      </c>
      <c r="BO173" s="7">
        <f t="shared" si="85"/>
        <v>15030000</v>
      </c>
      <c r="BP173" s="7">
        <f t="shared" si="85"/>
        <v>15197000</v>
      </c>
      <c r="BQ173" s="7">
        <f t="shared" si="82"/>
        <v>15364000</v>
      </c>
      <c r="BR173" s="7">
        <f t="shared" si="82"/>
        <v>15531000</v>
      </c>
      <c r="BS173" s="7">
        <f t="shared" si="82"/>
        <v>15698000</v>
      </c>
      <c r="BT173" s="7">
        <f t="shared" si="82"/>
        <v>15865000</v>
      </c>
      <c r="BU173" s="7">
        <f t="shared" si="82"/>
        <v>16032000</v>
      </c>
      <c r="BV173" s="7">
        <f t="shared" si="82"/>
        <v>16199000</v>
      </c>
      <c r="BW173" s="7">
        <f t="shared" si="82"/>
        <v>16366000</v>
      </c>
      <c r="BX173" s="7">
        <f t="shared" si="82"/>
        <v>16533000</v>
      </c>
      <c r="BY173" s="7">
        <f t="shared" si="82"/>
        <v>16700000</v>
      </c>
    </row>
    <row r="174" spans="1:77" x14ac:dyDescent="0.2">
      <c r="A174" s="6">
        <f t="shared" si="72"/>
        <v>1680000</v>
      </c>
      <c r="B174" s="7">
        <f t="shared" si="86"/>
        <v>3360000</v>
      </c>
      <c r="C174" s="7">
        <f t="shared" si="86"/>
        <v>3528000</v>
      </c>
      <c r="D174" s="7">
        <f t="shared" si="86"/>
        <v>4536000</v>
      </c>
      <c r="E174" s="7">
        <f t="shared" si="86"/>
        <v>4704000</v>
      </c>
      <c r="F174" s="7">
        <f t="shared" si="86"/>
        <v>4872000</v>
      </c>
      <c r="G174" s="7">
        <f t="shared" si="86"/>
        <v>5040000</v>
      </c>
      <c r="H174" s="7">
        <f t="shared" si="86"/>
        <v>5208000</v>
      </c>
      <c r="I174" s="7">
        <f t="shared" si="86"/>
        <v>5376000</v>
      </c>
      <c r="J174" s="7">
        <f t="shared" si="86"/>
        <v>5544000</v>
      </c>
      <c r="K174" s="7">
        <f t="shared" si="86"/>
        <v>5712000</v>
      </c>
      <c r="L174" s="7">
        <f t="shared" si="86"/>
        <v>5880000</v>
      </c>
      <c r="M174" s="7">
        <f t="shared" si="86"/>
        <v>6048000</v>
      </c>
      <c r="N174" s="7">
        <f t="shared" si="86"/>
        <v>6216000</v>
      </c>
      <c r="O174" s="7">
        <f t="shared" si="86"/>
        <v>6384000</v>
      </c>
      <c r="P174" s="7">
        <f t="shared" si="86"/>
        <v>6552000</v>
      </c>
      <c r="Q174" s="7">
        <f t="shared" si="83"/>
        <v>6720000</v>
      </c>
      <c r="R174" s="7">
        <f t="shared" si="83"/>
        <v>6888000</v>
      </c>
      <c r="S174" s="7">
        <f t="shared" si="83"/>
        <v>7056000</v>
      </c>
      <c r="T174" s="7">
        <f t="shared" si="83"/>
        <v>7224000</v>
      </c>
      <c r="U174" s="7">
        <f t="shared" si="83"/>
        <v>7392000</v>
      </c>
      <c r="V174" s="7">
        <f t="shared" si="83"/>
        <v>7560000</v>
      </c>
      <c r="W174" s="7">
        <f t="shared" si="83"/>
        <v>7728000</v>
      </c>
      <c r="X174" s="7">
        <f t="shared" si="83"/>
        <v>7896000</v>
      </c>
      <c r="Y174" s="7">
        <f t="shared" si="83"/>
        <v>8064000</v>
      </c>
      <c r="Z174" s="7">
        <f t="shared" si="83"/>
        <v>8232000</v>
      </c>
      <c r="AA174" s="7">
        <f t="shared" si="83"/>
        <v>8400000</v>
      </c>
      <c r="AB174" s="7">
        <f t="shared" si="83"/>
        <v>8568000</v>
      </c>
      <c r="AC174" s="7">
        <f t="shared" si="83"/>
        <v>8736000</v>
      </c>
      <c r="AD174" s="7">
        <f t="shared" si="83"/>
        <v>8904000</v>
      </c>
      <c r="AE174" s="7">
        <f t="shared" si="83"/>
        <v>9072000</v>
      </c>
      <c r="AF174" s="7">
        <f t="shared" si="83"/>
        <v>9240000</v>
      </c>
      <c r="AG174" s="7">
        <f t="shared" si="81"/>
        <v>9408000</v>
      </c>
      <c r="AH174" s="7">
        <f t="shared" si="81"/>
        <v>9576000</v>
      </c>
      <c r="AI174" s="7">
        <f t="shared" si="81"/>
        <v>9744000</v>
      </c>
      <c r="AJ174" s="7">
        <f t="shared" si="81"/>
        <v>9912000</v>
      </c>
      <c r="AK174" s="7">
        <f t="shared" si="81"/>
        <v>10080000</v>
      </c>
      <c r="AL174" s="7">
        <f t="shared" si="81"/>
        <v>10248000</v>
      </c>
      <c r="AM174" s="7">
        <f t="shared" si="81"/>
        <v>10416000</v>
      </c>
      <c r="AN174" s="7">
        <f t="shared" si="81"/>
        <v>10584000</v>
      </c>
      <c r="AO174" s="7">
        <f t="shared" si="81"/>
        <v>10752000</v>
      </c>
      <c r="AP174" s="7">
        <f t="shared" si="81"/>
        <v>10920000</v>
      </c>
      <c r="AQ174" s="7">
        <f t="shared" si="84"/>
        <v>11088000</v>
      </c>
      <c r="AR174" s="7">
        <f t="shared" si="84"/>
        <v>11256000</v>
      </c>
      <c r="AS174" s="7">
        <f t="shared" si="84"/>
        <v>11424000</v>
      </c>
      <c r="AT174" s="7">
        <f t="shared" si="84"/>
        <v>11592000</v>
      </c>
      <c r="AU174" s="7">
        <f t="shared" si="84"/>
        <v>11760000</v>
      </c>
      <c r="AV174" s="7">
        <f t="shared" si="84"/>
        <v>11928000</v>
      </c>
      <c r="AW174" s="7">
        <f t="shared" si="84"/>
        <v>12096000</v>
      </c>
      <c r="AX174" s="7">
        <f t="shared" si="84"/>
        <v>12264000</v>
      </c>
      <c r="AY174" s="7">
        <f t="shared" si="84"/>
        <v>12432000</v>
      </c>
      <c r="AZ174" s="7">
        <f t="shared" si="84"/>
        <v>12600000</v>
      </c>
      <c r="BA174" s="7">
        <f t="shared" si="84"/>
        <v>12768000</v>
      </c>
      <c r="BB174" s="7">
        <f t="shared" si="84"/>
        <v>12936000</v>
      </c>
      <c r="BC174" s="7">
        <f t="shared" si="84"/>
        <v>13104000</v>
      </c>
      <c r="BD174" s="7">
        <f t="shared" si="84"/>
        <v>13272000</v>
      </c>
      <c r="BE174" s="7">
        <f t="shared" si="84"/>
        <v>13440000</v>
      </c>
      <c r="BF174" s="7">
        <f t="shared" si="84"/>
        <v>13608000</v>
      </c>
      <c r="BG174" s="7">
        <f t="shared" si="85"/>
        <v>13776000</v>
      </c>
      <c r="BH174" s="7">
        <f t="shared" si="85"/>
        <v>13944000</v>
      </c>
      <c r="BI174" s="7">
        <f t="shared" si="85"/>
        <v>14112000</v>
      </c>
      <c r="BJ174" s="7">
        <f t="shared" si="85"/>
        <v>14280000</v>
      </c>
      <c r="BK174" s="7">
        <f t="shared" si="85"/>
        <v>14448000</v>
      </c>
      <c r="BL174" s="7">
        <f t="shared" si="85"/>
        <v>14616000</v>
      </c>
      <c r="BM174" s="7">
        <f t="shared" si="85"/>
        <v>14784000</v>
      </c>
      <c r="BN174" s="7">
        <f t="shared" si="85"/>
        <v>14952000</v>
      </c>
      <c r="BO174" s="7">
        <f t="shared" si="85"/>
        <v>15120000</v>
      </c>
      <c r="BP174" s="7">
        <f t="shared" si="85"/>
        <v>15288000</v>
      </c>
      <c r="BQ174" s="7">
        <f t="shared" si="82"/>
        <v>15456000</v>
      </c>
      <c r="BR174" s="7">
        <f t="shared" si="82"/>
        <v>15624000</v>
      </c>
      <c r="BS174" s="7">
        <f t="shared" si="82"/>
        <v>15792000</v>
      </c>
      <c r="BT174" s="7">
        <f t="shared" si="82"/>
        <v>15960000</v>
      </c>
      <c r="BU174" s="7">
        <f t="shared" si="82"/>
        <v>16128000</v>
      </c>
      <c r="BV174" s="7">
        <f t="shared" si="82"/>
        <v>16296000</v>
      </c>
      <c r="BW174" s="7">
        <f t="shared" si="82"/>
        <v>16464000</v>
      </c>
      <c r="BX174" s="7">
        <f t="shared" si="82"/>
        <v>16632000</v>
      </c>
      <c r="BY174" s="7">
        <f t="shared" si="82"/>
        <v>16800000</v>
      </c>
    </row>
    <row r="175" spans="1:77" x14ac:dyDescent="0.2">
      <c r="A175" s="6">
        <f t="shared" si="72"/>
        <v>1690000</v>
      </c>
      <c r="B175" s="7">
        <f t="shared" si="86"/>
        <v>3380000</v>
      </c>
      <c r="C175" s="7">
        <f t="shared" si="86"/>
        <v>3549000</v>
      </c>
      <c r="D175" s="7">
        <f t="shared" si="86"/>
        <v>4563000</v>
      </c>
      <c r="E175" s="7">
        <f t="shared" si="86"/>
        <v>4732000</v>
      </c>
      <c r="F175" s="7">
        <f t="shared" si="86"/>
        <v>4901000</v>
      </c>
      <c r="G175" s="7">
        <f t="shared" si="86"/>
        <v>5070000</v>
      </c>
      <c r="H175" s="7">
        <f t="shared" si="86"/>
        <v>5239000</v>
      </c>
      <c r="I175" s="7">
        <f t="shared" si="86"/>
        <v>5408000</v>
      </c>
      <c r="J175" s="7">
        <f t="shared" si="86"/>
        <v>5577000</v>
      </c>
      <c r="K175" s="7">
        <f t="shared" si="86"/>
        <v>5746000</v>
      </c>
      <c r="L175" s="7">
        <f t="shared" si="86"/>
        <v>5915000</v>
      </c>
      <c r="M175" s="7">
        <f t="shared" si="86"/>
        <v>6084000</v>
      </c>
      <c r="N175" s="7">
        <f t="shared" si="86"/>
        <v>6253000</v>
      </c>
      <c r="O175" s="7">
        <f t="shared" si="86"/>
        <v>6422000</v>
      </c>
      <c r="P175" s="7">
        <f t="shared" si="86"/>
        <v>6591000</v>
      </c>
      <c r="Q175" s="7">
        <f t="shared" si="83"/>
        <v>6760000</v>
      </c>
      <c r="R175" s="7">
        <f t="shared" si="83"/>
        <v>6929000</v>
      </c>
      <c r="S175" s="7">
        <f t="shared" si="83"/>
        <v>7098000</v>
      </c>
      <c r="T175" s="7">
        <f t="shared" si="83"/>
        <v>7267000</v>
      </c>
      <c r="U175" s="7">
        <f t="shared" si="83"/>
        <v>7436000</v>
      </c>
      <c r="V175" s="7">
        <f t="shared" si="83"/>
        <v>7605000</v>
      </c>
      <c r="W175" s="7">
        <f t="shared" si="83"/>
        <v>7774000</v>
      </c>
      <c r="X175" s="7">
        <f t="shared" si="83"/>
        <v>7943000</v>
      </c>
      <c r="Y175" s="7">
        <f t="shared" si="83"/>
        <v>8112000</v>
      </c>
      <c r="Z175" s="7">
        <f t="shared" si="83"/>
        <v>8281000</v>
      </c>
      <c r="AA175" s="7">
        <f t="shared" si="83"/>
        <v>8450000</v>
      </c>
      <c r="AB175" s="7">
        <f t="shared" si="83"/>
        <v>8619000</v>
      </c>
      <c r="AC175" s="7">
        <f t="shared" si="83"/>
        <v>8788000</v>
      </c>
      <c r="AD175" s="7">
        <f t="shared" si="83"/>
        <v>8957000</v>
      </c>
      <c r="AE175" s="7">
        <f t="shared" si="83"/>
        <v>9126000</v>
      </c>
      <c r="AF175" s="7">
        <f t="shared" si="83"/>
        <v>9295000</v>
      </c>
      <c r="AG175" s="7">
        <f t="shared" si="81"/>
        <v>9464000</v>
      </c>
      <c r="AH175" s="7">
        <f t="shared" si="81"/>
        <v>9633000</v>
      </c>
      <c r="AI175" s="7">
        <f t="shared" si="81"/>
        <v>9802000</v>
      </c>
      <c r="AJ175" s="7">
        <f t="shared" si="81"/>
        <v>9971000</v>
      </c>
      <c r="AK175" s="7">
        <f t="shared" si="81"/>
        <v>10140000</v>
      </c>
      <c r="AL175" s="7">
        <f t="shared" si="81"/>
        <v>10309000</v>
      </c>
      <c r="AM175" s="7">
        <f t="shared" si="81"/>
        <v>10478000</v>
      </c>
      <c r="AN175" s="7">
        <f t="shared" si="81"/>
        <v>10647000</v>
      </c>
      <c r="AO175" s="7">
        <f t="shared" si="81"/>
        <v>10816000</v>
      </c>
      <c r="AP175" s="7">
        <f t="shared" si="81"/>
        <v>10985000</v>
      </c>
      <c r="AQ175" s="7">
        <f t="shared" si="84"/>
        <v>11154000</v>
      </c>
      <c r="AR175" s="7">
        <f t="shared" si="84"/>
        <v>11323000</v>
      </c>
      <c r="AS175" s="7">
        <f t="shared" si="84"/>
        <v>11492000</v>
      </c>
      <c r="AT175" s="7">
        <f t="shared" si="84"/>
        <v>11661000</v>
      </c>
      <c r="AU175" s="7">
        <f t="shared" si="84"/>
        <v>11830000</v>
      </c>
      <c r="AV175" s="7">
        <f t="shared" si="84"/>
        <v>11999000</v>
      </c>
      <c r="AW175" s="7">
        <f t="shared" si="84"/>
        <v>12168000</v>
      </c>
      <c r="AX175" s="7">
        <f t="shared" si="84"/>
        <v>12337000</v>
      </c>
      <c r="AY175" s="7">
        <f t="shared" si="84"/>
        <v>12506000</v>
      </c>
      <c r="AZ175" s="7">
        <f t="shared" si="84"/>
        <v>12675000</v>
      </c>
      <c r="BA175" s="7">
        <f t="shared" si="84"/>
        <v>12844000</v>
      </c>
      <c r="BB175" s="7">
        <f t="shared" si="84"/>
        <v>13013000</v>
      </c>
      <c r="BC175" s="7">
        <f t="shared" si="84"/>
        <v>13182000</v>
      </c>
      <c r="BD175" s="7">
        <f t="shared" si="84"/>
        <v>13351000</v>
      </c>
      <c r="BE175" s="7">
        <f t="shared" si="84"/>
        <v>13520000</v>
      </c>
      <c r="BF175" s="7">
        <f t="shared" si="84"/>
        <v>13689000</v>
      </c>
      <c r="BG175" s="7">
        <f t="shared" si="85"/>
        <v>13858000</v>
      </c>
      <c r="BH175" s="7">
        <f t="shared" si="85"/>
        <v>14027000</v>
      </c>
      <c r="BI175" s="7">
        <f t="shared" si="85"/>
        <v>14196000</v>
      </c>
      <c r="BJ175" s="7">
        <f t="shared" si="85"/>
        <v>14365000</v>
      </c>
      <c r="BK175" s="7">
        <f t="shared" si="85"/>
        <v>14534000</v>
      </c>
      <c r="BL175" s="7">
        <f t="shared" si="85"/>
        <v>14703000</v>
      </c>
      <c r="BM175" s="7">
        <f t="shared" si="85"/>
        <v>14872000</v>
      </c>
      <c r="BN175" s="7">
        <f t="shared" si="85"/>
        <v>15041000</v>
      </c>
      <c r="BO175" s="7">
        <f t="shared" si="85"/>
        <v>15210000</v>
      </c>
      <c r="BP175" s="7">
        <f t="shared" si="85"/>
        <v>15379000</v>
      </c>
      <c r="BQ175" s="7">
        <f t="shared" si="82"/>
        <v>15548000</v>
      </c>
      <c r="BR175" s="7">
        <f t="shared" si="82"/>
        <v>15717000</v>
      </c>
      <c r="BS175" s="7">
        <f t="shared" si="82"/>
        <v>15886000</v>
      </c>
      <c r="BT175" s="7">
        <f t="shared" si="82"/>
        <v>16055000</v>
      </c>
      <c r="BU175" s="7">
        <f t="shared" si="82"/>
        <v>16224000</v>
      </c>
      <c r="BV175" s="7">
        <f t="shared" si="82"/>
        <v>16393000</v>
      </c>
      <c r="BW175" s="7">
        <f t="shared" si="82"/>
        <v>16562000</v>
      </c>
      <c r="BX175" s="7">
        <f t="shared" si="82"/>
        <v>16731000</v>
      </c>
      <c r="BY175" s="7">
        <f t="shared" si="82"/>
        <v>16900000</v>
      </c>
    </row>
    <row r="176" spans="1:77" x14ac:dyDescent="0.2">
      <c r="A176" s="6">
        <f t="shared" si="72"/>
        <v>1700000</v>
      </c>
      <c r="B176" s="7">
        <f t="shared" si="86"/>
        <v>3400000</v>
      </c>
      <c r="C176" s="7">
        <f t="shared" si="86"/>
        <v>3570000</v>
      </c>
      <c r="D176" s="7">
        <f t="shared" si="86"/>
        <v>4590000</v>
      </c>
      <c r="E176" s="7">
        <f t="shared" si="86"/>
        <v>4760000</v>
      </c>
      <c r="F176" s="7">
        <f t="shared" si="86"/>
        <v>4930000</v>
      </c>
      <c r="G176" s="7">
        <f t="shared" si="86"/>
        <v>5100000</v>
      </c>
      <c r="H176" s="7">
        <f t="shared" si="86"/>
        <v>5270000</v>
      </c>
      <c r="I176" s="7">
        <f t="shared" si="86"/>
        <v>5440000</v>
      </c>
      <c r="J176" s="7">
        <f t="shared" si="86"/>
        <v>5610000</v>
      </c>
      <c r="K176" s="7">
        <f t="shared" si="86"/>
        <v>5780000</v>
      </c>
      <c r="L176" s="7">
        <f t="shared" si="86"/>
        <v>5950000</v>
      </c>
      <c r="M176" s="7">
        <f t="shared" si="86"/>
        <v>6120000</v>
      </c>
      <c r="N176" s="7">
        <f t="shared" si="86"/>
        <v>6290000</v>
      </c>
      <c r="O176" s="7">
        <f t="shared" si="86"/>
        <v>6460000</v>
      </c>
      <c r="P176" s="7">
        <f t="shared" si="86"/>
        <v>6630000</v>
      </c>
      <c r="Q176" s="7">
        <f t="shared" si="83"/>
        <v>6800000</v>
      </c>
      <c r="R176" s="7">
        <f t="shared" si="83"/>
        <v>6970000</v>
      </c>
      <c r="S176" s="7">
        <f t="shared" si="83"/>
        <v>7140000</v>
      </c>
      <c r="T176" s="7">
        <f t="shared" si="83"/>
        <v>7310000</v>
      </c>
      <c r="U176" s="7">
        <f t="shared" si="83"/>
        <v>7480000</v>
      </c>
      <c r="V176" s="7">
        <f t="shared" si="83"/>
        <v>7650000</v>
      </c>
      <c r="W176" s="7">
        <f t="shared" si="83"/>
        <v>7820000</v>
      </c>
      <c r="X176" s="7">
        <f t="shared" si="83"/>
        <v>7990000</v>
      </c>
      <c r="Y176" s="7">
        <f t="shared" si="83"/>
        <v>8160000</v>
      </c>
      <c r="Z176" s="7">
        <f t="shared" si="83"/>
        <v>8330000</v>
      </c>
      <c r="AA176" s="7">
        <f t="shared" si="83"/>
        <v>8500000</v>
      </c>
      <c r="AB176" s="7">
        <f t="shared" si="83"/>
        <v>8670000</v>
      </c>
      <c r="AC176" s="7">
        <f t="shared" si="83"/>
        <v>8840000</v>
      </c>
      <c r="AD176" s="7">
        <f t="shared" si="83"/>
        <v>9010000</v>
      </c>
      <c r="AE176" s="7">
        <f t="shared" si="83"/>
        <v>9180000</v>
      </c>
      <c r="AF176" s="7">
        <f t="shared" si="83"/>
        <v>9350000</v>
      </c>
      <c r="AG176" s="7">
        <f t="shared" si="81"/>
        <v>9520000</v>
      </c>
      <c r="AH176" s="7">
        <f t="shared" si="81"/>
        <v>9690000</v>
      </c>
      <c r="AI176" s="7">
        <f t="shared" si="81"/>
        <v>9860000</v>
      </c>
      <c r="AJ176" s="7">
        <f t="shared" si="81"/>
        <v>10030000</v>
      </c>
      <c r="AK176" s="7">
        <f t="shared" si="81"/>
        <v>10200000</v>
      </c>
      <c r="AL176" s="7">
        <f t="shared" si="81"/>
        <v>10370000</v>
      </c>
      <c r="AM176" s="7">
        <f t="shared" si="81"/>
        <v>10540000</v>
      </c>
      <c r="AN176" s="7">
        <f t="shared" si="81"/>
        <v>10710000</v>
      </c>
      <c r="AO176" s="7">
        <f t="shared" si="81"/>
        <v>10880000</v>
      </c>
      <c r="AP176" s="7">
        <f t="shared" si="81"/>
        <v>11050000</v>
      </c>
      <c r="AQ176" s="7">
        <f t="shared" si="84"/>
        <v>11220000</v>
      </c>
      <c r="AR176" s="7">
        <f t="shared" si="84"/>
        <v>11390000</v>
      </c>
      <c r="AS176" s="7">
        <f t="shared" si="84"/>
        <v>11560000</v>
      </c>
      <c r="AT176" s="7">
        <f t="shared" si="84"/>
        <v>11730000</v>
      </c>
      <c r="AU176" s="7">
        <f t="shared" si="84"/>
        <v>11900000</v>
      </c>
      <c r="AV176" s="7">
        <f t="shared" si="84"/>
        <v>12070000</v>
      </c>
      <c r="AW176" s="7">
        <f t="shared" si="84"/>
        <v>12240000</v>
      </c>
      <c r="AX176" s="7">
        <f t="shared" si="84"/>
        <v>12410000</v>
      </c>
      <c r="AY176" s="7">
        <f t="shared" si="84"/>
        <v>12580000</v>
      </c>
      <c r="AZ176" s="7">
        <f t="shared" si="84"/>
        <v>12750000</v>
      </c>
      <c r="BA176" s="7">
        <f t="shared" si="84"/>
        <v>12920000</v>
      </c>
      <c r="BB176" s="7">
        <f t="shared" si="84"/>
        <v>13090000</v>
      </c>
      <c r="BC176" s="7">
        <f t="shared" si="84"/>
        <v>13260000</v>
      </c>
      <c r="BD176" s="7">
        <f t="shared" si="84"/>
        <v>13430000</v>
      </c>
      <c r="BE176" s="7">
        <f t="shared" si="84"/>
        <v>13600000</v>
      </c>
      <c r="BF176" s="7">
        <f t="shared" si="84"/>
        <v>13770000</v>
      </c>
      <c r="BG176" s="7">
        <f t="shared" si="85"/>
        <v>13940000</v>
      </c>
      <c r="BH176" s="7">
        <f t="shared" si="85"/>
        <v>14110000</v>
      </c>
      <c r="BI176" s="7">
        <f t="shared" si="85"/>
        <v>14280000</v>
      </c>
      <c r="BJ176" s="7">
        <f t="shared" si="85"/>
        <v>14450000</v>
      </c>
      <c r="BK176" s="7">
        <f t="shared" si="85"/>
        <v>14620000</v>
      </c>
      <c r="BL176" s="7">
        <f t="shared" si="85"/>
        <v>14790000</v>
      </c>
      <c r="BM176" s="7">
        <f t="shared" si="85"/>
        <v>14960000</v>
      </c>
      <c r="BN176" s="7">
        <f t="shared" si="85"/>
        <v>15130000</v>
      </c>
      <c r="BO176" s="7">
        <f t="shared" si="85"/>
        <v>15300000</v>
      </c>
      <c r="BP176" s="7">
        <f t="shared" si="85"/>
        <v>15470000</v>
      </c>
      <c r="BQ176" s="7">
        <f t="shared" si="82"/>
        <v>15640000</v>
      </c>
      <c r="BR176" s="7">
        <f t="shared" si="82"/>
        <v>15810000</v>
      </c>
      <c r="BS176" s="7">
        <f t="shared" si="82"/>
        <v>15980000</v>
      </c>
      <c r="BT176" s="7">
        <f t="shared" si="82"/>
        <v>16150000</v>
      </c>
      <c r="BU176" s="7">
        <f t="shared" si="82"/>
        <v>16320000</v>
      </c>
      <c r="BV176" s="7">
        <f t="shared" si="82"/>
        <v>16490000</v>
      </c>
      <c r="BW176" s="7">
        <f t="shared" si="82"/>
        <v>16660000</v>
      </c>
      <c r="BX176" s="7">
        <f t="shared" si="82"/>
        <v>16830000</v>
      </c>
      <c r="BY176" s="7">
        <f t="shared" si="82"/>
        <v>17000000</v>
      </c>
    </row>
    <row r="177" spans="1:77" x14ac:dyDescent="0.2">
      <c r="A177" s="6">
        <f t="shared" si="72"/>
        <v>1710000</v>
      </c>
      <c r="B177" s="7">
        <f t="shared" si="86"/>
        <v>3420000</v>
      </c>
      <c r="C177" s="7">
        <f t="shared" si="86"/>
        <v>3591000</v>
      </c>
      <c r="D177" s="7">
        <f t="shared" si="86"/>
        <v>4617000</v>
      </c>
      <c r="E177" s="7">
        <f t="shared" si="86"/>
        <v>4788000</v>
      </c>
      <c r="F177" s="7">
        <f t="shared" si="86"/>
        <v>4959000</v>
      </c>
      <c r="G177" s="7">
        <f t="shared" si="86"/>
        <v>5130000</v>
      </c>
      <c r="H177" s="7">
        <f t="shared" si="86"/>
        <v>5301000</v>
      </c>
      <c r="I177" s="7">
        <f t="shared" si="86"/>
        <v>5472000</v>
      </c>
      <c r="J177" s="7">
        <f t="shared" si="86"/>
        <v>5643000</v>
      </c>
      <c r="K177" s="7">
        <f t="shared" si="86"/>
        <v>5814000</v>
      </c>
      <c r="L177" s="7">
        <f t="shared" si="86"/>
        <v>5985000</v>
      </c>
      <c r="M177" s="7">
        <f t="shared" si="86"/>
        <v>6156000</v>
      </c>
      <c r="N177" s="7">
        <f t="shared" si="86"/>
        <v>6327000</v>
      </c>
      <c r="O177" s="7">
        <f t="shared" si="86"/>
        <v>6498000</v>
      </c>
      <c r="P177" s="7">
        <f t="shared" si="86"/>
        <v>6669000</v>
      </c>
      <c r="Q177" s="7">
        <f t="shared" si="83"/>
        <v>6840000</v>
      </c>
      <c r="R177" s="7">
        <f t="shared" si="83"/>
        <v>7011000</v>
      </c>
      <c r="S177" s="7">
        <f t="shared" si="83"/>
        <v>7182000</v>
      </c>
      <c r="T177" s="7">
        <f t="shared" si="83"/>
        <v>7353000</v>
      </c>
      <c r="U177" s="7">
        <f t="shared" si="83"/>
        <v>7524000</v>
      </c>
      <c r="V177" s="7">
        <f t="shared" si="83"/>
        <v>7695000</v>
      </c>
      <c r="W177" s="7">
        <f t="shared" si="83"/>
        <v>7866000</v>
      </c>
      <c r="X177" s="7">
        <f t="shared" si="83"/>
        <v>8037000</v>
      </c>
      <c r="Y177" s="7">
        <f t="shared" si="83"/>
        <v>8208000</v>
      </c>
      <c r="Z177" s="7">
        <f t="shared" si="83"/>
        <v>8379000</v>
      </c>
      <c r="AA177" s="7">
        <f t="shared" si="83"/>
        <v>8550000</v>
      </c>
      <c r="AB177" s="7">
        <f t="shared" si="83"/>
        <v>8721000</v>
      </c>
      <c r="AC177" s="7">
        <f t="shared" si="83"/>
        <v>8892000</v>
      </c>
      <c r="AD177" s="7">
        <f t="shared" si="83"/>
        <v>9063000</v>
      </c>
      <c r="AE177" s="7">
        <f t="shared" si="83"/>
        <v>9234000</v>
      </c>
      <c r="AF177" s="7">
        <f t="shared" si="83"/>
        <v>9405000</v>
      </c>
      <c r="AG177" s="7">
        <f t="shared" si="81"/>
        <v>9576000</v>
      </c>
      <c r="AH177" s="7">
        <f t="shared" si="81"/>
        <v>9747000</v>
      </c>
      <c r="AI177" s="7">
        <f t="shared" si="81"/>
        <v>9918000</v>
      </c>
      <c r="AJ177" s="7">
        <f t="shared" si="81"/>
        <v>10089000</v>
      </c>
      <c r="AK177" s="7">
        <f t="shared" si="81"/>
        <v>10260000</v>
      </c>
      <c r="AL177" s="7">
        <f t="shared" si="81"/>
        <v>10431000</v>
      </c>
      <c r="AM177" s="7">
        <f t="shared" si="81"/>
        <v>10602000</v>
      </c>
      <c r="AN177" s="7">
        <f t="shared" si="81"/>
        <v>10773000</v>
      </c>
      <c r="AO177" s="7">
        <f t="shared" si="81"/>
        <v>10944000</v>
      </c>
      <c r="AP177" s="7">
        <f t="shared" si="81"/>
        <v>11115000</v>
      </c>
      <c r="AQ177" s="7">
        <f t="shared" si="84"/>
        <v>11286000</v>
      </c>
      <c r="AR177" s="7">
        <f t="shared" si="84"/>
        <v>11457000</v>
      </c>
      <c r="AS177" s="7">
        <f t="shared" si="84"/>
        <v>11628000</v>
      </c>
      <c r="AT177" s="7">
        <f t="shared" si="84"/>
        <v>11799000</v>
      </c>
      <c r="AU177" s="7">
        <f t="shared" si="84"/>
        <v>11970000</v>
      </c>
      <c r="AV177" s="7">
        <f t="shared" si="84"/>
        <v>12141000</v>
      </c>
      <c r="AW177" s="7">
        <f t="shared" si="84"/>
        <v>12312000</v>
      </c>
      <c r="AX177" s="7">
        <f t="shared" si="84"/>
        <v>12483000</v>
      </c>
      <c r="AY177" s="7">
        <f t="shared" si="84"/>
        <v>12654000</v>
      </c>
      <c r="AZ177" s="7">
        <f t="shared" si="84"/>
        <v>12825000</v>
      </c>
      <c r="BA177" s="7">
        <f t="shared" si="84"/>
        <v>12996000</v>
      </c>
      <c r="BB177" s="7">
        <f t="shared" si="84"/>
        <v>13167000</v>
      </c>
      <c r="BC177" s="7">
        <f t="shared" si="84"/>
        <v>13338000</v>
      </c>
      <c r="BD177" s="7">
        <f t="shared" si="84"/>
        <v>13509000</v>
      </c>
      <c r="BE177" s="7">
        <f t="shared" si="84"/>
        <v>13680000</v>
      </c>
      <c r="BF177" s="7">
        <f t="shared" si="84"/>
        <v>13851000</v>
      </c>
      <c r="BG177" s="7">
        <f t="shared" si="85"/>
        <v>14022000</v>
      </c>
      <c r="BH177" s="7">
        <f t="shared" si="85"/>
        <v>14193000</v>
      </c>
      <c r="BI177" s="7">
        <f t="shared" si="85"/>
        <v>14364000</v>
      </c>
      <c r="BJ177" s="7">
        <f t="shared" si="85"/>
        <v>14535000</v>
      </c>
      <c r="BK177" s="7">
        <f t="shared" si="85"/>
        <v>14706000</v>
      </c>
      <c r="BL177" s="7">
        <f t="shared" si="85"/>
        <v>14877000</v>
      </c>
      <c r="BM177" s="7">
        <f t="shared" si="85"/>
        <v>15048000</v>
      </c>
      <c r="BN177" s="7">
        <f t="shared" si="85"/>
        <v>15219000</v>
      </c>
      <c r="BO177" s="7">
        <f t="shared" si="85"/>
        <v>15390000</v>
      </c>
      <c r="BP177" s="7">
        <f t="shared" si="85"/>
        <v>15561000</v>
      </c>
      <c r="BQ177" s="7">
        <f t="shared" si="82"/>
        <v>15732000</v>
      </c>
      <c r="BR177" s="7">
        <f t="shared" si="82"/>
        <v>15903000</v>
      </c>
      <c r="BS177" s="7">
        <f t="shared" si="82"/>
        <v>16074000</v>
      </c>
      <c r="BT177" s="7">
        <f t="shared" si="82"/>
        <v>16245000</v>
      </c>
      <c r="BU177" s="7">
        <f t="shared" si="82"/>
        <v>16416000</v>
      </c>
      <c r="BV177" s="7">
        <f t="shared" si="82"/>
        <v>16587000</v>
      </c>
      <c r="BW177" s="7">
        <f t="shared" si="82"/>
        <v>16758000</v>
      </c>
      <c r="BX177" s="7">
        <f t="shared" si="82"/>
        <v>16929000</v>
      </c>
      <c r="BY177" s="7">
        <f t="shared" si="82"/>
        <v>17100000</v>
      </c>
    </row>
    <row r="178" spans="1:77" x14ac:dyDescent="0.2">
      <c r="A178" s="6">
        <f t="shared" si="72"/>
        <v>1720000</v>
      </c>
      <c r="B178" s="7">
        <f t="shared" si="86"/>
        <v>3440000</v>
      </c>
      <c r="C178" s="7">
        <f t="shared" si="86"/>
        <v>3612000</v>
      </c>
      <c r="D178" s="7">
        <f t="shared" si="86"/>
        <v>4644000</v>
      </c>
      <c r="E178" s="7">
        <f t="shared" si="86"/>
        <v>4816000</v>
      </c>
      <c r="F178" s="7">
        <f t="shared" si="86"/>
        <v>4988000</v>
      </c>
      <c r="G178" s="7">
        <f t="shared" si="86"/>
        <v>5160000</v>
      </c>
      <c r="H178" s="7">
        <f t="shared" si="86"/>
        <v>5332000</v>
      </c>
      <c r="I178" s="7">
        <f t="shared" si="86"/>
        <v>5504000</v>
      </c>
      <c r="J178" s="7">
        <f t="shared" si="86"/>
        <v>5676000</v>
      </c>
      <c r="K178" s="7">
        <f t="shared" si="86"/>
        <v>5848000</v>
      </c>
      <c r="L178" s="7">
        <f t="shared" si="86"/>
        <v>6020000</v>
      </c>
      <c r="M178" s="7">
        <f t="shared" si="86"/>
        <v>6192000</v>
      </c>
      <c r="N178" s="7">
        <f t="shared" si="86"/>
        <v>6364000</v>
      </c>
      <c r="O178" s="7">
        <f t="shared" si="86"/>
        <v>6536000</v>
      </c>
      <c r="P178" s="7">
        <f t="shared" si="86"/>
        <v>6708000</v>
      </c>
      <c r="Q178" s="7">
        <f t="shared" si="83"/>
        <v>6880000</v>
      </c>
      <c r="R178" s="7">
        <f t="shared" si="83"/>
        <v>7052000</v>
      </c>
      <c r="S178" s="7">
        <f t="shared" si="83"/>
        <v>7224000</v>
      </c>
      <c r="T178" s="7">
        <f t="shared" si="83"/>
        <v>7396000</v>
      </c>
      <c r="U178" s="7">
        <f t="shared" si="83"/>
        <v>7568000</v>
      </c>
      <c r="V178" s="7">
        <f t="shared" si="83"/>
        <v>7740000</v>
      </c>
      <c r="W178" s="7">
        <f t="shared" si="83"/>
        <v>7912000</v>
      </c>
      <c r="X178" s="7">
        <f t="shared" si="83"/>
        <v>8084000</v>
      </c>
      <c r="Y178" s="7">
        <f t="shared" si="83"/>
        <v>8256000</v>
      </c>
      <c r="Z178" s="7">
        <f t="shared" si="83"/>
        <v>8428000</v>
      </c>
      <c r="AA178" s="7">
        <f t="shared" si="83"/>
        <v>8600000</v>
      </c>
      <c r="AB178" s="7">
        <f t="shared" si="83"/>
        <v>8772000</v>
      </c>
      <c r="AC178" s="7">
        <f t="shared" si="83"/>
        <v>8944000</v>
      </c>
      <c r="AD178" s="7">
        <f t="shared" si="83"/>
        <v>9116000</v>
      </c>
      <c r="AE178" s="7">
        <f t="shared" si="83"/>
        <v>9288000</v>
      </c>
      <c r="AF178" s="7">
        <f t="shared" si="83"/>
        <v>9460000</v>
      </c>
      <c r="AG178" s="7">
        <f t="shared" si="81"/>
        <v>9632000</v>
      </c>
      <c r="AH178" s="7">
        <f t="shared" si="81"/>
        <v>9804000</v>
      </c>
      <c r="AI178" s="7">
        <f t="shared" si="81"/>
        <v>9976000</v>
      </c>
      <c r="AJ178" s="7">
        <f t="shared" si="81"/>
        <v>10148000</v>
      </c>
      <c r="AK178" s="7">
        <f t="shared" si="81"/>
        <v>10320000</v>
      </c>
      <c r="AL178" s="7">
        <f t="shared" si="81"/>
        <v>10492000</v>
      </c>
      <c r="AM178" s="7">
        <f t="shared" si="81"/>
        <v>10664000</v>
      </c>
      <c r="AN178" s="7">
        <f t="shared" si="81"/>
        <v>10836000</v>
      </c>
      <c r="AO178" s="7">
        <f t="shared" si="81"/>
        <v>11008000</v>
      </c>
      <c r="AP178" s="7">
        <f t="shared" si="81"/>
        <v>11180000</v>
      </c>
      <c r="AQ178" s="7">
        <f t="shared" si="84"/>
        <v>11352000</v>
      </c>
      <c r="AR178" s="7">
        <f t="shared" si="84"/>
        <v>11524000</v>
      </c>
      <c r="AS178" s="7">
        <f t="shared" si="84"/>
        <v>11696000</v>
      </c>
      <c r="AT178" s="7">
        <f t="shared" si="84"/>
        <v>11868000</v>
      </c>
      <c r="AU178" s="7">
        <f t="shared" si="84"/>
        <v>12040000</v>
      </c>
      <c r="AV178" s="7">
        <f t="shared" si="84"/>
        <v>12212000</v>
      </c>
      <c r="AW178" s="7">
        <f t="shared" si="84"/>
        <v>12384000</v>
      </c>
      <c r="AX178" s="7">
        <f t="shared" si="84"/>
        <v>12556000</v>
      </c>
      <c r="AY178" s="7">
        <f t="shared" si="84"/>
        <v>12728000</v>
      </c>
      <c r="AZ178" s="7">
        <f t="shared" si="84"/>
        <v>12900000</v>
      </c>
      <c r="BA178" s="7">
        <f t="shared" si="84"/>
        <v>13072000</v>
      </c>
      <c r="BB178" s="7">
        <f t="shared" si="84"/>
        <v>13244000</v>
      </c>
      <c r="BC178" s="7">
        <f t="shared" si="84"/>
        <v>13416000</v>
      </c>
      <c r="BD178" s="7">
        <f t="shared" si="84"/>
        <v>13588000</v>
      </c>
      <c r="BE178" s="7">
        <f t="shared" si="84"/>
        <v>13760000</v>
      </c>
      <c r="BF178" s="7">
        <f t="shared" si="84"/>
        <v>13932000</v>
      </c>
      <c r="BG178" s="7">
        <f t="shared" si="85"/>
        <v>14104000</v>
      </c>
      <c r="BH178" s="7">
        <f t="shared" si="85"/>
        <v>14276000</v>
      </c>
      <c r="BI178" s="7">
        <f t="shared" si="85"/>
        <v>14448000</v>
      </c>
      <c r="BJ178" s="7">
        <f t="shared" si="85"/>
        <v>14620000</v>
      </c>
      <c r="BK178" s="7">
        <f t="shared" si="85"/>
        <v>14792000</v>
      </c>
      <c r="BL178" s="7">
        <f t="shared" si="85"/>
        <v>14964000</v>
      </c>
      <c r="BM178" s="7">
        <f t="shared" si="85"/>
        <v>15136000</v>
      </c>
      <c r="BN178" s="7">
        <f t="shared" si="85"/>
        <v>15308000</v>
      </c>
      <c r="BO178" s="7">
        <f t="shared" si="85"/>
        <v>15480000</v>
      </c>
      <c r="BP178" s="7">
        <f t="shared" si="85"/>
        <v>15652000</v>
      </c>
      <c r="BQ178" s="7">
        <f t="shared" si="82"/>
        <v>15824000</v>
      </c>
      <c r="BR178" s="7">
        <f t="shared" si="82"/>
        <v>15996000</v>
      </c>
      <c r="BS178" s="7">
        <f t="shared" si="82"/>
        <v>16168000</v>
      </c>
      <c r="BT178" s="7">
        <f t="shared" si="82"/>
        <v>16340000</v>
      </c>
      <c r="BU178" s="7">
        <f t="shared" si="82"/>
        <v>16512000</v>
      </c>
      <c r="BV178" s="7">
        <f t="shared" si="82"/>
        <v>16684000</v>
      </c>
      <c r="BW178" s="7">
        <f t="shared" si="82"/>
        <v>16856000</v>
      </c>
      <c r="BX178" s="7">
        <f t="shared" si="82"/>
        <v>17028000</v>
      </c>
      <c r="BY178" s="7">
        <f t="shared" si="82"/>
        <v>17200000</v>
      </c>
    </row>
    <row r="179" spans="1:77" x14ac:dyDescent="0.2">
      <c r="A179" s="6">
        <f t="shared" si="72"/>
        <v>1730000</v>
      </c>
      <c r="B179" s="7">
        <f t="shared" si="86"/>
        <v>3460000</v>
      </c>
      <c r="C179" s="7">
        <f t="shared" si="86"/>
        <v>3633000</v>
      </c>
      <c r="D179" s="7">
        <f t="shared" si="86"/>
        <v>4671000</v>
      </c>
      <c r="E179" s="7">
        <f t="shared" si="86"/>
        <v>4844000</v>
      </c>
      <c r="F179" s="7">
        <f t="shared" si="86"/>
        <v>5017000</v>
      </c>
      <c r="G179" s="7">
        <f t="shared" si="86"/>
        <v>5190000</v>
      </c>
      <c r="H179" s="7">
        <f t="shared" si="86"/>
        <v>5363000</v>
      </c>
      <c r="I179" s="7">
        <f t="shared" si="86"/>
        <v>5536000</v>
      </c>
      <c r="J179" s="7">
        <f t="shared" si="86"/>
        <v>5709000</v>
      </c>
      <c r="K179" s="7">
        <f t="shared" si="86"/>
        <v>5882000</v>
      </c>
      <c r="L179" s="7">
        <f t="shared" si="86"/>
        <v>6055000</v>
      </c>
      <c r="M179" s="7">
        <f t="shared" si="86"/>
        <v>6228000</v>
      </c>
      <c r="N179" s="7">
        <f t="shared" si="86"/>
        <v>6401000</v>
      </c>
      <c r="O179" s="7">
        <f t="shared" si="86"/>
        <v>6574000</v>
      </c>
      <c r="P179" s="7">
        <f t="shared" si="86"/>
        <v>6747000</v>
      </c>
      <c r="Q179" s="7">
        <f t="shared" si="83"/>
        <v>6920000</v>
      </c>
      <c r="R179" s="7">
        <f t="shared" si="83"/>
        <v>7093000</v>
      </c>
      <c r="S179" s="7">
        <f t="shared" si="83"/>
        <v>7266000</v>
      </c>
      <c r="T179" s="7">
        <f t="shared" si="83"/>
        <v>7439000</v>
      </c>
      <c r="U179" s="7">
        <f t="shared" si="83"/>
        <v>7612000</v>
      </c>
      <c r="V179" s="7">
        <f t="shared" si="83"/>
        <v>7785000</v>
      </c>
      <c r="W179" s="7">
        <f t="shared" si="83"/>
        <v>7958000</v>
      </c>
      <c r="X179" s="7">
        <f t="shared" si="83"/>
        <v>8131000</v>
      </c>
      <c r="Y179" s="7">
        <f t="shared" si="83"/>
        <v>8304000</v>
      </c>
      <c r="Z179" s="7">
        <f t="shared" si="83"/>
        <v>8477000</v>
      </c>
      <c r="AA179" s="7">
        <f t="shared" si="83"/>
        <v>8650000</v>
      </c>
      <c r="AB179" s="7">
        <f t="shared" si="83"/>
        <v>8823000</v>
      </c>
      <c r="AC179" s="7">
        <f t="shared" si="83"/>
        <v>8996000</v>
      </c>
      <c r="AD179" s="7">
        <f t="shared" si="83"/>
        <v>9169000</v>
      </c>
      <c r="AE179" s="7">
        <f t="shared" si="83"/>
        <v>9342000</v>
      </c>
      <c r="AF179" s="7">
        <f t="shared" si="83"/>
        <v>9515000</v>
      </c>
      <c r="AG179" s="7">
        <f t="shared" ref="AG179:AV194" si="87">AG$8*$A179/10</f>
        <v>9688000</v>
      </c>
      <c r="AH179" s="7">
        <f t="shared" si="87"/>
        <v>9861000</v>
      </c>
      <c r="AI179" s="7">
        <f t="shared" si="87"/>
        <v>10034000</v>
      </c>
      <c r="AJ179" s="7">
        <f t="shared" si="87"/>
        <v>10207000</v>
      </c>
      <c r="AK179" s="7">
        <f t="shared" si="87"/>
        <v>10380000</v>
      </c>
      <c r="AL179" s="7">
        <f t="shared" si="87"/>
        <v>10553000</v>
      </c>
      <c r="AM179" s="7">
        <f t="shared" si="87"/>
        <v>10726000</v>
      </c>
      <c r="AN179" s="7">
        <f t="shared" si="87"/>
        <v>10899000</v>
      </c>
      <c r="AO179" s="7">
        <f t="shared" si="87"/>
        <v>11072000</v>
      </c>
      <c r="AP179" s="7">
        <f t="shared" si="87"/>
        <v>11245000</v>
      </c>
      <c r="AQ179" s="7">
        <f t="shared" si="84"/>
        <v>11418000</v>
      </c>
      <c r="AR179" s="7">
        <f t="shared" si="84"/>
        <v>11591000</v>
      </c>
      <c r="AS179" s="7">
        <f t="shared" si="84"/>
        <v>11764000</v>
      </c>
      <c r="AT179" s="7">
        <f t="shared" si="84"/>
        <v>11937000</v>
      </c>
      <c r="AU179" s="7">
        <f t="shared" si="84"/>
        <v>12110000</v>
      </c>
      <c r="AV179" s="7">
        <f t="shared" si="84"/>
        <v>12283000</v>
      </c>
      <c r="AW179" s="7">
        <f t="shared" si="84"/>
        <v>12456000</v>
      </c>
      <c r="AX179" s="7">
        <f t="shared" si="84"/>
        <v>12629000</v>
      </c>
      <c r="AY179" s="7">
        <f t="shared" si="84"/>
        <v>12802000</v>
      </c>
      <c r="AZ179" s="7">
        <f t="shared" si="84"/>
        <v>12975000</v>
      </c>
      <c r="BA179" s="7">
        <f t="shared" si="84"/>
        <v>13148000</v>
      </c>
      <c r="BB179" s="7">
        <f t="shared" si="84"/>
        <v>13321000</v>
      </c>
      <c r="BC179" s="7">
        <f t="shared" si="84"/>
        <v>13494000</v>
      </c>
      <c r="BD179" s="7">
        <f t="shared" si="84"/>
        <v>13667000</v>
      </c>
      <c r="BE179" s="7">
        <f t="shared" si="84"/>
        <v>13840000</v>
      </c>
      <c r="BF179" s="7">
        <f t="shared" si="84"/>
        <v>14013000</v>
      </c>
      <c r="BG179" s="7">
        <f t="shared" si="85"/>
        <v>14186000</v>
      </c>
      <c r="BH179" s="7">
        <f t="shared" si="85"/>
        <v>14359000</v>
      </c>
      <c r="BI179" s="7">
        <f t="shared" si="85"/>
        <v>14532000</v>
      </c>
      <c r="BJ179" s="7">
        <f t="shared" si="85"/>
        <v>14705000</v>
      </c>
      <c r="BK179" s="7">
        <f t="shared" si="85"/>
        <v>14878000</v>
      </c>
      <c r="BL179" s="7">
        <f t="shared" si="85"/>
        <v>15051000</v>
      </c>
      <c r="BM179" s="7">
        <f t="shared" si="85"/>
        <v>15224000</v>
      </c>
      <c r="BN179" s="7">
        <f t="shared" si="85"/>
        <v>15397000</v>
      </c>
      <c r="BO179" s="7">
        <f t="shared" si="85"/>
        <v>15570000</v>
      </c>
      <c r="BP179" s="7">
        <f t="shared" si="85"/>
        <v>15743000</v>
      </c>
      <c r="BQ179" s="7">
        <f t="shared" si="85"/>
        <v>15916000</v>
      </c>
      <c r="BR179" s="7">
        <f t="shared" si="85"/>
        <v>16089000</v>
      </c>
      <c r="BS179" s="7">
        <f t="shared" si="85"/>
        <v>16262000</v>
      </c>
      <c r="BT179" s="7">
        <f t="shared" si="85"/>
        <v>16435000</v>
      </c>
      <c r="BU179" s="7">
        <f t="shared" si="85"/>
        <v>16608000</v>
      </c>
      <c r="BV179" s="7">
        <f t="shared" si="85"/>
        <v>16781000</v>
      </c>
      <c r="BW179" s="7">
        <f t="shared" ref="BP179:BY194" si="88">BW$8*$A179/10</f>
        <v>16954000</v>
      </c>
      <c r="BX179" s="7">
        <f t="shared" si="88"/>
        <v>17127000</v>
      </c>
      <c r="BY179" s="7">
        <f t="shared" si="88"/>
        <v>17300000</v>
      </c>
    </row>
    <row r="180" spans="1:77" x14ac:dyDescent="0.2">
      <c r="A180" s="6">
        <f t="shared" si="72"/>
        <v>1740000</v>
      </c>
      <c r="B180" s="7">
        <f t="shared" si="86"/>
        <v>3480000</v>
      </c>
      <c r="C180" s="7">
        <f t="shared" si="86"/>
        <v>3654000</v>
      </c>
      <c r="D180" s="7">
        <f t="shared" si="86"/>
        <v>4698000</v>
      </c>
      <c r="E180" s="7">
        <f t="shared" si="86"/>
        <v>4872000</v>
      </c>
      <c r="F180" s="7">
        <f t="shared" si="86"/>
        <v>5046000</v>
      </c>
      <c r="G180" s="7">
        <f t="shared" si="86"/>
        <v>5220000</v>
      </c>
      <c r="H180" s="7">
        <f t="shared" si="86"/>
        <v>5394000</v>
      </c>
      <c r="I180" s="7">
        <f t="shared" si="86"/>
        <v>5568000</v>
      </c>
      <c r="J180" s="7">
        <f t="shared" si="86"/>
        <v>5742000</v>
      </c>
      <c r="K180" s="7">
        <f t="shared" si="86"/>
        <v>5916000</v>
      </c>
      <c r="L180" s="7">
        <f t="shared" si="86"/>
        <v>6090000</v>
      </c>
      <c r="M180" s="7">
        <f t="shared" si="86"/>
        <v>6264000</v>
      </c>
      <c r="N180" s="7">
        <f t="shared" si="86"/>
        <v>6438000</v>
      </c>
      <c r="O180" s="7">
        <f t="shared" si="86"/>
        <v>6612000</v>
      </c>
      <c r="P180" s="7">
        <f t="shared" si="86"/>
        <v>6786000</v>
      </c>
      <c r="Q180" s="7">
        <f t="shared" si="83"/>
        <v>6960000</v>
      </c>
      <c r="R180" s="7">
        <f t="shared" si="83"/>
        <v>7134000</v>
      </c>
      <c r="S180" s="7">
        <f t="shared" si="83"/>
        <v>7308000</v>
      </c>
      <c r="T180" s="7">
        <f t="shared" si="83"/>
        <v>7482000</v>
      </c>
      <c r="U180" s="7">
        <f t="shared" si="83"/>
        <v>7656000</v>
      </c>
      <c r="V180" s="7">
        <f t="shared" si="83"/>
        <v>7830000</v>
      </c>
      <c r="W180" s="7">
        <f t="shared" si="83"/>
        <v>8004000</v>
      </c>
      <c r="X180" s="7">
        <f t="shared" si="83"/>
        <v>8178000</v>
      </c>
      <c r="Y180" s="7">
        <f t="shared" si="83"/>
        <v>8352000</v>
      </c>
      <c r="Z180" s="7">
        <f t="shared" si="83"/>
        <v>8526000</v>
      </c>
      <c r="AA180" s="7">
        <f t="shared" si="83"/>
        <v>8700000</v>
      </c>
      <c r="AB180" s="7">
        <f t="shared" si="83"/>
        <v>8874000</v>
      </c>
      <c r="AC180" s="7">
        <f t="shared" si="83"/>
        <v>9048000</v>
      </c>
      <c r="AD180" s="7">
        <f t="shared" si="83"/>
        <v>9222000</v>
      </c>
      <c r="AE180" s="7">
        <f t="shared" si="83"/>
        <v>9396000</v>
      </c>
      <c r="AF180" s="7">
        <f t="shared" si="83"/>
        <v>9570000</v>
      </c>
      <c r="AG180" s="7">
        <f t="shared" si="87"/>
        <v>9744000</v>
      </c>
      <c r="AH180" s="7">
        <f t="shared" si="87"/>
        <v>9918000</v>
      </c>
      <c r="AI180" s="7">
        <f t="shared" si="87"/>
        <v>10092000</v>
      </c>
      <c r="AJ180" s="7">
        <f t="shared" si="87"/>
        <v>10266000</v>
      </c>
      <c r="AK180" s="7">
        <f t="shared" si="87"/>
        <v>10440000</v>
      </c>
      <c r="AL180" s="7">
        <f t="shared" si="87"/>
        <v>10614000</v>
      </c>
      <c r="AM180" s="7">
        <f t="shared" si="87"/>
        <v>10788000</v>
      </c>
      <c r="AN180" s="7">
        <f t="shared" si="87"/>
        <v>10962000</v>
      </c>
      <c r="AO180" s="7">
        <f t="shared" si="87"/>
        <v>11136000</v>
      </c>
      <c r="AP180" s="7">
        <f t="shared" si="87"/>
        <v>11310000</v>
      </c>
      <c r="AQ180" s="7">
        <f t="shared" si="84"/>
        <v>11484000</v>
      </c>
      <c r="AR180" s="7">
        <f t="shared" si="84"/>
        <v>11658000</v>
      </c>
      <c r="AS180" s="7">
        <f t="shared" si="84"/>
        <v>11832000</v>
      </c>
      <c r="AT180" s="7">
        <f t="shared" si="84"/>
        <v>12006000</v>
      </c>
      <c r="AU180" s="7">
        <f t="shared" si="84"/>
        <v>12180000</v>
      </c>
      <c r="AV180" s="7">
        <f t="shared" si="84"/>
        <v>12354000</v>
      </c>
      <c r="AW180" s="7">
        <f t="shared" si="84"/>
        <v>12528000</v>
      </c>
      <c r="AX180" s="7">
        <f t="shared" si="84"/>
        <v>12702000</v>
      </c>
      <c r="AY180" s="7">
        <f t="shared" si="84"/>
        <v>12876000</v>
      </c>
      <c r="AZ180" s="7">
        <f t="shared" si="84"/>
        <v>13050000</v>
      </c>
      <c r="BA180" s="7">
        <f t="shared" si="84"/>
        <v>13224000</v>
      </c>
      <c r="BB180" s="7">
        <f t="shared" si="84"/>
        <v>13398000</v>
      </c>
      <c r="BC180" s="7">
        <f t="shared" si="84"/>
        <v>13572000</v>
      </c>
      <c r="BD180" s="7">
        <f t="shared" si="84"/>
        <v>13746000</v>
      </c>
      <c r="BE180" s="7">
        <f t="shared" si="84"/>
        <v>13920000</v>
      </c>
      <c r="BF180" s="7">
        <f t="shared" si="84"/>
        <v>14094000</v>
      </c>
      <c r="BG180" s="7">
        <f t="shared" si="85"/>
        <v>14268000</v>
      </c>
      <c r="BH180" s="7">
        <f t="shared" si="85"/>
        <v>14442000</v>
      </c>
      <c r="BI180" s="7">
        <f t="shared" si="85"/>
        <v>14616000</v>
      </c>
      <c r="BJ180" s="7">
        <f t="shared" si="85"/>
        <v>14790000</v>
      </c>
      <c r="BK180" s="7">
        <f t="shared" si="85"/>
        <v>14964000</v>
      </c>
      <c r="BL180" s="7">
        <f t="shared" si="85"/>
        <v>15138000</v>
      </c>
      <c r="BM180" s="7">
        <f t="shared" si="85"/>
        <v>15312000</v>
      </c>
      <c r="BN180" s="7">
        <f t="shared" si="85"/>
        <v>15486000</v>
      </c>
      <c r="BO180" s="7">
        <f t="shared" si="85"/>
        <v>15660000</v>
      </c>
      <c r="BP180" s="7">
        <f t="shared" si="85"/>
        <v>15834000</v>
      </c>
      <c r="BQ180" s="7">
        <f t="shared" si="88"/>
        <v>16008000</v>
      </c>
      <c r="BR180" s="7">
        <f t="shared" si="88"/>
        <v>16182000</v>
      </c>
      <c r="BS180" s="7">
        <f t="shared" si="88"/>
        <v>16356000</v>
      </c>
      <c r="BT180" s="7">
        <f t="shared" si="88"/>
        <v>16530000</v>
      </c>
      <c r="BU180" s="7">
        <f t="shared" si="88"/>
        <v>16704000</v>
      </c>
      <c r="BV180" s="7">
        <f t="shared" si="88"/>
        <v>16878000</v>
      </c>
      <c r="BW180" s="7">
        <f t="shared" si="88"/>
        <v>17052000</v>
      </c>
      <c r="BX180" s="7">
        <f t="shared" si="88"/>
        <v>17226000</v>
      </c>
      <c r="BY180" s="7">
        <f t="shared" si="88"/>
        <v>17400000</v>
      </c>
    </row>
    <row r="181" spans="1:77" x14ac:dyDescent="0.2">
      <c r="A181" s="6">
        <f t="shared" si="72"/>
        <v>1750000</v>
      </c>
      <c r="B181" s="7">
        <f t="shared" si="86"/>
        <v>3500000</v>
      </c>
      <c r="C181" s="7">
        <f t="shared" si="86"/>
        <v>3675000</v>
      </c>
      <c r="D181" s="7">
        <f t="shared" si="86"/>
        <v>4725000</v>
      </c>
      <c r="E181" s="7">
        <f t="shared" si="86"/>
        <v>4900000</v>
      </c>
      <c r="F181" s="7">
        <f t="shared" si="86"/>
        <v>5075000</v>
      </c>
      <c r="G181" s="7">
        <f t="shared" si="86"/>
        <v>5250000</v>
      </c>
      <c r="H181" s="7">
        <f t="shared" si="86"/>
        <v>5425000</v>
      </c>
      <c r="I181" s="7">
        <f t="shared" si="86"/>
        <v>5600000</v>
      </c>
      <c r="J181" s="7">
        <f t="shared" si="86"/>
        <v>5775000</v>
      </c>
      <c r="K181" s="7">
        <f t="shared" si="86"/>
        <v>5950000</v>
      </c>
      <c r="L181" s="7">
        <f t="shared" si="86"/>
        <v>6125000</v>
      </c>
      <c r="M181" s="7">
        <f t="shared" si="86"/>
        <v>6300000</v>
      </c>
      <c r="N181" s="7">
        <f t="shared" si="86"/>
        <v>6475000</v>
      </c>
      <c r="O181" s="7">
        <f t="shared" si="86"/>
        <v>6650000</v>
      </c>
      <c r="P181" s="7">
        <f t="shared" si="86"/>
        <v>6825000</v>
      </c>
      <c r="Q181" s="7">
        <f t="shared" si="83"/>
        <v>7000000</v>
      </c>
      <c r="R181" s="7">
        <f t="shared" si="83"/>
        <v>7175000</v>
      </c>
      <c r="S181" s="7">
        <f t="shared" si="83"/>
        <v>7350000</v>
      </c>
      <c r="T181" s="7">
        <f t="shared" si="83"/>
        <v>7525000</v>
      </c>
      <c r="U181" s="7">
        <f t="shared" si="83"/>
        <v>7700000</v>
      </c>
      <c r="V181" s="7">
        <f t="shared" si="83"/>
        <v>7875000</v>
      </c>
      <c r="W181" s="7">
        <f t="shared" si="83"/>
        <v>8050000</v>
      </c>
      <c r="X181" s="7">
        <f t="shared" si="83"/>
        <v>8225000</v>
      </c>
      <c r="Y181" s="7">
        <f t="shared" si="83"/>
        <v>8400000</v>
      </c>
      <c r="Z181" s="7">
        <f t="shared" si="83"/>
        <v>8575000</v>
      </c>
      <c r="AA181" s="7">
        <f t="shared" si="83"/>
        <v>8750000</v>
      </c>
      <c r="AB181" s="7">
        <f t="shared" si="83"/>
        <v>8925000</v>
      </c>
      <c r="AC181" s="7">
        <f t="shared" si="83"/>
        <v>9100000</v>
      </c>
      <c r="AD181" s="7">
        <f t="shared" si="83"/>
        <v>9275000</v>
      </c>
      <c r="AE181" s="7">
        <f t="shared" si="83"/>
        <v>9450000</v>
      </c>
      <c r="AF181" s="7">
        <f t="shared" si="83"/>
        <v>9625000</v>
      </c>
      <c r="AG181" s="7">
        <f t="shared" si="87"/>
        <v>9800000</v>
      </c>
      <c r="AH181" s="7">
        <f t="shared" si="87"/>
        <v>9975000</v>
      </c>
      <c r="AI181" s="7">
        <f t="shared" si="87"/>
        <v>10150000</v>
      </c>
      <c r="AJ181" s="7">
        <f t="shared" si="87"/>
        <v>10325000</v>
      </c>
      <c r="AK181" s="7">
        <f t="shared" si="87"/>
        <v>10500000</v>
      </c>
      <c r="AL181" s="7">
        <f t="shared" si="87"/>
        <v>10675000</v>
      </c>
      <c r="AM181" s="7">
        <f t="shared" si="87"/>
        <v>10850000</v>
      </c>
      <c r="AN181" s="7">
        <f t="shared" si="87"/>
        <v>11025000</v>
      </c>
      <c r="AO181" s="7">
        <f t="shared" si="87"/>
        <v>11200000</v>
      </c>
      <c r="AP181" s="7">
        <f t="shared" si="87"/>
        <v>11375000</v>
      </c>
      <c r="AQ181" s="7">
        <f t="shared" si="84"/>
        <v>11550000</v>
      </c>
      <c r="AR181" s="7">
        <f t="shared" si="84"/>
        <v>11725000</v>
      </c>
      <c r="AS181" s="7">
        <f t="shared" si="84"/>
        <v>11900000</v>
      </c>
      <c r="AT181" s="7">
        <f t="shared" si="84"/>
        <v>12075000</v>
      </c>
      <c r="AU181" s="7">
        <f t="shared" si="84"/>
        <v>12250000</v>
      </c>
      <c r="AV181" s="7">
        <f t="shared" si="84"/>
        <v>12425000</v>
      </c>
      <c r="AW181" s="7">
        <f t="shared" si="84"/>
        <v>12600000</v>
      </c>
      <c r="AX181" s="7">
        <f t="shared" si="84"/>
        <v>12775000</v>
      </c>
      <c r="AY181" s="7">
        <f t="shared" si="84"/>
        <v>12950000</v>
      </c>
      <c r="AZ181" s="7">
        <f t="shared" si="84"/>
        <v>13125000</v>
      </c>
      <c r="BA181" s="7">
        <f t="shared" si="84"/>
        <v>13300000</v>
      </c>
      <c r="BB181" s="7">
        <f t="shared" si="84"/>
        <v>13475000</v>
      </c>
      <c r="BC181" s="7">
        <f t="shared" si="84"/>
        <v>13650000</v>
      </c>
      <c r="BD181" s="7">
        <f t="shared" si="84"/>
        <v>13825000</v>
      </c>
      <c r="BE181" s="7">
        <f t="shared" si="84"/>
        <v>14000000</v>
      </c>
      <c r="BF181" s="7">
        <f t="shared" si="84"/>
        <v>14175000</v>
      </c>
      <c r="BG181" s="7">
        <f t="shared" si="85"/>
        <v>14350000</v>
      </c>
      <c r="BH181" s="7">
        <f t="shared" si="85"/>
        <v>14525000</v>
      </c>
      <c r="BI181" s="7">
        <f t="shared" si="85"/>
        <v>14700000</v>
      </c>
      <c r="BJ181" s="7">
        <f t="shared" si="85"/>
        <v>14875000</v>
      </c>
      <c r="BK181" s="7">
        <f t="shared" si="85"/>
        <v>15050000</v>
      </c>
      <c r="BL181" s="7">
        <f t="shared" si="85"/>
        <v>15225000</v>
      </c>
      <c r="BM181" s="7">
        <f t="shared" si="85"/>
        <v>15400000</v>
      </c>
      <c r="BN181" s="7">
        <f t="shared" si="85"/>
        <v>15575000</v>
      </c>
      <c r="BO181" s="7">
        <f t="shared" si="85"/>
        <v>15750000</v>
      </c>
      <c r="BP181" s="7">
        <f t="shared" si="85"/>
        <v>15925000</v>
      </c>
      <c r="BQ181" s="7">
        <f t="shared" si="85"/>
        <v>16100000</v>
      </c>
      <c r="BR181" s="7">
        <f t="shared" si="85"/>
        <v>16275000</v>
      </c>
      <c r="BS181" s="7">
        <f t="shared" si="85"/>
        <v>16450000</v>
      </c>
      <c r="BT181" s="7">
        <f t="shared" si="85"/>
        <v>16625000</v>
      </c>
      <c r="BU181" s="7">
        <f t="shared" si="85"/>
        <v>16800000</v>
      </c>
      <c r="BV181" s="7">
        <f t="shared" si="85"/>
        <v>16975000</v>
      </c>
      <c r="BW181" s="7">
        <f t="shared" si="88"/>
        <v>17150000</v>
      </c>
      <c r="BX181" s="7">
        <f t="shared" si="88"/>
        <v>17325000</v>
      </c>
      <c r="BY181" s="7">
        <f t="shared" si="88"/>
        <v>17500000</v>
      </c>
    </row>
    <row r="182" spans="1:77" x14ac:dyDescent="0.2">
      <c r="A182" s="6">
        <f t="shared" si="72"/>
        <v>1760000</v>
      </c>
      <c r="B182" s="7">
        <f t="shared" si="86"/>
        <v>3520000</v>
      </c>
      <c r="C182" s="7">
        <f t="shared" si="86"/>
        <v>3696000</v>
      </c>
      <c r="D182" s="7">
        <f t="shared" si="86"/>
        <v>4752000</v>
      </c>
      <c r="E182" s="7">
        <f t="shared" si="86"/>
        <v>4928000</v>
      </c>
      <c r="F182" s="7">
        <f t="shared" si="86"/>
        <v>5104000</v>
      </c>
      <c r="G182" s="7">
        <f t="shared" si="86"/>
        <v>5280000</v>
      </c>
      <c r="H182" s="7">
        <f t="shared" si="86"/>
        <v>5456000</v>
      </c>
      <c r="I182" s="7">
        <f t="shared" si="86"/>
        <v>5632000</v>
      </c>
      <c r="J182" s="7">
        <f t="shared" si="86"/>
        <v>5808000</v>
      </c>
      <c r="K182" s="7">
        <f t="shared" si="86"/>
        <v>5984000</v>
      </c>
      <c r="L182" s="7">
        <f t="shared" si="86"/>
        <v>6160000</v>
      </c>
      <c r="M182" s="7">
        <f t="shared" si="86"/>
        <v>6336000</v>
      </c>
      <c r="N182" s="7">
        <f t="shared" si="86"/>
        <v>6512000</v>
      </c>
      <c r="O182" s="7">
        <f t="shared" si="86"/>
        <v>6688000</v>
      </c>
      <c r="P182" s="7">
        <f t="shared" si="86"/>
        <v>6864000</v>
      </c>
      <c r="Q182" s="7">
        <f t="shared" si="83"/>
        <v>7040000</v>
      </c>
      <c r="R182" s="7">
        <f t="shared" si="83"/>
        <v>7216000</v>
      </c>
      <c r="S182" s="7">
        <f t="shared" si="83"/>
        <v>7392000</v>
      </c>
      <c r="T182" s="7">
        <f t="shared" si="83"/>
        <v>7568000</v>
      </c>
      <c r="U182" s="7">
        <f t="shared" si="83"/>
        <v>7744000</v>
      </c>
      <c r="V182" s="7">
        <f t="shared" si="83"/>
        <v>7920000</v>
      </c>
      <c r="W182" s="7">
        <f t="shared" si="83"/>
        <v>8096000</v>
      </c>
      <c r="X182" s="7">
        <f t="shared" si="83"/>
        <v>8272000</v>
      </c>
      <c r="Y182" s="7">
        <f t="shared" si="83"/>
        <v>8448000</v>
      </c>
      <c r="Z182" s="7">
        <f t="shared" si="83"/>
        <v>8624000</v>
      </c>
      <c r="AA182" s="7">
        <f t="shared" si="83"/>
        <v>8800000</v>
      </c>
      <c r="AB182" s="7">
        <f t="shared" si="83"/>
        <v>8976000</v>
      </c>
      <c r="AC182" s="7">
        <f t="shared" si="83"/>
        <v>9152000</v>
      </c>
      <c r="AD182" s="7">
        <f t="shared" si="83"/>
        <v>9328000</v>
      </c>
      <c r="AE182" s="7">
        <f t="shared" si="83"/>
        <v>9504000</v>
      </c>
      <c r="AF182" s="7">
        <f t="shared" si="83"/>
        <v>9680000</v>
      </c>
      <c r="AG182" s="7">
        <f t="shared" si="87"/>
        <v>9856000</v>
      </c>
      <c r="AH182" s="7">
        <f t="shared" si="87"/>
        <v>10032000</v>
      </c>
      <c r="AI182" s="7">
        <f t="shared" si="87"/>
        <v>10208000</v>
      </c>
      <c r="AJ182" s="7">
        <f t="shared" si="87"/>
        <v>10384000</v>
      </c>
      <c r="AK182" s="7">
        <f t="shared" si="87"/>
        <v>10560000</v>
      </c>
      <c r="AL182" s="7">
        <f t="shared" si="87"/>
        <v>10736000</v>
      </c>
      <c r="AM182" s="7">
        <f t="shared" si="87"/>
        <v>10912000</v>
      </c>
      <c r="AN182" s="7">
        <f t="shared" si="87"/>
        <v>11088000</v>
      </c>
      <c r="AO182" s="7">
        <f t="shared" si="87"/>
        <v>11264000</v>
      </c>
      <c r="AP182" s="7">
        <f t="shared" si="87"/>
        <v>11440000</v>
      </c>
      <c r="AQ182" s="7">
        <f t="shared" si="84"/>
        <v>11616000</v>
      </c>
      <c r="AR182" s="7">
        <f t="shared" si="84"/>
        <v>11792000</v>
      </c>
      <c r="AS182" s="7">
        <f t="shared" si="84"/>
        <v>11968000</v>
      </c>
      <c r="AT182" s="7">
        <f t="shared" si="84"/>
        <v>12144000</v>
      </c>
      <c r="AU182" s="7">
        <f t="shared" si="84"/>
        <v>12320000</v>
      </c>
      <c r="AV182" s="7">
        <f t="shared" si="84"/>
        <v>12496000</v>
      </c>
      <c r="AW182" s="7">
        <f t="shared" si="84"/>
        <v>12672000</v>
      </c>
      <c r="AX182" s="7">
        <f t="shared" si="84"/>
        <v>12848000</v>
      </c>
      <c r="AY182" s="7">
        <f t="shared" si="84"/>
        <v>13024000</v>
      </c>
      <c r="AZ182" s="7">
        <f t="shared" si="84"/>
        <v>13200000</v>
      </c>
      <c r="BA182" s="7">
        <f t="shared" si="84"/>
        <v>13376000</v>
      </c>
      <c r="BB182" s="7">
        <f t="shared" si="84"/>
        <v>13552000</v>
      </c>
      <c r="BC182" s="7">
        <f t="shared" si="84"/>
        <v>13728000</v>
      </c>
      <c r="BD182" s="7">
        <f t="shared" si="84"/>
        <v>13904000</v>
      </c>
      <c r="BE182" s="7">
        <f t="shared" si="84"/>
        <v>14080000</v>
      </c>
      <c r="BF182" s="7">
        <f t="shared" si="84"/>
        <v>14256000</v>
      </c>
      <c r="BG182" s="7">
        <f t="shared" si="85"/>
        <v>14432000</v>
      </c>
      <c r="BH182" s="7">
        <f t="shared" si="85"/>
        <v>14608000</v>
      </c>
      <c r="BI182" s="7">
        <f t="shared" si="85"/>
        <v>14784000</v>
      </c>
      <c r="BJ182" s="7">
        <f t="shared" si="85"/>
        <v>14960000</v>
      </c>
      <c r="BK182" s="7">
        <f t="shared" si="85"/>
        <v>15136000</v>
      </c>
      <c r="BL182" s="7">
        <f t="shared" si="85"/>
        <v>15312000</v>
      </c>
      <c r="BM182" s="7">
        <f t="shared" si="85"/>
        <v>15488000</v>
      </c>
      <c r="BN182" s="7">
        <f t="shared" si="85"/>
        <v>15664000</v>
      </c>
      <c r="BO182" s="7">
        <f t="shared" si="85"/>
        <v>15840000</v>
      </c>
      <c r="BP182" s="7">
        <f t="shared" si="88"/>
        <v>16016000</v>
      </c>
      <c r="BQ182" s="7">
        <f t="shared" si="88"/>
        <v>16192000</v>
      </c>
      <c r="BR182" s="7">
        <f t="shared" si="88"/>
        <v>16368000</v>
      </c>
      <c r="BS182" s="7">
        <f t="shared" si="88"/>
        <v>16544000</v>
      </c>
      <c r="BT182" s="7">
        <f t="shared" si="88"/>
        <v>16720000</v>
      </c>
      <c r="BU182" s="7">
        <f t="shared" si="88"/>
        <v>16896000</v>
      </c>
      <c r="BV182" s="7">
        <f t="shared" si="88"/>
        <v>17072000</v>
      </c>
      <c r="BW182" s="7">
        <f t="shared" si="88"/>
        <v>17248000</v>
      </c>
      <c r="BX182" s="7">
        <f t="shared" si="88"/>
        <v>17424000</v>
      </c>
      <c r="BY182" s="7">
        <f t="shared" si="88"/>
        <v>17600000</v>
      </c>
    </row>
    <row r="183" spans="1:77" x14ac:dyDescent="0.2">
      <c r="A183" s="6">
        <f t="shared" si="72"/>
        <v>1770000</v>
      </c>
      <c r="B183" s="7">
        <f t="shared" si="86"/>
        <v>3540000</v>
      </c>
      <c r="C183" s="7">
        <f t="shared" si="86"/>
        <v>3717000</v>
      </c>
      <c r="D183" s="7">
        <f t="shared" si="86"/>
        <v>4779000</v>
      </c>
      <c r="E183" s="7">
        <f t="shared" si="86"/>
        <v>4956000</v>
      </c>
      <c r="F183" s="7">
        <f t="shared" si="86"/>
        <v>5133000</v>
      </c>
      <c r="G183" s="7">
        <f t="shared" si="86"/>
        <v>5310000</v>
      </c>
      <c r="H183" s="7">
        <f t="shared" si="86"/>
        <v>5487000</v>
      </c>
      <c r="I183" s="7">
        <f t="shared" si="86"/>
        <v>5664000</v>
      </c>
      <c r="J183" s="7">
        <f t="shared" si="86"/>
        <v>5841000</v>
      </c>
      <c r="K183" s="7">
        <f t="shared" si="86"/>
        <v>6018000</v>
      </c>
      <c r="L183" s="7">
        <f t="shared" si="86"/>
        <v>6195000</v>
      </c>
      <c r="M183" s="7">
        <f t="shared" si="86"/>
        <v>6372000</v>
      </c>
      <c r="N183" s="7">
        <f t="shared" si="86"/>
        <v>6549000</v>
      </c>
      <c r="O183" s="7">
        <f t="shared" si="86"/>
        <v>6726000</v>
      </c>
      <c r="P183" s="7">
        <f t="shared" si="86"/>
        <v>6903000</v>
      </c>
      <c r="Q183" s="7">
        <f t="shared" si="83"/>
        <v>7080000</v>
      </c>
      <c r="R183" s="7">
        <f t="shared" si="83"/>
        <v>7257000</v>
      </c>
      <c r="S183" s="7">
        <f t="shared" si="83"/>
        <v>7434000</v>
      </c>
      <c r="T183" s="7">
        <f t="shared" si="83"/>
        <v>7611000</v>
      </c>
      <c r="U183" s="7">
        <f t="shared" si="83"/>
        <v>7788000</v>
      </c>
      <c r="V183" s="7">
        <f t="shared" si="83"/>
        <v>7965000</v>
      </c>
      <c r="W183" s="7">
        <f t="shared" si="83"/>
        <v>8142000</v>
      </c>
      <c r="X183" s="7">
        <f t="shared" si="83"/>
        <v>8319000</v>
      </c>
      <c r="Y183" s="7">
        <f t="shared" si="83"/>
        <v>8496000</v>
      </c>
      <c r="Z183" s="7">
        <f t="shared" si="83"/>
        <v>8673000</v>
      </c>
      <c r="AA183" s="7">
        <f t="shared" si="83"/>
        <v>8850000</v>
      </c>
      <c r="AB183" s="7">
        <f t="shared" si="83"/>
        <v>9027000</v>
      </c>
      <c r="AC183" s="7">
        <f t="shared" si="83"/>
        <v>9204000</v>
      </c>
      <c r="AD183" s="7">
        <f t="shared" si="83"/>
        <v>9381000</v>
      </c>
      <c r="AE183" s="7">
        <f t="shared" si="83"/>
        <v>9558000</v>
      </c>
      <c r="AF183" s="7">
        <f t="shared" si="83"/>
        <v>9735000</v>
      </c>
      <c r="AG183" s="7">
        <f t="shared" si="87"/>
        <v>9912000</v>
      </c>
      <c r="AH183" s="7">
        <f t="shared" si="87"/>
        <v>10089000</v>
      </c>
      <c r="AI183" s="7">
        <f t="shared" si="87"/>
        <v>10266000</v>
      </c>
      <c r="AJ183" s="7">
        <f t="shared" si="87"/>
        <v>10443000</v>
      </c>
      <c r="AK183" s="7">
        <f t="shared" si="87"/>
        <v>10620000</v>
      </c>
      <c r="AL183" s="7">
        <f t="shared" si="87"/>
        <v>10797000</v>
      </c>
      <c r="AM183" s="7">
        <f t="shared" si="87"/>
        <v>10974000</v>
      </c>
      <c r="AN183" s="7">
        <f t="shared" si="87"/>
        <v>11151000</v>
      </c>
      <c r="AO183" s="7">
        <f t="shared" si="87"/>
        <v>11328000</v>
      </c>
      <c r="AP183" s="7">
        <f t="shared" si="87"/>
        <v>11505000</v>
      </c>
      <c r="AQ183" s="7">
        <f t="shared" si="84"/>
        <v>11682000</v>
      </c>
      <c r="AR183" s="7">
        <f t="shared" si="84"/>
        <v>11859000</v>
      </c>
      <c r="AS183" s="7">
        <f t="shared" si="84"/>
        <v>12036000</v>
      </c>
      <c r="AT183" s="7">
        <f t="shared" si="84"/>
        <v>12213000</v>
      </c>
      <c r="AU183" s="7">
        <f t="shared" si="84"/>
        <v>12390000</v>
      </c>
      <c r="AV183" s="7">
        <f t="shared" si="84"/>
        <v>12567000</v>
      </c>
      <c r="AW183" s="7">
        <f t="shared" si="84"/>
        <v>12744000</v>
      </c>
      <c r="AX183" s="7">
        <f t="shared" si="84"/>
        <v>12921000</v>
      </c>
      <c r="AY183" s="7">
        <f t="shared" si="84"/>
        <v>13098000</v>
      </c>
      <c r="AZ183" s="7">
        <f t="shared" si="84"/>
        <v>13275000</v>
      </c>
      <c r="BA183" s="7">
        <f t="shared" si="84"/>
        <v>13452000</v>
      </c>
      <c r="BB183" s="7">
        <f t="shared" si="84"/>
        <v>13629000</v>
      </c>
      <c r="BC183" s="7">
        <f t="shared" si="84"/>
        <v>13806000</v>
      </c>
      <c r="BD183" s="7">
        <f t="shared" si="84"/>
        <v>13983000</v>
      </c>
      <c r="BE183" s="7">
        <f t="shared" si="84"/>
        <v>14160000</v>
      </c>
      <c r="BF183" s="7">
        <f t="shared" si="84"/>
        <v>14337000</v>
      </c>
      <c r="BG183" s="7">
        <f t="shared" si="85"/>
        <v>14514000</v>
      </c>
      <c r="BH183" s="7">
        <f t="shared" si="85"/>
        <v>14691000</v>
      </c>
      <c r="BI183" s="7">
        <f t="shared" si="85"/>
        <v>14868000</v>
      </c>
      <c r="BJ183" s="7">
        <f t="shared" si="85"/>
        <v>15045000</v>
      </c>
      <c r="BK183" s="7">
        <f t="shared" si="85"/>
        <v>15222000</v>
      </c>
      <c r="BL183" s="7">
        <f t="shared" si="85"/>
        <v>15399000</v>
      </c>
      <c r="BM183" s="7">
        <f t="shared" si="85"/>
        <v>15576000</v>
      </c>
      <c r="BN183" s="7">
        <f t="shared" si="85"/>
        <v>15753000</v>
      </c>
      <c r="BO183" s="7">
        <f t="shared" si="85"/>
        <v>15930000</v>
      </c>
      <c r="BP183" s="7">
        <f t="shared" si="88"/>
        <v>16107000</v>
      </c>
      <c r="BQ183" s="7">
        <f t="shared" si="88"/>
        <v>16284000</v>
      </c>
      <c r="BR183" s="7">
        <f t="shared" si="88"/>
        <v>16461000</v>
      </c>
      <c r="BS183" s="7">
        <f t="shared" si="88"/>
        <v>16638000</v>
      </c>
      <c r="BT183" s="7">
        <f t="shared" si="88"/>
        <v>16815000</v>
      </c>
      <c r="BU183" s="7">
        <f t="shared" si="88"/>
        <v>16992000</v>
      </c>
      <c r="BV183" s="7">
        <f t="shared" si="88"/>
        <v>17169000</v>
      </c>
      <c r="BW183" s="7">
        <f t="shared" si="88"/>
        <v>17346000</v>
      </c>
      <c r="BX183" s="7">
        <f t="shared" si="88"/>
        <v>17523000</v>
      </c>
      <c r="BY183" s="7">
        <f t="shared" si="88"/>
        <v>17700000</v>
      </c>
    </row>
    <row r="184" spans="1:77" x14ac:dyDescent="0.2">
      <c r="A184" s="6">
        <f t="shared" si="72"/>
        <v>1780000</v>
      </c>
      <c r="B184" s="7">
        <f t="shared" si="86"/>
        <v>3560000</v>
      </c>
      <c r="C184" s="7">
        <f t="shared" si="86"/>
        <v>3738000</v>
      </c>
      <c r="D184" s="7">
        <f t="shared" si="86"/>
        <v>4806000</v>
      </c>
      <c r="E184" s="7">
        <f t="shared" si="86"/>
        <v>4984000</v>
      </c>
      <c r="F184" s="7">
        <f t="shared" si="86"/>
        <v>5162000</v>
      </c>
      <c r="G184" s="7">
        <f t="shared" si="86"/>
        <v>5340000</v>
      </c>
      <c r="H184" s="7">
        <f t="shared" si="86"/>
        <v>5518000</v>
      </c>
      <c r="I184" s="7">
        <f t="shared" si="86"/>
        <v>5696000</v>
      </c>
      <c r="J184" s="7">
        <f t="shared" si="86"/>
        <v>5874000</v>
      </c>
      <c r="K184" s="7">
        <f t="shared" si="86"/>
        <v>6052000</v>
      </c>
      <c r="L184" s="7">
        <f t="shared" si="86"/>
        <v>6230000</v>
      </c>
      <c r="M184" s="7">
        <f t="shared" si="86"/>
        <v>6408000</v>
      </c>
      <c r="N184" s="7">
        <f t="shared" si="86"/>
        <v>6586000</v>
      </c>
      <c r="O184" s="7">
        <f t="shared" si="86"/>
        <v>6764000</v>
      </c>
      <c r="P184" s="7">
        <f t="shared" si="86"/>
        <v>6942000</v>
      </c>
      <c r="Q184" s="7">
        <f t="shared" si="86"/>
        <v>7120000</v>
      </c>
      <c r="R184" s="7">
        <f t="shared" ref="R184:AG199" si="89">R$8*$A184/10</f>
        <v>7298000</v>
      </c>
      <c r="S184" s="7">
        <f t="shared" si="89"/>
        <v>7476000</v>
      </c>
      <c r="T184" s="7">
        <f t="shared" si="89"/>
        <v>7654000</v>
      </c>
      <c r="U184" s="7">
        <f t="shared" si="89"/>
        <v>7832000</v>
      </c>
      <c r="V184" s="7">
        <f t="shared" si="89"/>
        <v>8010000</v>
      </c>
      <c r="W184" s="7">
        <f t="shared" si="89"/>
        <v>8188000</v>
      </c>
      <c r="X184" s="7">
        <f t="shared" si="89"/>
        <v>8366000</v>
      </c>
      <c r="Y184" s="7">
        <f t="shared" si="89"/>
        <v>8544000</v>
      </c>
      <c r="Z184" s="7">
        <f t="shared" si="89"/>
        <v>8722000</v>
      </c>
      <c r="AA184" s="7">
        <f t="shared" si="89"/>
        <v>8900000</v>
      </c>
      <c r="AB184" s="7">
        <f t="shared" si="89"/>
        <v>9078000</v>
      </c>
      <c r="AC184" s="7">
        <f t="shared" si="89"/>
        <v>9256000</v>
      </c>
      <c r="AD184" s="7">
        <f t="shared" si="89"/>
        <v>9434000</v>
      </c>
      <c r="AE184" s="7">
        <f t="shared" si="89"/>
        <v>9612000</v>
      </c>
      <c r="AF184" s="7">
        <f t="shared" si="89"/>
        <v>9790000</v>
      </c>
      <c r="AG184" s="7">
        <f t="shared" si="87"/>
        <v>9968000</v>
      </c>
      <c r="AH184" s="7">
        <f t="shared" si="87"/>
        <v>10146000</v>
      </c>
      <c r="AI184" s="7">
        <f t="shared" si="87"/>
        <v>10324000</v>
      </c>
      <c r="AJ184" s="7">
        <f t="shared" si="87"/>
        <v>10502000</v>
      </c>
      <c r="AK184" s="7">
        <f t="shared" si="87"/>
        <v>10680000</v>
      </c>
      <c r="AL184" s="7">
        <f t="shared" si="87"/>
        <v>10858000</v>
      </c>
      <c r="AM184" s="7">
        <f t="shared" si="87"/>
        <v>11036000</v>
      </c>
      <c r="AN184" s="7">
        <f t="shared" si="87"/>
        <v>11214000</v>
      </c>
      <c r="AO184" s="7">
        <f t="shared" si="87"/>
        <v>11392000</v>
      </c>
      <c r="AP184" s="7">
        <f t="shared" si="87"/>
        <v>11570000</v>
      </c>
      <c r="AQ184" s="7">
        <f t="shared" si="87"/>
        <v>11748000</v>
      </c>
      <c r="AR184" s="7">
        <f t="shared" si="87"/>
        <v>11926000</v>
      </c>
      <c r="AS184" s="7">
        <f t="shared" si="87"/>
        <v>12104000</v>
      </c>
      <c r="AT184" s="7">
        <f t="shared" si="87"/>
        <v>12282000</v>
      </c>
      <c r="AU184" s="7">
        <f t="shared" si="87"/>
        <v>12460000</v>
      </c>
      <c r="AV184" s="7">
        <f t="shared" si="87"/>
        <v>12638000</v>
      </c>
      <c r="AW184" s="7">
        <f t="shared" ref="AW184:BM199" si="90">AW$8*$A184/10</f>
        <v>12816000</v>
      </c>
      <c r="AX184" s="7">
        <f t="shared" si="90"/>
        <v>12994000</v>
      </c>
      <c r="AY184" s="7">
        <f t="shared" si="90"/>
        <v>13172000</v>
      </c>
      <c r="AZ184" s="7">
        <f t="shared" si="90"/>
        <v>13350000</v>
      </c>
      <c r="BA184" s="7">
        <f t="shared" si="90"/>
        <v>13528000</v>
      </c>
      <c r="BB184" s="7">
        <f t="shared" si="90"/>
        <v>13706000</v>
      </c>
      <c r="BC184" s="7">
        <f t="shared" si="90"/>
        <v>13884000</v>
      </c>
      <c r="BD184" s="7">
        <f t="shared" si="90"/>
        <v>14062000</v>
      </c>
      <c r="BE184" s="7">
        <f t="shared" si="90"/>
        <v>14240000</v>
      </c>
      <c r="BF184" s="7">
        <f t="shared" si="90"/>
        <v>14418000</v>
      </c>
      <c r="BG184" s="7">
        <f t="shared" si="85"/>
        <v>14596000</v>
      </c>
      <c r="BH184" s="7">
        <f t="shared" si="85"/>
        <v>14774000</v>
      </c>
      <c r="BI184" s="7">
        <f t="shared" si="85"/>
        <v>14952000</v>
      </c>
      <c r="BJ184" s="7">
        <f t="shared" si="85"/>
        <v>15130000</v>
      </c>
      <c r="BK184" s="7">
        <f t="shared" si="85"/>
        <v>15308000</v>
      </c>
      <c r="BL184" s="7">
        <f t="shared" si="85"/>
        <v>15486000</v>
      </c>
      <c r="BM184" s="7">
        <f t="shared" si="85"/>
        <v>15664000</v>
      </c>
      <c r="BN184" s="7">
        <f t="shared" si="85"/>
        <v>15842000</v>
      </c>
      <c r="BO184" s="7">
        <f t="shared" si="85"/>
        <v>16020000</v>
      </c>
      <c r="BP184" s="7">
        <f t="shared" si="88"/>
        <v>16198000</v>
      </c>
      <c r="BQ184" s="7">
        <f t="shared" si="88"/>
        <v>16376000</v>
      </c>
      <c r="BR184" s="7">
        <f t="shared" si="88"/>
        <v>16554000</v>
      </c>
      <c r="BS184" s="7">
        <f t="shared" si="88"/>
        <v>16732000</v>
      </c>
      <c r="BT184" s="7">
        <f t="shared" si="88"/>
        <v>16910000</v>
      </c>
      <c r="BU184" s="7">
        <f t="shared" si="88"/>
        <v>17088000</v>
      </c>
      <c r="BV184" s="7">
        <f t="shared" si="88"/>
        <v>17266000</v>
      </c>
      <c r="BW184" s="7">
        <f t="shared" si="88"/>
        <v>17444000</v>
      </c>
      <c r="BX184" s="7">
        <f t="shared" si="88"/>
        <v>17622000</v>
      </c>
      <c r="BY184" s="7">
        <f t="shared" si="88"/>
        <v>17800000</v>
      </c>
    </row>
    <row r="185" spans="1:77" x14ac:dyDescent="0.2">
      <c r="A185" s="6">
        <f t="shared" si="72"/>
        <v>1790000</v>
      </c>
      <c r="B185" s="7">
        <f t="shared" si="86"/>
        <v>3580000</v>
      </c>
      <c r="C185" s="7">
        <f t="shared" si="86"/>
        <v>3759000</v>
      </c>
      <c r="D185" s="7">
        <f t="shared" si="86"/>
        <v>4833000</v>
      </c>
      <c r="E185" s="7">
        <f t="shared" si="86"/>
        <v>5012000</v>
      </c>
      <c r="F185" s="7">
        <f t="shared" si="86"/>
        <v>5191000</v>
      </c>
      <c r="G185" s="7">
        <f t="shared" si="86"/>
        <v>5370000</v>
      </c>
      <c r="H185" s="7">
        <f t="shared" si="86"/>
        <v>5549000</v>
      </c>
      <c r="I185" s="7">
        <f t="shared" si="86"/>
        <v>5728000</v>
      </c>
      <c r="J185" s="7">
        <f t="shared" si="86"/>
        <v>5907000</v>
      </c>
      <c r="K185" s="7">
        <f t="shared" si="86"/>
        <v>6086000</v>
      </c>
      <c r="L185" s="7">
        <f t="shared" si="86"/>
        <v>6265000</v>
      </c>
      <c r="M185" s="7">
        <f t="shared" si="86"/>
        <v>6444000</v>
      </c>
      <c r="N185" s="7">
        <f t="shared" si="86"/>
        <v>6623000</v>
      </c>
      <c r="O185" s="7">
        <f t="shared" si="86"/>
        <v>6802000</v>
      </c>
      <c r="P185" s="7">
        <f t="shared" si="86"/>
        <v>6981000</v>
      </c>
      <c r="Q185" s="7">
        <f t="shared" si="86"/>
        <v>7160000</v>
      </c>
      <c r="R185" s="7">
        <f t="shared" si="89"/>
        <v>7339000</v>
      </c>
      <c r="S185" s="7">
        <f t="shared" si="89"/>
        <v>7518000</v>
      </c>
      <c r="T185" s="7">
        <f t="shared" si="89"/>
        <v>7697000</v>
      </c>
      <c r="U185" s="7">
        <f t="shared" si="89"/>
        <v>7876000</v>
      </c>
      <c r="V185" s="7">
        <f t="shared" si="89"/>
        <v>8055000</v>
      </c>
      <c r="W185" s="7">
        <f t="shared" si="89"/>
        <v>8234000</v>
      </c>
      <c r="X185" s="7">
        <f t="shared" si="89"/>
        <v>8413000</v>
      </c>
      <c r="Y185" s="7">
        <f t="shared" si="89"/>
        <v>8592000</v>
      </c>
      <c r="Z185" s="7">
        <f t="shared" si="89"/>
        <v>8771000</v>
      </c>
      <c r="AA185" s="7">
        <f t="shared" si="89"/>
        <v>8950000</v>
      </c>
      <c r="AB185" s="7">
        <f t="shared" si="89"/>
        <v>9129000</v>
      </c>
      <c r="AC185" s="7">
        <f t="shared" si="89"/>
        <v>9308000</v>
      </c>
      <c r="AD185" s="7">
        <f t="shared" si="89"/>
        <v>9487000</v>
      </c>
      <c r="AE185" s="7">
        <f t="shared" si="89"/>
        <v>9666000</v>
      </c>
      <c r="AF185" s="7">
        <f t="shared" si="89"/>
        <v>9845000</v>
      </c>
      <c r="AG185" s="7">
        <f t="shared" si="87"/>
        <v>10024000</v>
      </c>
      <c r="AH185" s="7">
        <f t="shared" si="87"/>
        <v>10203000</v>
      </c>
      <c r="AI185" s="7">
        <f t="shared" si="87"/>
        <v>10382000</v>
      </c>
      <c r="AJ185" s="7">
        <f t="shared" si="87"/>
        <v>10561000</v>
      </c>
      <c r="AK185" s="7">
        <f t="shared" si="87"/>
        <v>10740000</v>
      </c>
      <c r="AL185" s="7">
        <f t="shared" si="87"/>
        <v>10919000</v>
      </c>
      <c r="AM185" s="7">
        <f t="shared" si="87"/>
        <v>11098000</v>
      </c>
      <c r="AN185" s="7">
        <f t="shared" si="87"/>
        <v>11277000</v>
      </c>
      <c r="AO185" s="7">
        <f t="shared" si="87"/>
        <v>11456000</v>
      </c>
      <c r="AP185" s="7">
        <f t="shared" si="87"/>
        <v>11635000</v>
      </c>
      <c r="AQ185" s="7">
        <f t="shared" si="87"/>
        <v>11814000</v>
      </c>
      <c r="AR185" s="7">
        <f t="shared" si="87"/>
        <v>11993000</v>
      </c>
      <c r="AS185" s="7">
        <f t="shared" si="87"/>
        <v>12172000</v>
      </c>
      <c r="AT185" s="7">
        <f t="shared" si="87"/>
        <v>12351000</v>
      </c>
      <c r="AU185" s="7">
        <f t="shared" si="87"/>
        <v>12530000</v>
      </c>
      <c r="AV185" s="7">
        <f t="shared" si="87"/>
        <v>12709000</v>
      </c>
      <c r="AW185" s="7">
        <f t="shared" si="90"/>
        <v>12888000</v>
      </c>
      <c r="AX185" s="7">
        <f t="shared" si="90"/>
        <v>13067000</v>
      </c>
      <c r="AY185" s="7">
        <f t="shared" si="90"/>
        <v>13246000</v>
      </c>
      <c r="AZ185" s="7">
        <f t="shared" si="90"/>
        <v>13425000</v>
      </c>
      <c r="BA185" s="7">
        <f t="shared" si="90"/>
        <v>13604000</v>
      </c>
      <c r="BB185" s="7">
        <f t="shared" si="90"/>
        <v>13783000</v>
      </c>
      <c r="BC185" s="7">
        <f t="shared" si="90"/>
        <v>13962000</v>
      </c>
      <c r="BD185" s="7">
        <f t="shared" si="90"/>
        <v>14141000</v>
      </c>
      <c r="BE185" s="7">
        <f t="shared" si="90"/>
        <v>14320000</v>
      </c>
      <c r="BF185" s="7">
        <f t="shared" si="90"/>
        <v>14499000</v>
      </c>
      <c r="BG185" s="7">
        <f t="shared" si="90"/>
        <v>14678000</v>
      </c>
      <c r="BH185" s="7">
        <f t="shared" si="90"/>
        <v>14857000</v>
      </c>
      <c r="BI185" s="7">
        <f t="shared" si="90"/>
        <v>15036000</v>
      </c>
      <c r="BJ185" s="7">
        <f t="shared" si="90"/>
        <v>15215000</v>
      </c>
      <c r="BK185" s="7">
        <f t="shared" si="90"/>
        <v>15394000</v>
      </c>
      <c r="BL185" s="7">
        <f t="shared" si="90"/>
        <v>15573000</v>
      </c>
      <c r="BM185" s="7">
        <f t="shared" si="90"/>
        <v>15752000</v>
      </c>
      <c r="BN185" s="7">
        <f t="shared" ref="BN185:BY200" si="91">BN$8*$A185/10</f>
        <v>15931000</v>
      </c>
      <c r="BO185" s="7">
        <f t="shared" si="91"/>
        <v>16110000</v>
      </c>
      <c r="BP185" s="7">
        <f t="shared" si="88"/>
        <v>16289000</v>
      </c>
      <c r="BQ185" s="7">
        <f t="shared" si="88"/>
        <v>16468000</v>
      </c>
      <c r="BR185" s="7">
        <f t="shared" si="88"/>
        <v>16647000</v>
      </c>
      <c r="BS185" s="7">
        <f t="shared" si="88"/>
        <v>16826000</v>
      </c>
      <c r="BT185" s="7">
        <f t="shared" si="88"/>
        <v>17005000</v>
      </c>
      <c r="BU185" s="7">
        <f t="shared" si="88"/>
        <v>17184000</v>
      </c>
      <c r="BV185" s="7">
        <f t="shared" si="88"/>
        <v>17363000</v>
      </c>
      <c r="BW185" s="7">
        <f t="shared" si="88"/>
        <v>17542000</v>
      </c>
      <c r="BX185" s="7">
        <f t="shared" si="88"/>
        <v>17721000</v>
      </c>
      <c r="BY185" s="7">
        <f t="shared" si="88"/>
        <v>17900000</v>
      </c>
    </row>
    <row r="186" spans="1:77" x14ac:dyDescent="0.2">
      <c r="A186" s="6">
        <f t="shared" si="72"/>
        <v>1800000</v>
      </c>
      <c r="B186" s="7">
        <f t="shared" ref="B186:Q201" si="92">B$8*$A186/10</f>
        <v>3600000</v>
      </c>
      <c r="C186" s="7">
        <f t="shared" si="92"/>
        <v>3780000</v>
      </c>
      <c r="D186" s="7">
        <f t="shared" si="92"/>
        <v>4860000</v>
      </c>
      <c r="E186" s="7">
        <f t="shared" si="92"/>
        <v>5040000</v>
      </c>
      <c r="F186" s="7">
        <f t="shared" si="92"/>
        <v>5220000</v>
      </c>
      <c r="G186" s="7">
        <f t="shared" si="92"/>
        <v>5400000</v>
      </c>
      <c r="H186" s="7">
        <f t="shared" si="92"/>
        <v>5580000</v>
      </c>
      <c r="I186" s="7">
        <f t="shared" si="92"/>
        <v>5760000</v>
      </c>
      <c r="J186" s="7">
        <f t="shared" si="92"/>
        <v>5940000</v>
      </c>
      <c r="K186" s="7">
        <f t="shared" si="92"/>
        <v>6120000</v>
      </c>
      <c r="L186" s="7">
        <f t="shared" si="92"/>
        <v>6300000</v>
      </c>
      <c r="M186" s="7">
        <f t="shared" si="92"/>
        <v>6480000</v>
      </c>
      <c r="N186" s="7">
        <f t="shared" si="92"/>
        <v>6660000</v>
      </c>
      <c r="O186" s="7">
        <f t="shared" si="92"/>
        <v>6840000</v>
      </c>
      <c r="P186" s="7">
        <f t="shared" si="92"/>
        <v>7020000</v>
      </c>
      <c r="Q186" s="7">
        <f t="shared" si="92"/>
        <v>7200000</v>
      </c>
      <c r="R186" s="7">
        <f t="shared" si="89"/>
        <v>7380000</v>
      </c>
      <c r="S186" s="7">
        <f t="shared" si="89"/>
        <v>7560000</v>
      </c>
      <c r="T186" s="7">
        <f t="shared" si="89"/>
        <v>7740000</v>
      </c>
      <c r="U186" s="7">
        <f t="shared" si="89"/>
        <v>7920000</v>
      </c>
      <c r="V186" s="7">
        <f t="shared" si="89"/>
        <v>8100000</v>
      </c>
      <c r="W186" s="7">
        <f t="shared" si="89"/>
        <v>8280000</v>
      </c>
      <c r="X186" s="7">
        <f t="shared" si="89"/>
        <v>8460000</v>
      </c>
      <c r="Y186" s="7">
        <f t="shared" si="89"/>
        <v>8640000</v>
      </c>
      <c r="Z186" s="7">
        <f t="shared" si="89"/>
        <v>8820000</v>
      </c>
      <c r="AA186" s="7">
        <f t="shared" si="89"/>
        <v>9000000</v>
      </c>
      <c r="AB186" s="7">
        <f t="shared" si="89"/>
        <v>9180000</v>
      </c>
      <c r="AC186" s="7">
        <f t="shared" si="89"/>
        <v>9360000</v>
      </c>
      <c r="AD186" s="7">
        <f t="shared" si="89"/>
        <v>9540000</v>
      </c>
      <c r="AE186" s="7">
        <f t="shared" si="89"/>
        <v>9720000</v>
      </c>
      <c r="AF186" s="7">
        <f t="shared" si="89"/>
        <v>9900000</v>
      </c>
      <c r="AG186" s="7">
        <f t="shared" si="87"/>
        <v>10080000</v>
      </c>
      <c r="AH186" s="7">
        <f t="shared" si="87"/>
        <v>10260000</v>
      </c>
      <c r="AI186" s="7">
        <f t="shared" si="87"/>
        <v>10440000</v>
      </c>
      <c r="AJ186" s="7">
        <f t="shared" si="87"/>
        <v>10620000</v>
      </c>
      <c r="AK186" s="7">
        <f t="shared" si="87"/>
        <v>10800000</v>
      </c>
      <c r="AL186" s="7">
        <f t="shared" si="87"/>
        <v>10980000</v>
      </c>
      <c r="AM186" s="7">
        <f t="shared" si="87"/>
        <v>11160000</v>
      </c>
      <c r="AN186" s="7">
        <f t="shared" si="87"/>
        <v>11340000</v>
      </c>
      <c r="AO186" s="7">
        <f t="shared" si="87"/>
        <v>11520000</v>
      </c>
      <c r="AP186" s="7">
        <f t="shared" si="87"/>
        <v>11700000</v>
      </c>
      <c r="AQ186" s="7">
        <f t="shared" si="87"/>
        <v>11880000</v>
      </c>
      <c r="AR186" s="7">
        <f t="shared" si="87"/>
        <v>12060000</v>
      </c>
      <c r="AS186" s="7">
        <f t="shared" si="87"/>
        <v>12240000</v>
      </c>
      <c r="AT186" s="7">
        <f t="shared" si="87"/>
        <v>12420000</v>
      </c>
      <c r="AU186" s="7">
        <f t="shared" si="87"/>
        <v>12600000</v>
      </c>
      <c r="AV186" s="7">
        <f t="shared" si="87"/>
        <v>12780000</v>
      </c>
      <c r="AW186" s="7">
        <f t="shared" si="90"/>
        <v>12960000</v>
      </c>
      <c r="AX186" s="7">
        <f t="shared" si="90"/>
        <v>13140000</v>
      </c>
      <c r="AY186" s="7">
        <f t="shared" si="90"/>
        <v>13320000</v>
      </c>
      <c r="AZ186" s="7">
        <f t="shared" si="90"/>
        <v>13500000</v>
      </c>
      <c r="BA186" s="7">
        <f t="shared" si="90"/>
        <v>13680000</v>
      </c>
      <c r="BB186" s="7">
        <f t="shared" si="90"/>
        <v>13860000</v>
      </c>
      <c r="BC186" s="7">
        <f t="shared" si="90"/>
        <v>14040000</v>
      </c>
      <c r="BD186" s="7">
        <f t="shared" si="90"/>
        <v>14220000</v>
      </c>
      <c r="BE186" s="7">
        <f t="shared" si="90"/>
        <v>14400000</v>
      </c>
      <c r="BF186" s="7">
        <f t="shared" si="90"/>
        <v>14580000</v>
      </c>
      <c r="BG186" s="7">
        <f t="shared" si="90"/>
        <v>14760000</v>
      </c>
      <c r="BH186" s="7">
        <f t="shared" si="90"/>
        <v>14940000</v>
      </c>
      <c r="BI186" s="7">
        <f t="shared" si="90"/>
        <v>15120000</v>
      </c>
      <c r="BJ186" s="7">
        <f t="shared" si="90"/>
        <v>15300000</v>
      </c>
      <c r="BK186" s="7">
        <f t="shared" si="90"/>
        <v>15480000</v>
      </c>
      <c r="BL186" s="7">
        <f t="shared" si="90"/>
        <v>15660000</v>
      </c>
      <c r="BM186" s="7">
        <f t="shared" si="90"/>
        <v>15840000</v>
      </c>
      <c r="BN186" s="7">
        <f t="shared" si="91"/>
        <v>16020000</v>
      </c>
      <c r="BO186" s="7">
        <f t="shared" si="91"/>
        <v>16200000</v>
      </c>
      <c r="BP186" s="7">
        <f t="shared" si="91"/>
        <v>16380000</v>
      </c>
      <c r="BQ186" s="7">
        <f t="shared" si="91"/>
        <v>16560000</v>
      </c>
      <c r="BR186" s="7">
        <f t="shared" si="91"/>
        <v>16740000</v>
      </c>
      <c r="BS186" s="7">
        <f t="shared" si="91"/>
        <v>16920000</v>
      </c>
      <c r="BT186" s="7">
        <f t="shared" si="91"/>
        <v>17100000</v>
      </c>
      <c r="BU186" s="7">
        <f t="shared" si="91"/>
        <v>17280000</v>
      </c>
      <c r="BV186" s="7">
        <f t="shared" si="91"/>
        <v>17460000</v>
      </c>
      <c r="BW186" s="7">
        <f t="shared" si="88"/>
        <v>17640000</v>
      </c>
      <c r="BX186" s="7">
        <f t="shared" si="88"/>
        <v>17820000</v>
      </c>
      <c r="BY186" s="7">
        <f t="shared" si="88"/>
        <v>18000000</v>
      </c>
    </row>
    <row r="187" spans="1:77" x14ac:dyDescent="0.2">
      <c r="A187" s="6">
        <f t="shared" si="72"/>
        <v>1810000</v>
      </c>
      <c r="B187" s="7">
        <f t="shared" si="92"/>
        <v>3620000</v>
      </c>
      <c r="C187" s="7">
        <f t="shared" si="92"/>
        <v>3801000</v>
      </c>
      <c r="D187" s="7">
        <f t="shared" si="92"/>
        <v>4887000</v>
      </c>
      <c r="E187" s="7">
        <f t="shared" si="92"/>
        <v>5068000</v>
      </c>
      <c r="F187" s="7">
        <f t="shared" si="92"/>
        <v>5249000</v>
      </c>
      <c r="G187" s="7">
        <f t="shared" si="92"/>
        <v>5430000</v>
      </c>
      <c r="H187" s="7">
        <f t="shared" si="92"/>
        <v>5611000</v>
      </c>
      <c r="I187" s="7">
        <f t="shared" si="92"/>
        <v>5792000</v>
      </c>
      <c r="J187" s="7">
        <f t="shared" si="92"/>
        <v>5973000</v>
      </c>
      <c r="K187" s="7">
        <f t="shared" si="92"/>
        <v>6154000</v>
      </c>
      <c r="L187" s="7">
        <f t="shared" si="92"/>
        <v>6335000</v>
      </c>
      <c r="M187" s="7">
        <f t="shared" si="92"/>
        <v>6516000</v>
      </c>
      <c r="N187" s="7">
        <f t="shared" si="92"/>
        <v>6697000</v>
      </c>
      <c r="O187" s="7">
        <f t="shared" si="92"/>
        <v>6878000</v>
      </c>
      <c r="P187" s="7">
        <f t="shared" si="92"/>
        <v>7059000</v>
      </c>
      <c r="Q187" s="7">
        <f t="shared" si="92"/>
        <v>7240000</v>
      </c>
      <c r="R187" s="7">
        <f t="shared" si="89"/>
        <v>7421000</v>
      </c>
      <c r="S187" s="7">
        <f t="shared" si="89"/>
        <v>7602000</v>
      </c>
      <c r="T187" s="7">
        <f t="shared" si="89"/>
        <v>7783000</v>
      </c>
      <c r="U187" s="7">
        <f t="shared" si="89"/>
        <v>7964000</v>
      </c>
      <c r="V187" s="7">
        <f t="shared" si="89"/>
        <v>8145000</v>
      </c>
      <c r="W187" s="7">
        <f t="shared" si="89"/>
        <v>8326000</v>
      </c>
      <c r="X187" s="7">
        <f t="shared" si="89"/>
        <v>8507000</v>
      </c>
      <c r="Y187" s="7">
        <f t="shared" si="89"/>
        <v>8688000</v>
      </c>
      <c r="Z187" s="7">
        <f t="shared" si="89"/>
        <v>8869000</v>
      </c>
      <c r="AA187" s="7">
        <f t="shared" si="89"/>
        <v>9050000</v>
      </c>
      <c r="AB187" s="7">
        <f t="shared" si="89"/>
        <v>9231000</v>
      </c>
      <c r="AC187" s="7">
        <f t="shared" si="89"/>
        <v>9412000</v>
      </c>
      <c r="AD187" s="7">
        <f t="shared" si="89"/>
        <v>9593000</v>
      </c>
      <c r="AE187" s="7">
        <f t="shared" si="89"/>
        <v>9774000</v>
      </c>
      <c r="AF187" s="7">
        <f t="shared" si="89"/>
        <v>9955000</v>
      </c>
      <c r="AG187" s="7">
        <f t="shared" si="87"/>
        <v>10136000</v>
      </c>
      <c r="AH187" s="7">
        <f t="shared" si="87"/>
        <v>10317000</v>
      </c>
      <c r="AI187" s="7">
        <f t="shared" si="87"/>
        <v>10498000</v>
      </c>
      <c r="AJ187" s="7">
        <f t="shared" si="87"/>
        <v>10679000</v>
      </c>
      <c r="AK187" s="7">
        <f t="shared" si="87"/>
        <v>10860000</v>
      </c>
      <c r="AL187" s="7">
        <f t="shared" si="87"/>
        <v>11041000</v>
      </c>
      <c r="AM187" s="7">
        <f t="shared" si="87"/>
        <v>11222000</v>
      </c>
      <c r="AN187" s="7">
        <f t="shared" si="87"/>
        <v>11403000</v>
      </c>
      <c r="AO187" s="7">
        <f t="shared" si="87"/>
        <v>11584000</v>
      </c>
      <c r="AP187" s="7">
        <f t="shared" si="87"/>
        <v>11765000</v>
      </c>
      <c r="AQ187" s="7">
        <f t="shared" si="87"/>
        <v>11946000</v>
      </c>
      <c r="AR187" s="7">
        <f t="shared" si="87"/>
        <v>12127000</v>
      </c>
      <c r="AS187" s="7">
        <f t="shared" si="87"/>
        <v>12308000</v>
      </c>
      <c r="AT187" s="7">
        <f t="shared" si="87"/>
        <v>12489000</v>
      </c>
      <c r="AU187" s="7">
        <f t="shared" si="87"/>
        <v>12670000</v>
      </c>
      <c r="AV187" s="7">
        <f t="shared" si="87"/>
        <v>12851000</v>
      </c>
      <c r="AW187" s="7">
        <f t="shared" si="90"/>
        <v>13032000</v>
      </c>
      <c r="AX187" s="7">
        <f t="shared" si="90"/>
        <v>13213000</v>
      </c>
      <c r="AY187" s="7">
        <f t="shared" si="90"/>
        <v>13394000</v>
      </c>
      <c r="AZ187" s="7">
        <f t="shared" si="90"/>
        <v>13575000</v>
      </c>
      <c r="BA187" s="7">
        <f t="shared" si="90"/>
        <v>13756000</v>
      </c>
      <c r="BB187" s="7">
        <f t="shared" si="90"/>
        <v>13937000</v>
      </c>
      <c r="BC187" s="7">
        <f t="shared" si="90"/>
        <v>14118000</v>
      </c>
      <c r="BD187" s="7">
        <f t="shared" si="90"/>
        <v>14299000</v>
      </c>
      <c r="BE187" s="7">
        <f t="shared" si="90"/>
        <v>14480000</v>
      </c>
      <c r="BF187" s="7">
        <f t="shared" si="90"/>
        <v>14661000</v>
      </c>
      <c r="BG187" s="7">
        <f t="shared" si="90"/>
        <v>14842000</v>
      </c>
      <c r="BH187" s="7">
        <f t="shared" si="90"/>
        <v>15023000</v>
      </c>
      <c r="BI187" s="7">
        <f t="shared" si="90"/>
        <v>15204000</v>
      </c>
      <c r="BJ187" s="7">
        <f t="shared" si="90"/>
        <v>15385000</v>
      </c>
      <c r="BK187" s="7">
        <f t="shared" si="90"/>
        <v>15566000</v>
      </c>
      <c r="BL187" s="7">
        <f t="shared" si="90"/>
        <v>15747000</v>
      </c>
      <c r="BM187" s="7">
        <f t="shared" si="90"/>
        <v>15928000</v>
      </c>
      <c r="BN187" s="7">
        <f t="shared" si="91"/>
        <v>16109000</v>
      </c>
      <c r="BO187" s="7">
        <f t="shared" si="91"/>
        <v>16290000</v>
      </c>
      <c r="BP187" s="7">
        <f t="shared" si="91"/>
        <v>16471000</v>
      </c>
      <c r="BQ187" s="7">
        <f t="shared" si="88"/>
        <v>16652000</v>
      </c>
      <c r="BR187" s="7">
        <f t="shared" si="88"/>
        <v>16833000</v>
      </c>
      <c r="BS187" s="7">
        <f t="shared" si="88"/>
        <v>17014000</v>
      </c>
      <c r="BT187" s="7">
        <f t="shared" si="88"/>
        <v>17195000</v>
      </c>
      <c r="BU187" s="7">
        <f t="shared" si="88"/>
        <v>17376000</v>
      </c>
      <c r="BV187" s="7">
        <f t="shared" si="88"/>
        <v>17557000</v>
      </c>
      <c r="BW187" s="7">
        <f t="shared" si="88"/>
        <v>17738000</v>
      </c>
      <c r="BX187" s="7">
        <f t="shared" si="88"/>
        <v>17919000</v>
      </c>
      <c r="BY187" s="7">
        <f t="shared" si="88"/>
        <v>18100000</v>
      </c>
    </row>
    <row r="188" spans="1:77" x14ac:dyDescent="0.2">
      <c r="A188" s="6">
        <f t="shared" si="72"/>
        <v>1820000</v>
      </c>
      <c r="B188" s="7">
        <f t="shared" si="92"/>
        <v>3640000</v>
      </c>
      <c r="C188" s="7">
        <f t="shared" si="92"/>
        <v>3822000</v>
      </c>
      <c r="D188" s="7">
        <f t="shared" si="92"/>
        <v>4914000</v>
      </c>
      <c r="E188" s="7">
        <f t="shared" si="92"/>
        <v>5096000</v>
      </c>
      <c r="F188" s="7">
        <f t="shared" si="92"/>
        <v>5278000</v>
      </c>
      <c r="G188" s="7">
        <f t="shared" si="92"/>
        <v>5460000</v>
      </c>
      <c r="H188" s="7">
        <f t="shared" si="92"/>
        <v>5642000</v>
      </c>
      <c r="I188" s="7">
        <f t="shared" si="92"/>
        <v>5824000</v>
      </c>
      <c r="J188" s="7">
        <f t="shared" si="92"/>
        <v>6006000</v>
      </c>
      <c r="K188" s="7">
        <f t="shared" si="92"/>
        <v>6188000</v>
      </c>
      <c r="L188" s="7">
        <f t="shared" si="92"/>
        <v>6370000</v>
      </c>
      <c r="M188" s="7">
        <f t="shared" si="92"/>
        <v>6552000</v>
      </c>
      <c r="N188" s="7">
        <f t="shared" si="92"/>
        <v>6734000</v>
      </c>
      <c r="O188" s="7">
        <f t="shared" si="92"/>
        <v>6916000</v>
      </c>
      <c r="P188" s="7">
        <f t="shared" si="92"/>
        <v>7098000</v>
      </c>
      <c r="Q188" s="7">
        <f t="shared" si="92"/>
        <v>7280000</v>
      </c>
      <c r="R188" s="7">
        <f t="shared" si="89"/>
        <v>7462000</v>
      </c>
      <c r="S188" s="7">
        <f t="shared" si="89"/>
        <v>7644000</v>
      </c>
      <c r="T188" s="7">
        <f t="shared" si="89"/>
        <v>7826000</v>
      </c>
      <c r="U188" s="7">
        <f t="shared" si="89"/>
        <v>8008000</v>
      </c>
      <c r="V188" s="7">
        <f t="shared" si="89"/>
        <v>8190000</v>
      </c>
      <c r="W188" s="7">
        <f t="shared" si="89"/>
        <v>8372000</v>
      </c>
      <c r="X188" s="7">
        <f t="shared" si="89"/>
        <v>8554000</v>
      </c>
      <c r="Y188" s="7">
        <f t="shared" si="89"/>
        <v>8736000</v>
      </c>
      <c r="Z188" s="7">
        <f t="shared" si="89"/>
        <v>8918000</v>
      </c>
      <c r="AA188" s="7">
        <f t="shared" si="89"/>
        <v>9100000</v>
      </c>
      <c r="AB188" s="7">
        <f t="shared" si="89"/>
        <v>9282000</v>
      </c>
      <c r="AC188" s="7">
        <f t="shared" si="89"/>
        <v>9464000</v>
      </c>
      <c r="AD188" s="7">
        <f t="shared" si="89"/>
        <v>9646000</v>
      </c>
      <c r="AE188" s="7">
        <f t="shared" si="89"/>
        <v>9828000</v>
      </c>
      <c r="AF188" s="7">
        <f t="shared" si="89"/>
        <v>10010000</v>
      </c>
      <c r="AG188" s="7">
        <f t="shared" si="87"/>
        <v>10192000</v>
      </c>
      <c r="AH188" s="7">
        <f t="shared" si="87"/>
        <v>10374000</v>
      </c>
      <c r="AI188" s="7">
        <f t="shared" si="87"/>
        <v>10556000</v>
      </c>
      <c r="AJ188" s="7">
        <f t="shared" si="87"/>
        <v>10738000</v>
      </c>
      <c r="AK188" s="7">
        <f t="shared" si="87"/>
        <v>10920000</v>
      </c>
      <c r="AL188" s="7">
        <f t="shared" si="87"/>
        <v>11102000</v>
      </c>
      <c r="AM188" s="7">
        <f t="shared" si="87"/>
        <v>11284000</v>
      </c>
      <c r="AN188" s="7">
        <f t="shared" si="87"/>
        <v>11466000</v>
      </c>
      <c r="AO188" s="7">
        <f t="shared" si="87"/>
        <v>11648000</v>
      </c>
      <c r="AP188" s="7">
        <f t="shared" si="87"/>
        <v>11830000</v>
      </c>
      <c r="AQ188" s="7">
        <f t="shared" si="87"/>
        <v>12012000</v>
      </c>
      <c r="AR188" s="7">
        <f t="shared" si="87"/>
        <v>12194000</v>
      </c>
      <c r="AS188" s="7">
        <f t="shared" si="87"/>
        <v>12376000</v>
      </c>
      <c r="AT188" s="7">
        <f t="shared" si="87"/>
        <v>12558000</v>
      </c>
      <c r="AU188" s="7">
        <f t="shared" si="87"/>
        <v>12740000</v>
      </c>
      <c r="AV188" s="7">
        <f t="shared" si="87"/>
        <v>12922000</v>
      </c>
      <c r="AW188" s="7">
        <f t="shared" si="90"/>
        <v>13104000</v>
      </c>
      <c r="AX188" s="7">
        <f t="shared" si="90"/>
        <v>13286000</v>
      </c>
      <c r="AY188" s="7">
        <f t="shared" si="90"/>
        <v>13468000</v>
      </c>
      <c r="AZ188" s="7">
        <f t="shared" si="90"/>
        <v>13650000</v>
      </c>
      <c r="BA188" s="7">
        <f t="shared" si="90"/>
        <v>13832000</v>
      </c>
      <c r="BB188" s="7">
        <f t="shared" si="90"/>
        <v>14014000</v>
      </c>
      <c r="BC188" s="7">
        <f t="shared" si="90"/>
        <v>14196000</v>
      </c>
      <c r="BD188" s="7">
        <f t="shared" si="90"/>
        <v>14378000</v>
      </c>
      <c r="BE188" s="7">
        <f t="shared" si="90"/>
        <v>14560000</v>
      </c>
      <c r="BF188" s="7">
        <f t="shared" si="90"/>
        <v>14742000</v>
      </c>
      <c r="BG188" s="7">
        <f t="shared" si="90"/>
        <v>14924000</v>
      </c>
      <c r="BH188" s="7">
        <f t="shared" si="90"/>
        <v>15106000</v>
      </c>
      <c r="BI188" s="7">
        <f t="shared" si="90"/>
        <v>15288000</v>
      </c>
      <c r="BJ188" s="7">
        <f t="shared" si="90"/>
        <v>15470000</v>
      </c>
      <c r="BK188" s="7">
        <f t="shared" si="90"/>
        <v>15652000</v>
      </c>
      <c r="BL188" s="7">
        <f t="shared" si="90"/>
        <v>15834000</v>
      </c>
      <c r="BM188" s="7">
        <f t="shared" si="90"/>
        <v>16016000</v>
      </c>
      <c r="BN188" s="7">
        <f t="shared" si="91"/>
        <v>16198000</v>
      </c>
      <c r="BO188" s="7">
        <f t="shared" si="91"/>
        <v>16380000</v>
      </c>
      <c r="BP188" s="7">
        <f t="shared" si="91"/>
        <v>16562000</v>
      </c>
      <c r="BQ188" s="7">
        <f t="shared" si="88"/>
        <v>16744000</v>
      </c>
      <c r="BR188" s="7">
        <f t="shared" si="88"/>
        <v>16926000</v>
      </c>
      <c r="BS188" s="7">
        <f t="shared" si="88"/>
        <v>17108000</v>
      </c>
      <c r="BT188" s="7">
        <f t="shared" si="88"/>
        <v>17290000</v>
      </c>
      <c r="BU188" s="7">
        <f t="shared" si="88"/>
        <v>17472000</v>
      </c>
      <c r="BV188" s="7">
        <f t="shared" si="88"/>
        <v>17654000</v>
      </c>
      <c r="BW188" s="7">
        <f t="shared" si="88"/>
        <v>17836000</v>
      </c>
      <c r="BX188" s="7">
        <f t="shared" si="88"/>
        <v>18018000</v>
      </c>
      <c r="BY188" s="7">
        <f t="shared" si="88"/>
        <v>18200000</v>
      </c>
    </row>
    <row r="189" spans="1:77" x14ac:dyDescent="0.2">
      <c r="A189" s="6">
        <f t="shared" si="72"/>
        <v>1830000</v>
      </c>
      <c r="B189" s="7">
        <f t="shared" si="92"/>
        <v>3660000</v>
      </c>
      <c r="C189" s="7">
        <f t="shared" si="92"/>
        <v>3843000</v>
      </c>
      <c r="D189" s="7">
        <f t="shared" si="92"/>
        <v>4941000</v>
      </c>
      <c r="E189" s="7">
        <f t="shared" si="92"/>
        <v>5124000</v>
      </c>
      <c r="F189" s="7">
        <f t="shared" si="92"/>
        <v>5307000</v>
      </c>
      <c r="G189" s="7">
        <f t="shared" si="92"/>
        <v>5490000</v>
      </c>
      <c r="H189" s="7">
        <f t="shared" si="92"/>
        <v>5673000</v>
      </c>
      <c r="I189" s="7">
        <f t="shared" si="92"/>
        <v>5856000</v>
      </c>
      <c r="J189" s="7">
        <f t="shared" si="92"/>
        <v>6039000</v>
      </c>
      <c r="K189" s="7">
        <f t="shared" si="92"/>
        <v>6222000</v>
      </c>
      <c r="L189" s="7">
        <f t="shared" si="92"/>
        <v>6405000</v>
      </c>
      <c r="M189" s="7">
        <f t="shared" si="92"/>
        <v>6588000</v>
      </c>
      <c r="N189" s="7">
        <f t="shared" si="92"/>
        <v>6771000</v>
      </c>
      <c r="O189" s="7">
        <f t="shared" si="92"/>
        <v>6954000</v>
      </c>
      <c r="P189" s="7">
        <f t="shared" si="92"/>
        <v>7137000</v>
      </c>
      <c r="Q189" s="7">
        <f t="shared" si="92"/>
        <v>7320000</v>
      </c>
      <c r="R189" s="7">
        <f t="shared" si="89"/>
        <v>7503000</v>
      </c>
      <c r="S189" s="7">
        <f t="shared" si="89"/>
        <v>7686000</v>
      </c>
      <c r="T189" s="7">
        <f t="shared" si="89"/>
        <v>7869000</v>
      </c>
      <c r="U189" s="7">
        <f t="shared" si="89"/>
        <v>8052000</v>
      </c>
      <c r="V189" s="7">
        <f t="shared" si="89"/>
        <v>8235000</v>
      </c>
      <c r="W189" s="7">
        <f t="shared" si="89"/>
        <v>8418000</v>
      </c>
      <c r="X189" s="7">
        <f t="shared" si="89"/>
        <v>8601000</v>
      </c>
      <c r="Y189" s="7">
        <f t="shared" si="89"/>
        <v>8784000</v>
      </c>
      <c r="Z189" s="7">
        <f t="shared" si="89"/>
        <v>8967000</v>
      </c>
      <c r="AA189" s="7">
        <f t="shared" si="89"/>
        <v>9150000</v>
      </c>
      <c r="AB189" s="7">
        <f t="shared" si="89"/>
        <v>9333000</v>
      </c>
      <c r="AC189" s="7">
        <f t="shared" si="89"/>
        <v>9516000</v>
      </c>
      <c r="AD189" s="7">
        <f t="shared" si="89"/>
        <v>9699000</v>
      </c>
      <c r="AE189" s="7">
        <f t="shared" si="89"/>
        <v>9882000</v>
      </c>
      <c r="AF189" s="7">
        <f t="shared" si="89"/>
        <v>10065000</v>
      </c>
      <c r="AG189" s="7">
        <f t="shared" si="87"/>
        <v>10248000</v>
      </c>
      <c r="AH189" s="7">
        <f t="shared" si="87"/>
        <v>10431000</v>
      </c>
      <c r="AI189" s="7">
        <f t="shared" si="87"/>
        <v>10614000</v>
      </c>
      <c r="AJ189" s="7">
        <f t="shared" si="87"/>
        <v>10797000</v>
      </c>
      <c r="AK189" s="7">
        <f t="shared" si="87"/>
        <v>10980000</v>
      </c>
      <c r="AL189" s="7">
        <f t="shared" si="87"/>
        <v>11163000</v>
      </c>
      <c r="AM189" s="7">
        <f t="shared" si="87"/>
        <v>11346000</v>
      </c>
      <c r="AN189" s="7">
        <f t="shared" si="87"/>
        <v>11529000</v>
      </c>
      <c r="AO189" s="7">
        <f t="shared" si="87"/>
        <v>11712000</v>
      </c>
      <c r="AP189" s="7">
        <f t="shared" si="87"/>
        <v>11895000</v>
      </c>
      <c r="AQ189" s="7">
        <f t="shared" si="87"/>
        <v>12078000</v>
      </c>
      <c r="AR189" s="7">
        <f t="shared" si="87"/>
        <v>12261000</v>
      </c>
      <c r="AS189" s="7">
        <f t="shared" si="87"/>
        <v>12444000</v>
      </c>
      <c r="AT189" s="7">
        <f t="shared" si="87"/>
        <v>12627000</v>
      </c>
      <c r="AU189" s="7">
        <f t="shared" si="87"/>
        <v>12810000</v>
      </c>
      <c r="AV189" s="7">
        <f t="shared" si="87"/>
        <v>12993000</v>
      </c>
      <c r="AW189" s="7">
        <f t="shared" si="90"/>
        <v>13176000</v>
      </c>
      <c r="AX189" s="7">
        <f t="shared" si="90"/>
        <v>13359000</v>
      </c>
      <c r="AY189" s="7">
        <f t="shared" si="90"/>
        <v>13542000</v>
      </c>
      <c r="AZ189" s="7">
        <f t="shared" si="90"/>
        <v>13725000</v>
      </c>
      <c r="BA189" s="7">
        <f t="shared" si="90"/>
        <v>13908000</v>
      </c>
      <c r="BB189" s="7">
        <f t="shared" si="90"/>
        <v>14091000</v>
      </c>
      <c r="BC189" s="7">
        <f t="shared" si="90"/>
        <v>14274000</v>
      </c>
      <c r="BD189" s="7">
        <f t="shared" si="90"/>
        <v>14457000</v>
      </c>
      <c r="BE189" s="7">
        <f t="shared" si="90"/>
        <v>14640000</v>
      </c>
      <c r="BF189" s="7">
        <f t="shared" si="90"/>
        <v>14823000</v>
      </c>
      <c r="BG189" s="7">
        <f t="shared" si="90"/>
        <v>15006000</v>
      </c>
      <c r="BH189" s="7">
        <f t="shared" si="90"/>
        <v>15189000</v>
      </c>
      <c r="BI189" s="7">
        <f t="shared" si="90"/>
        <v>15372000</v>
      </c>
      <c r="BJ189" s="7">
        <f t="shared" si="90"/>
        <v>15555000</v>
      </c>
      <c r="BK189" s="7">
        <f t="shared" si="90"/>
        <v>15738000</v>
      </c>
      <c r="BL189" s="7">
        <f t="shared" si="90"/>
        <v>15921000</v>
      </c>
      <c r="BM189" s="7">
        <f t="shared" si="90"/>
        <v>16104000</v>
      </c>
      <c r="BN189" s="7">
        <f t="shared" si="91"/>
        <v>16287000</v>
      </c>
      <c r="BO189" s="7">
        <f t="shared" si="91"/>
        <v>16470000</v>
      </c>
      <c r="BP189" s="7">
        <f t="shared" si="91"/>
        <v>16653000</v>
      </c>
      <c r="BQ189" s="7">
        <f t="shared" si="88"/>
        <v>16836000</v>
      </c>
      <c r="BR189" s="7">
        <f t="shared" si="88"/>
        <v>17019000</v>
      </c>
      <c r="BS189" s="7">
        <f t="shared" si="88"/>
        <v>17202000</v>
      </c>
      <c r="BT189" s="7">
        <f t="shared" si="88"/>
        <v>17385000</v>
      </c>
      <c r="BU189" s="7">
        <f t="shared" si="88"/>
        <v>17568000</v>
      </c>
      <c r="BV189" s="7">
        <f t="shared" si="88"/>
        <v>17751000</v>
      </c>
      <c r="BW189" s="7">
        <f t="shared" si="88"/>
        <v>17934000</v>
      </c>
      <c r="BX189" s="7">
        <f t="shared" si="88"/>
        <v>18117000</v>
      </c>
      <c r="BY189" s="7">
        <f t="shared" si="88"/>
        <v>18300000</v>
      </c>
    </row>
    <row r="190" spans="1:77" x14ac:dyDescent="0.2">
      <c r="A190" s="6">
        <f t="shared" si="72"/>
        <v>1840000</v>
      </c>
      <c r="B190" s="7">
        <f t="shared" si="92"/>
        <v>3680000</v>
      </c>
      <c r="C190" s="7">
        <f t="shared" si="92"/>
        <v>3864000</v>
      </c>
      <c r="D190" s="7">
        <f t="shared" si="92"/>
        <v>4968000</v>
      </c>
      <c r="E190" s="7">
        <f t="shared" si="92"/>
        <v>5152000</v>
      </c>
      <c r="F190" s="7">
        <f t="shared" si="92"/>
        <v>5336000</v>
      </c>
      <c r="G190" s="7">
        <f t="shared" si="92"/>
        <v>5520000</v>
      </c>
      <c r="H190" s="7">
        <f t="shared" si="92"/>
        <v>5704000</v>
      </c>
      <c r="I190" s="7">
        <f t="shared" si="92"/>
        <v>5888000</v>
      </c>
      <c r="J190" s="7">
        <f t="shared" si="92"/>
        <v>6072000</v>
      </c>
      <c r="K190" s="7">
        <f t="shared" si="92"/>
        <v>6256000</v>
      </c>
      <c r="L190" s="7">
        <f t="shared" si="92"/>
        <v>6440000</v>
      </c>
      <c r="M190" s="7">
        <f t="shared" si="92"/>
        <v>6624000</v>
      </c>
      <c r="N190" s="7">
        <f t="shared" si="92"/>
        <v>6808000</v>
      </c>
      <c r="O190" s="7">
        <f t="shared" si="92"/>
        <v>6992000</v>
      </c>
      <c r="P190" s="7">
        <f t="shared" si="92"/>
        <v>7176000</v>
      </c>
      <c r="Q190" s="7">
        <f t="shared" si="92"/>
        <v>7360000</v>
      </c>
      <c r="R190" s="7">
        <f t="shared" si="89"/>
        <v>7544000</v>
      </c>
      <c r="S190" s="7">
        <f t="shared" si="89"/>
        <v>7728000</v>
      </c>
      <c r="T190" s="7">
        <f t="shared" si="89"/>
        <v>7912000</v>
      </c>
      <c r="U190" s="7">
        <f t="shared" si="89"/>
        <v>8096000</v>
      </c>
      <c r="V190" s="7">
        <f t="shared" si="89"/>
        <v>8280000</v>
      </c>
      <c r="W190" s="7">
        <f t="shared" si="89"/>
        <v>8464000</v>
      </c>
      <c r="X190" s="7">
        <f t="shared" si="89"/>
        <v>8648000</v>
      </c>
      <c r="Y190" s="7">
        <f t="shared" si="89"/>
        <v>8832000</v>
      </c>
      <c r="Z190" s="7">
        <f t="shared" si="89"/>
        <v>9016000</v>
      </c>
      <c r="AA190" s="7">
        <f t="shared" si="89"/>
        <v>9200000</v>
      </c>
      <c r="AB190" s="7">
        <f t="shared" si="89"/>
        <v>9384000</v>
      </c>
      <c r="AC190" s="7">
        <f t="shared" si="89"/>
        <v>9568000</v>
      </c>
      <c r="AD190" s="7">
        <f t="shared" si="89"/>
        <v>9752000</v>
      </c>
      <c r="AE190" s="7">
        <f t="shared" si="89"/>
        <v>9936000</v>
      </c>
      <c r="AF190" s="7">
        <f t="shared" si="89"/>
        <v>10120000</v>
      </c>
      <c r="AG190" s="7">
        <f t="shared" si="87"/>
        <v>10304000</v>
      </c>
      <c r="AH190" s="7">
        <f t="shared" si="87"/>
        <v>10488000</v>
      </c>
      <c r="AI190" s="7">
        <f t="shared" si="87"/>
        <v>10672000</v>
      </c>
      <c r="AJ190" s="7">
        <f t="shared" si="87"/>
        <v>10856000</v>
      </c>
      <c r="AK190" s="7">
        <f t="shared" si="87"/>
        <v>11040000</v>
      </c>
      <c r="AL190" s="7">
        <f t="shared" si="87"/>
        <v>11224000</v>
      </c>
      <c r="AM190" s="7">
        <f t="shared" si="87"/>
        <v>11408000</v>
      </c>
      <c r="AN190" s="7">
        <f t="shared" si="87"/>
        <v>11592000</v>
      </c>
      <c r="AO190" s="7">
        <f t="shared" si="87"/>
        <v>11776000</v>
      </c>
      <c r="AP190" s="7">
        <f t="shared" si="87"/>
        <v>11960000</v>
      </c>
      <c r="AQ190" s="7">
        <f t="shared" si="87"/>
        <v>12144000</v>
      </c>
      <c r="AR190" s="7">
        <f t="shared" si="87"/>
        <v>12328000</v>
      </c>
      <c r="AS190" s="7">
        <f t="shared" si="87"/>
        <v>12512000</v>
      </c>
      <c r="AT190" s="7">
        <f t="shared" si="87"/>
        <v>12696000</v>
      </c>
      <c r="AU190" s="7">
        <f t="shared" si="87"/>
        <v>12880000</v>
      </c>
      <c r="AV190" s="7">
        <f t="shared" si="87"/>
        <v>13064000</v>
      </c>
      <c r="AW190" s="7">
        <f t="shared" si="90"/>
        <v>13248000</v>
      </c>
      <c r="AX190" s="7">
        <f t="shared" si="90"/>
        <v>13432000</v>
      </c>
      <c r="AY190" s="7">
        <f t="shared" si="90"/>
        <v>13616000</v>
      </c>
      <c r="AZ190" s="7">
        <f t="shared" si="90"/>
        <v>13800000</v>
      </c>
      <c r="BA190" s="7">
        <f t="shared" si="90"/>
        <v>13984000</v>
      </c>
      <c r="BB190" s="7">
        <f t="shared" si="90"/>
        <v>14168000</v>
      </c>
      <c r="BC190" s="7">
        <f t="shared" si="90"/>
        <v>14352000</v>
      </c>
      <c r="BD190" s="7">
        <f t="shared" si="90"/>
        <v>14536000</v>
      </c>
      <c r="BE190" s="7">
        <f t="shared" si="90"/>
        <v>14720000</v>
      </c>
      <c r="BF190" s="7">
        <f t="shared" si="90"/>
        <v>14904000</v>
      </c>
      <c r="BG190" s="7">
        <f t="shared" si="90"/>
        <v>15088000</v>
      </c>
      <c r="BH190" s="7">
        <f t="shared" si="90"/>
        <v>15272000</v>
      </c>
      <c r="BI190" s="7">
        <f t="shared" si="90"/>
        <v>15456000</v>
      </c>
      <c r="BJ190" s="7">
        <f t="shared" si="90"/>
        <v>15640000</v>
      </c>
      <c r="BK190" s="7">
        <f t="shared" si="90"/>
        <v>15824000</v>
      </c>
      <c r="BL190" s="7">
        <f t="shared" si="90"/>
        <v>16008000</v>
      </c>
      <c r="BM190" s="7">
        <f t="shared" si="90"/>
        <v>16192000</v>
      </c>
      <c r="BN190" s="7">
        <f t="shared" si="91"/>
        <v>16376000</v>
      </c>
      <c r="BO190" s="7">
        <f t="shared" si="91"/>
        <v>16560000</v>
      </c>
      <c r="BP190" s="7">
        <f t="shared" si="91"/>
        <v>16744000</v>
      </c>
      <c r="BQ190" s="7">
        <f t="shared" si="88"/>
        <v>16928000</v>
      </c>
      <c r="BR190" s="7">
        <f t="shared" si="88"/>
        <v>17112000</v>
      </c>
      <c r="BS190" s="7">
        <f t="shared" si="88"/>
        <v>17296000</v>
      </c>
      <c r="BT190" s="7">
        <f t="shared" si="88"/>
        <v>17480000</v>
      </c>
      <c r="BU190" s="7">
        <f t="shared" si="88"/>
        <v>17664000</v>
      </c>
      <c r="BV190" s="7">
        <f t="shared" si="88"/>
        <v>17848000</v>
      </c>
      <c r="BW190" s="7">
        <f t="shared" si="88"/>
        <v>18032000</v>
      </c>
      <c r="BX190" s="7">
        <f t="shared" si="88"/>
        <v>18216000</v>
      </c>
      <c r="BY190" s="7">
        <f t="shared" si="88"/>
        <v>18400000</v>
      </c>
    </row>
    <row r="191" spans="1:77" x14ac:dyDescent="0.2">
      <c r="A191" s="6">
        <f t="shared" si="72"/>
        <v>1850000</v>
      </c>
      <c r="B191" s="7">
        <f t="shared" si="92"/>
        <v>3700000</v>
      </c>
      <c r="C191" s="7">
        <f t="shared" si="92"/>
        <v>3885000</v>
      </c>
      <c r="D191" s="7">
        <f t="shared" si="92"/>
        <v>4995000</v>
      </c>
      <c r="E191" s="7">
        <f t="shared" si="92"/>
        <v>5180000</v>
      </c>
      <c r="F191" s="7">
        <f t="shared" si="92"/>
        <v>5365000</v>
      </c>
      <c r="G191" s="7">
        <f t="shared" si="92"/>
        <v>5550000</v>
      </c>
      <c r="H191" s="7">
        <f t="shared" si="92"/>
        <v>5735000</v>
      </c>
      <c r="I191" s="7">
        <f t="shared" si="92"/>
        <v>5920000</v>
      </c>
      <c r="J191" s="7">
        <f t="shared" si="92"/>
        <v>6105000</v>
      </c>
      <c r="K191" s="7">
        <f t="shared" si="92"/>
        <v>6290000</v>
      </c>
      <c r="L191" s="7">
        <f t="shared" si="92"/>
        <v>6475000</v>
      </c>
      <c r="M191" s="7">
        <f t="shared" si="92"/>
        <v>6660000</v>
      </c>
      <c r="N191" s="7">
        <f t="shared" si="92"/>
        <v>6845000</v>
      </c>
      <c r="O191" s="7">
        <f t="shared" si="92"/>
        <v>7030000</v>
      </c>
      <c r="P191" s="7">
        <f t="shared" si="92"/>
        <v>7215000</v>
      </c>
      <c r="Q191" s="7">
        <f t="shared" si="92"/>
        <v>7400000</v>
      </c>
      <c r="R191" s="7">
        <f t="shared" si="89"/>
        <v>7585000</v>
      </c>
      <c r="S191" s="7">
        <f t="shared" si="89"/>
        <v>7770000</v>
      </c>
      <c r="T191" s="7">
        <f t="shared" si="89"/>
        <v>7955000</v>
      </c>
      <c r="U191" s="7">
        <f t="shared" si="89"/>
        <v>8140000</v>
      </c>
      <c r="V191" s="7">
        <f t="shared" si="89"/>
        <v>8325000</v>
      </c>
      <c r="W191" s="7">
        <f t="shared" si="89"/>
        <v>8510000</v>
      </c>
      <c r="X191" s="7">
        <f t="shared" si="89"/>
        <v>8695000</v>
      </c>
      <c r="Y191" s="7">
        <f t="shared" si="89"/>
        <v>8880000</v>
      </c>
      <c r="Z191" s="7">
        <f t="shared" si="89"/>
        <v>9065000</v>
      </c>
      <c r="AA191" s="7">
        <f t="shared" si="89"/>
        <v>9250000</v>
      </c>
      <c r="AB191" s="7">
        <f t="shared" si="89"/>
        <v>9435000</v>
      </c>
      <c r="AC191" s="7">
        <f t="shared" si="89"/>
        <v>9620000</v>
      </c>
      <c r="AD191" s="7">
        <f t="shared" si="89"/>
        <v>9805000</v>
      </c>
      <c r="AE191" s="7">
        <f t="shared" si="89"/>
        <v>9990000</v>
      </c>
      <c r="AF191" s="7">
        <f t="shared" si="89"/>
        <v>10175000</v>
      </c>
      <c r="AG191" s="7">
        <f t="shared" si="87"/>
        <v>10360000</v>
      </c>
      <c r="AH191" s="7">
        <f t="shared" si="87"/>
        <v>10545000</v>
      </c>
      <c r="AI191" s="7">
        <f t="shared" si="87"/>
        <v>10730000</v>
      </c>
      <c r="AJ191" s="7">
        <f t="shared" si="87"/>
        <v>10915000</v>
      </c>
      <c r="AK191" s="7">
        <f t="shared" si="87"/>
        <v>11100000</v>
      </c>
      <c r="AL191" s="7">
        <f t="shared" si="87"/>
        <v>11285000</v>
      </c>
      <c r="AM191" s="7">
        <f t="shared" si="87"/>
        <v>11470000</v>
      </c>
      <c r="AN191" s="7">
        <f t="shared" si="87"/>
        <v>11655000</v>
      </c>
      <c r="AO191" s="7">
        <f t="shared" si="87"/>
        <v>11840000</v>
      </c>
      <c r="AP191" s="7">
        <f t="shared" si="87"/>
        <v>12025000</v>
      </c>
      <c r="AQ191" s="7">
        <f t="shared" si="87"/>
        <v>12210000</v>
      </c>
      <c r="AR191" s="7">
        <f t="shared" si="87"/>
        <v>12395000</v>
      </c>
      <c r="AS191" s="7">
        <f t="shared" si="87"/>
        <v>12580000</v>
      </c>
      <c r="AT191" s="7">
        <f t="shared" si="87"/>
        <v>12765000</v>
      </c>
      <c r="AU191" s="7">
        <f t="shared" si="87"/>
        <v>12950000</v>
      </c>
      <c r="AV191" s="7">
        <f t="shared" si="87"/>
        <v>13135000</v>
      </c>
      <c r="AW191" s="7">
        <f t="shared" si="90"/>
        <v>13320000</v>
      </c>
      <c r="AX191" s="7">
        <f t="shared" si="90"/>
        <v>13505000</v>
      </c>
      <c r="AY191" s="7">
        <f t="shared" si="90"/>
        <v>13690000</v>
      </c>
      <c r="AZ191" s="7">
        <f t="shared" si="90"/>
        <v>13875000</v>
      </c>
      <c r="BA191" s="7">
        <f t="shared" si="90"/>
        <v>14060000</v>
      </c>
      <c r="BB191" s="7">
        <f t="shared" si="90"/>
        <v>14245000</v>
      </c>
      <c r="BC191" s="7">
        <f t="shared" si="90"/>
        <v>14430000</v>
      </c>
      <c r="BD191" s="7">
        <f t="shared" si="90"/>
        <v>14615000</v>
      </c>
      <c r="BE191" s="7">
        <f t="shared" si="90"/>
        <v>14800000</v>
      </c>
      <c r="BF191" s="7">
        <f t="shared" si="90"/>
        <v>14985000</v>
      </c>
      <c r="BG191" s="7">
        <f t="shared" si="90"/>
        <v>15170000</v>
      </c>
      <c r="BH191" s="7">
        <f t="shared" si="90"/>
        <v>15355000</v>
      </c>
      <c r="BI191" s="7">
        <f t="shared" si="90"/>
        <v>15540000</v>
      </c>
      <c r="BJ191" s="7">
        <f t="shared" si="90"/>
        <v>15725000</v>
      </c>
      <c r="BK191" s="7">
        <f t="shared" si="90"/>
        <v>15910000</v>
      </c>
      <c r="BL191" s="7">
        <f t="shared" si="90"/>
        <v>16095000</v>
      </c>
      <c r="BM191" s="7">
        <f t="shared" si="90"/>
        <v>16280000</v>
      </c>
      <c r="BN191" s="7">
        <f t="shared" si="91"/>
        <v>16465000</v>
      </c>
      <c r="BO191" s="7">
        <f t="shared" si="91"/>
        <v>16650000</v>
      </c>
      <c r="BP191" s="7">
        <f t="shared" si="91"/>
        <v>16835000</v>
      </c>
      <c r="BQ191" s="7">
        <f t="shared" si="88"/>
        <v>17020000</v>
      </c>
      <c r="BR191" s="7">
        <f t="shared" si="88"/>
        <v>17205000</v>
      </c>
      <c r="BS191" s="7">
        <f t="shared" si="88"/>
        <v>17390000</v>
      </c>
      <c r="BT191" s="7">
        <f t="shared" si="88"/>
        <v>17575000</v>
      </c>
      <c r="BU191" s="7">
        <f t="shared" si="88"/>
        <v>17760000</v>
      </c>
      <c r="BV191" s="7">
        <f t="shared" si="88"/>
        <v>17945000</v>
      </c>
      <c r="BW191" s="7">
        <f t="shared" si="88"/>
        <v>18130000</v>
      </c>
      <c r="BX191" s="7">
        <f t="shared" si="88"/>
        <v>18315000</v>
      </c>
      <c r="BY191" s="7">
        <f t="shared" si="88"/>
        <v>18500000</v>
      </c>
    </row>
    <row r="192" spans="1:77" x14ac:dyDescent="0.2">
      <c r="A192" s="6">
        <f t="shared" si="72"/>
        <v>1860000</v>
      </c>
      <c r="B192" s="7">
        <f t="shared" si="92"/>
        <v>3720000</v>
      </c>
      <c r="C192" s="7">
        <f t="shared" si="92"/>
        <v>3906000</v>
      </c>
      <c r="D192" s="7">
        <f t="shared" si="92"/>
        <v>5022000</v>
      </c>
      <c r="E192" s="7">
        <f t="shared" si="92"/>
        <v>5208000</v>
      </c>
      <c r="F192" s="7">
        <f t="shared" si="92"/>
        <v>5394000</v>
      </c>
      <c r="G192" s="7">
        <f t="shared" si="92"/>
        <v>5580000</v>
      </c>
      <c r="H192" s="7">
        <f t="shared" si="92"/>
        <v>5766000</v>
      </c>
      <c r="I192" s="7">
        <f t="shared" si="92"/>
        <v>5952000</v>
      </c>
      <c r="J192" s="7">
        <f t="shared" si="92"/>
        <v>6138000</v>
      </c>
      <c r="K192" s="7">
        <f t="shared" si="92"/>
        <v>6324000</v>
      </c>
      <c r="L192" s="7">
        <f t="shared" si="92"/>
        <v>6510000</v>
      </c>
      <c r="M192" s="7">
        <f t="shared" si="92"/>
        <v>6696000</v>
      </c>
      <c r="N192" s="7">
        <f t="shared" si="92"/>
        <v>6882000</v>
      </c>
      <c r="O192" s="7">
        <f t="shared" si="92"/>
        <v>7068000</v>
      </c>
      <c r="P192" s="7">
        <f t="shared" si="92"/>
        <v>7254000</v>
      </c>
      <c r="Q192" s="7">
        <f t="shared" si="92"/>
        <v>7440000</v>
      </c>
      <c r="R192" s="7">
        <f t="shared" si="89"/>
        <v>7626000</v>
      </c>
      <c r="S192" s="7">
        <f t="shared" si="89"/>
        <v>7812000</v>
      </c>
      <c r="T192" s="7">
        <f t="shared" si="89"/>
        <v>7998000</v>
      </c>
      <c r="U192" s="7">
        <f t="shared" si="89"/>
        <v>8184000</v>
      </c>
      <c r="V192" s="7">
        <f t="shared" si="89"/>
        <v>8370000</v>
      </c>
      <c r="W192" s="7">
        <f t="shared" si="89"/>
        <v>8556000</v>
      </c>
      <c r="X192" s="7">
        <f t="shared" si="89"/>
        <v>8742000</v>
      </c>
      <c r="Y192" s="7">
        <f t="shared" si="89"/>
        <v>8928000</v>
      </c>
      <c r="Z192" s="7">
        <f t="shared" si="89"/>
        <v>9114000</v>
      </c>
      <c r="AA192" s="7">
        <f t="shared" si="89"/>
        <v>9300000</v>
      </c>
      <c r="AB192" s="7">
        <f t="shared" si="89"/>
        <v>9486000</v>
      </c>
      <c r="AC192" s="7">
        <f t="shared" si="89"/>
        <v>9672000</v>
      </c>
      <c r="AD192" s="7">
        <f t="shared" si="89"/>
        <v>9858000</v>
      </c>
      <c r="AE192" s="7">
        <f t="shared" si="89"/>
        <v>10044000</v>
      </c>
      <c r="AF192" s="7">
        <f t="shared" si="89"/>
        <v>10230000</v>
      </c>
      <c r="AG192" s="7">
        <f t="shared" si="87"/>
        <v>10416000</v>
      </c>
      <c r="AH192" s="7">
        <f t="shared" si="87"/>
        <v>10602000</v>
      </c>
      <c r="AI192" s="7">
        <f t="shared" si="87"/>
        <v>10788000</v>
      </c>
      <c r="AJ192" s="7">
        <f t="shared" si="87"/>
        <v>10974000</v>
      </c>
      <c r="AK192" s="7">
        <f t="shared" si="87"/>
        <v>11160000</v>
      </c>
      <c r="AL192" s="7">
        <f t="shared" si="87"/>
        <v>11346000</v>
      </c>
      <c r="AM192" s="7">
        <f t="shared" si="87"/>
        <v>11532000</v>
      </c>
      <c r="AN192" s="7">
        <f t="shared" si="87"/>
        <v>11718000</v>
      </c>
      <c r="AO192" s="7">
        <f t="shared" si="87"/>
        <v>11904000</v>
      </c>
      <c r="AP192" s="7">
        <f t="shared" si="87"/>
        <v>12090000</v>
      </c>
      <c r="AQ192" s="7">
        <f t="shared" si="87"/>
        <v>12276000</v>
      </c>
      <c r="AR192" s="7">
        <f t="shared" si="87"/>
        <v>12462000</v>
      </c>
      <c r="AS192" s="7">
        <f t="shared" si="87"/>
        <v>12648000</v>
      </c>
      <c r="AT192" s="7">
        <f t="shared" si="87"/>
        <v>12834000</v>
      </c>
      <c r="AU192" s="7">
        <f t="shared" si="87"/>
        <v>13020000</v>
      </c>
      <c r="AV192" s="7">
        <f t="shared" si="87"/>
        <v>13206000</v>
      </c>
      <c r="AW192" s="7">
        <f t="shared" si="90"/>
        <v>13392000</v>
      </c>
      <c r="AX192" s="7">
        <f t="shared" si="90"/>
        <v>13578000</v>
      </c>
      <c r="AY192" s="7">
        <f t="shared" si="90"/>
        <v>13764000</v>
      </c>
      <c r="AZ192" s="7">
        <f t="shared" si="90"/>
        <v>13950000</v>
      </c>
      <c r="BA192" s="7">
        <f t="shared" si="90"/>
        <v>14136000</v>
      </c>
      <c r="BB192" s="7">
        <f t="shared" si="90"/>
        <v>14322000</v>
      </c>
      <c r="BC192" s="7">
        <f t="shared" si="90"/>
        <v>14508000</v>
      </c>
      <c r="BD192" s="7">
        <f t="shared" si="90"/>
        <v>14694000</v>
      </c>
      <c r="BE192" s="7">
        <f t="shared" si="90"/>
        <v>14880000</v>
      </c>
      <c r="BF192" s="7">
        <f t="shared" si="90"/>
        <v>15066000</v>
      </c>
      <c r="BG192" s="7">
        <f t="shared" si="90"/>
        <v>15252000</v>
      </c>
      <c r="BH192" s="7">
        <f t="shared" si="90"/>
        <v>15438000</v>
      </c>
      <c r="BI192" s="7">
        <f t="shared" si="90"/>
        <v>15624000</v>
      </c>
      <c r="BJ192" s="7">
        <f t="shared" si="90"/>
        <v>15810000</v>
      </c>
      <c r="BK192" s="7">
        <f t="shared" si="90"/>
        <v>15996000</v>
      </c>
      <c r="BL192" s="7">
        <f t="shared" si="90"/>
        <v>16182000</v>
      </c>
      <c r="BM192" s="7">
        <f t="shared" si="90"/>
        <v>16368000</v>
      </c>
      <c r="BN192" s="7">
        <f t="shared" si="91"/>
        <v>16554000</v>
      </c>
      <c r="BO192" s="7">
        <f t="shared" si="91"/>
        <v>16740000</v>
      </c>
      <c r="BP192" s="7">
        <f t="shared" si="91"/>
        <v>16926000</v>
      </c>
      <c r="BQ192" s="7">
        <f t="shared" si="88"/>
        <v>17112000</v>
      </c>
      <c r="BR192" s="7">
        <f t="shared" si="88"/>
        <v>17298000</v>
      </c>
      <c r="BS192" s="7">
        <f t="shared" si="88"/>
        <v>17484000</v>
      </c>
      <c r="BT192" s="7">
        <f t="shared" si="88"/>
        <v>17670000</v>
      </c>
      <c r="BU192" s="7">
        <f t="shared" si="88"/>
        <v>17856000</v>
      </c>
      <c r="BV192" s="7">
        <f t="shared" si="88"/>
        <v>18042000</v>
      </c>
      <c r="BW192" s="7">
        <f t="shared" si="88"/>
        <v>18228000</v>
      </c>
      <c r="BX192" s="7">
        <f t="shared" si="88"/>
        <v>18414000</v>
      </c>
      <c r="BY192" s="7">
        <f t="shared" si="88"/>
        <v>18600000</v>
      </c>
    </row>
    <row r="193" spans="1:77" x14ac:dyDescent="0.2">
      <c r="A193" s="6">
        <f t="shared" si="72"/>
        <v>1870000</v>
      </c>
      <c r="B193" s="7">
        <f t="shared" si="92"/>
        <v>3740000</v>
      </c>
      <c r="C193" s="7">
        <f t="shared" si="92"/>
        <v>3927000</v>
      </c>
      <c r="D193" s="7">
        <f t="shared" si="92"/>
        <v>5049000</v>
      </c>
      <c r="E193" s="7">
        <f t="shared" si="92"/>
        <v>5236000</v>
      </c>
      <c r="F193" s="7">
        <f t="shared" si="92"/>
        <v>5423000</v>
      </c>
      <c r="G193" s="7">
        <f t="shared" si="92"/>
        <v>5610000</v>
      </c>
      <c r="H193" s="7">
        <f t="shared" si="92"/>
        <v>5797000</v>
      </c>
      <c r="I193" s="7">
        <f t="shared" si="92"/>
        <v>5984000</v>
      </c>
      <c r="J193" s="7">
        <f t="shared" si="92"/>
        <v>6171000</v>
      </c>
      <c r="K193" s="7">
        <f t="shared" si="92"/>
        <v>6358000</v>
      </c>
      <c r="L193" s="7">
        <f t="shared" si="92"/>
        <v>6545000</v>
      </c>
      <c r="M193" s="7">
        <f t="shared" si="92"/>
        <v>6732000</v>
      </c>
      <c r="N193" s="7">
        <f t="shared" si="92"/>
        <v>6919000</v>
      </c>
      <c r="O193" s="7">
        <f t="shared" si="92"/>
        <v>7106000</v>
      </c>
      <c r="P193" s="7">
        <f t="shared" si="92"/>
        <v>7293000</v>
      </c>
      <c r="Q193" s="7">
        <f t="shared" si="92"/>
        <v>7480000</v>
      </c>
      <c r="R193" s="7">
        <f t="shared" si="89"/>
        <v>7667000</v>
      </c>
      <c r="S193" s="7">
        <f t="shared" si="89"/>
        <v>7854000</v>
      </c>
      <c r="T193" s="7">
        <f t="shared" si="89"/>
        <v>8041000</v>
      </c>
      <c r="U193" s="7">
        <f t="shared" si="89"/>
        <v>8228000</v>
      </c>
      <c r="V193" s="7">
        <f t="shared" si="89"/>
        <v>8415000</v>
      </c>
      <c r="W193" s="7">
        <f t="shared" si="89"/>
        <v>8602000</v>
      </c>
      <c r="X193" s="7">
        <f t="shared" si="89"/>
        <v>8789000</v>
      </c>
      <c r="Y193" s="7">
        <f t="shared" si="89"/>
        <v>8976000</v>
      </c>
      <c r="Z193" s="7">
        <f t="shared" si="89"/>
        <v>9163000</v>
      </c>
      <c r="AA193" s="7">
        <f t="shared" si="89"/>
        <v>9350000</v>
      </c>
      <c r="AB193" s="7">
        <f t="shared" si="89"/>
        <v>9537000</v>
      </c>
      <c r="AC193" s="7">
        <f t="shared" si="89"/>
        <v>9724000</v>
      </c>
      <c r="AD193" s="7">
        <f t="shared" si="89"/>
        <v>9911000</v>
      </c>
      <c r="AE193" s="7">
        <f t="shared" si="89"/>
        <v>10098000</v>
      </c>
      <c r="AF193" s="7">
        <f t="shared" si="89"/>
        <v>10285000</v>
      </c>
      <c r="AG193" s="7">
        <f t="shared" si="87"/>
        <v>10472000</v>
      </c>
      <c r="AH193" s="7">
        <f t="shared" si="87"/>
        <v>10659000</v>
      </c>
      <c r="AI193" s="7">
        <f t="shared" si="87"/>
        <v>10846000</v>
      </c>
      <c r="AJ193" s="7">
        <f t="shared" si="87"/>
        <v>11033000</v>
      </c>
      <c r="AK193" s="7">
        <f t="shared" si="87"/>
        <v>11220000</v>
      </c>
      <c r="AL193" s="7">
        <f t="shared" si="87"/>
        <v>11407000</v>
      </c>
      <c r="AM193" s="7">
        <f t="shared" si="87"/>
        <v>11594000</v>
      </c>
      <c r="AN193" s="7">
        <f t="shared" si="87"/>
        <v>11781000</v>
      </c>
      <c r="AO193" s="7">
        <f t="shared" si="87"/>
        <v>11968000</v>
      </c>
      <c r="AP193" s="7">
        <f t="shared" si="87"/>
        <v>12155000</v>
      </c>
      <c r="AQ193" s="7">
        <f t="shared" si="87"/>
        <v>12342000</v>
      </c>
      <c r="AR193" s="7">
        <f t="shared" si="87"/>
        <v>12529000</v>
      </c>
      <c r="AS193" s="7">
        <f t="shared" si="87"/>
        <v>12716000</v>
      </c>
      <c r="AT193" s="7">
        <f t="shared" si="87"/>
        <v>12903000</v>
      </c>
      <c r="AU193" s="7">
        <f t="shared" si="87"/>
        <v>13090000</v>
      </c>
      <c r="AV193" s="7">
        <f t="shared" si="87"/>
        <v>13277000</v>
      </c>
      <c r="AW193" s="7">
        <f t="shared" si="90"/>
        <v>13464000</v>
      </c>
      <c r="AX193" s="7">
        <f t="shared" si="90"/>
        <v>13651000</v>
      </c>
      <c r="AY193" s="7">
        <f t="shared" si="90"/>
        <v>13838000</v>
      </c>
      <c r="AZ193" s="7">
        <f t="shared" si="90"/>
        <v>14025000</v>
      </c>
      <c r="BA193" s="7">
        <f t="shared" si="90"/>
        <v>14212000</v>
      </c>
      <c r="BB193" s="7">
        <f t="shared" si="90"/>
        <v>14399000</v>
      </c>
      <c r="BC193" s="7">
        <f t="shared" si="90"/>
        <v>14586000</v>
      </c>
      <c r="BD193" s="7">
        <f t="shared" si="90"/>
        <v>14773000</v>
      </c>
      <c r="BE193" s="7">
        <f t="shared" si="90"/>
        <v>14960000</v>
      </c>
      <c r="BF193" s="7">
        <f t="shared" si="90"/>
        <v>15147000</v>
      </c>
      <c r="BG193" s="7">
        <f t="shared" si="90"/>
        <v>15334000</v>
      </c>
      <c r="BH193" s="7">
        <f t="shared" si="90"/>
        <v>15521000</v>
      </c>
      <c r="BI193" s="7">
        <f t="shared" si="90"/>
        <v>15708000</v>
      </c>
      <c r="BJ193" s="7">
        <f t="shared" si="90"/>
        <v>15895000</v>
      </c>
      <c r="BK193" s="7">
        <f t="shared" si="90"/>
        <v>16082000</v>
      </c>
      <c r="BL193" s="7">
        <f t="shared" si="90"/>
        <v>16269000</v>
      </c>
      <c r="BM193" s="7">
        <f t="shared" si="90"/>
        <v>16456000</v>
      </c>
      <c r="BN193" s="7">
        <f t="shared" si="91"/>
        <v>16643000</v>
      </c>
      <c r="BO193" s="7">
        <f t="shared" si="91"/>
        <v>16830000</v>
      </c>
      <c r="BP193" s="7">
        <f t="shared" si="91"/>
        <v>17017000</v>
      </c>
      <c r="BQ193" s="7">
        <f t="shared" si="88"/>
        <v>17204000</v>
      </c>
      <c r="BR193" s="7">
        <f t="shared" si="88"/>
        <v>17391000</v>
      </c>
      <c r="BS193" s="7">
        <f t="shared" si="88"/>
        <v>17578000</v>
      </c>
      <c r="BT193" s="7">
        <f t="shared" si="88"/>
        <v>17765000</v>
      </c>
      <c r="BU193" s="7">
        <f t="shared" si="88"/>
        <v>17952000</v>
      </c>
      <c r="BV193" s="7">
        <f t="shared" si="88"/>
        <v>18139000</v>
      </c>
      <c r="BW193" s="7">
        <f t="shared" si="88"/>
        <v>18326000</v>
      </c>
      <c r="BX193" s="7">
        <f t="shared" si="88"/>
        <v>18513000</v>
      </c>
      <c r="BY193" s="7">
        <f t="shared" si="88"/>
        <v>18700000</v>
      </c>
    </row>
    <row r="194" spans="1:77" x14ac:dyDescent="0.2">
      <c r="A194" s="6">
        <f t="shared" ref="A194:A206" si="93">A193+10000</f>
        <v>1880000</v>
      </c>
      <c r="B194" s="7">
        <f t="shared" si="92"/>
        <v>3760000</v>
      </c>
      <c r="C194" s="7">
        <f t="shared" si="92"/>
        <v>3948000</v>
      </c>
      <c r="D194" s="7">
        <f t="shared" si="92"/>
        <v>5076000</v>
      </c>
      <c r="E194" s="7">
        <f t="shared" si="92"/>
        <v>5264000</v>
      </c>
      <c r="F194" s="7">
        <f t="shared" si="92"/>
        <v>5452000</v>
      </c>
      <c r="G194" s="7">
        <f t="shared" si="92"/>
        <v>5640000</v>
      </c>
      <c r="H194" s="7">
        <f t="shared" si="92"/>
        <v>5828000</v>
      </c>
      <c r="I194" s="7">
        <f t="shared" si="92"/>
        <v>6016000</v>
      </c>
      <c r="J194" s="7">
        <f t="shared" si="92"/>
        <v>6204000</v>
      </c>
      <c r="K194" s="7">
        <f t="shared" si="92"/>
        <v>6392000</v>
      </c>
      <c r="L194" s="7">
        <f t="shared" si="92"/>
        <v>6580000</v>
      </c>
      <c r="M194" s="7">
        <f t="shared" si="92"/>
        <v>6768000</v>
      </c>
      <c r="N194" s="7">
        <f t="shared" si="92"/>
        <v>6956000</v>
      </c>
      <c r="O194" s="7">
        <f t="shared" si="92"/>
        <v>7144000</v>
      </c>
      <c r="P194" s="7">
        <f t="shared" si="92"/>
        <v>7332000</v>
      </c>
      <c r="Q194" s="7">
        <f t="shared" si="92"/>
        <v>7520000</v>
      </c>
      <c r="R194" s="7">
        <f t="shared" si="89"/>
        <v>7708000</v>
      </c>
      <c r="S194" s="7">
        <f t="shared" si="89"/>
        <v>7896000</v>
      </c>
      <c r="T194" s="7">
        <f t="shared" si="89"/>
        <v>8084000</v>
      </c>
      <c r="U194" s="7">
        <f t="shared" si="89"/>
        <v>8272000</v>
      </c>
      <c r="V194" s="7">
        <f t="shared" si="89"/>
        <v>8460000</v>
      </c>
      <c r="W194" s="7">
        <f t="shared" si="89"/>
        <v>8648000</v>
      </c>
      <c r="X194" s="7">
        <f t="shared" si="89"/>
        <v>8836000</v>
      </c>
      <c r="Y194" s="7">
        <f t="shared" si="89"/>
        <v>9024000</v>
      </c>
      <c r="Z194" s="7">
        <f t="shared" si="89"/>
        <v>9212000</v>
      </c>
      <c r="AA194" s="7">
        <f t="shared" si="89"/>
        <v>9400000</v>
      </c>
      <c r="AB194" s="7">
        <f t="shared" si="89"/>
        <v>9588000</v>
      </c>
      <c r="AC194" s="7">
        <f t="shared" si="89"/>
        <v>9776000</v>
      </c>
      <c r="AD194" s="7">
        <f t="shared" si="89"/>
        <v>9964000</v>
      </c>
      <c r="AE194" s="7">
        <f t="shared" si="89"/>
        <v>10152000</v>
      </c>
      <c r="AF194" s="7">
        <f t="shared" si="89"/>
        <v>10340000</v>
      </c>
      <c r="AG194" s="7">
        <f t="shared" si="87"/>
        <v>10528000</v>
      </c>
      <c r="AH194" s="7">
        <f t="shared" si="87"/>
        <v>10716000</v>
      </c>
      <c r="AI194" s="7">
        <f t="shared" si="87"/>
        <v>10904000</v>
      </c>
      <c r="AJ194" s="7">
        <f t="shared" si="87"/>
        <v>11092000</v>
      </c>
      <c r="AK194" s="7">
        <f t="shared" si="87"/>
        <v>11280000</v>
      </c>
      <c r="AL194" s="7">
        <f t="shared" si="87"/>
        <v>11468000</v>
      </c>
      <c r="AM194" s="7">
        <f t="shared" si="87"/>
        <v>11656000</v>
      </c>
      <c r="AN194" s="7">
        <f t="shared" si="87"/>
        <v>11844000</v>
      </c>
      <c r="AO194" s="7">
        <f t="shared" si="87"/>
        <v>12032000</v>
      </c>
      <c r="AP194" s="7">
        <f t="shared" si="87"/>
        <v>12220000</v>
      </c>
      <c r="AQ194" s="7">
        <f t="shared" si="87"/>
        <v>12408000</v>
      </c>
      <c r="AR194" s="7">
        <f t="shared" si="87"/>
        <v>12596000</v>
      </c>
      <c r="AS194" s="7">
        <f t="shared" si="87"/>
        <v>12784000</v>
      </c>
      <c r="AT194" s="7">
        <f t="shared" si="87"/>
        <v>12972000</v>
      </c>
      <c r="AU194" s="7">
        <f t="shared" si="87"/>
        <v>13160000</v>
      </c>
      <c r="AV194" s="7">
        <f t="shared" si="87"/>
        <v>13348000</v>
      </c>
      <c r="AW194" s="7">
        <f t="shared" si="90"/>
        <v>13536000</v>
      </c>
      <c r="AX194" s="7">
        <f t="shared" si="90"/>
        <v>13724000</v>
      </c>
      <c r="AY194" s="7">
        <f t="shared" si="90"/>
        <v>13912000</v>
      </c>
      <c r="AZ194" s="7">
        <f t="shared" si="90"/>
        <v>14100000</v>
      </c>
      <c r="BA194" s="7">
        <f t="shared" si="90"/>
        <v>14288000</v>
      </c>
      <c r="BB194" s="7">
        <f t="shared" si="90"/>
        <v>14476000</v>
      </c>
      <c r="BC194" s="7">
        <f t="shared" si="90"/>
        <v>14664000</v>
      </c>
      <c r="BD194" s="7">
        <f t="shared" si="90"/>
        <v>14852000</v>
      </c>
      <c r="BE194" s="7">
        <f t="shared" si="90"/>
        <v>15040000</v>
      </c>
      <c r="BF194" s="7">
        <f t="shared" si="90"/>
        <v>15228000</v>
      </c>
      <c r="BG194" s="7">
        <f t="shared" si="90"/>
        <v>15416000</v>
      </c>
      <c r="BH194" s="7">
        <f t="shared" si="90"/>
        <v>15604000</v>
      </c>
      <c r="BI194" s="7">
        <f t="shared" si="90"/>
        <v>15792000</v>
      </c>
      <c r="BJ194" s="7">
        <f t="shared" si="90"/>
        <v>15980000</v>
      </c>
      <c r="BK194" s="7">
        <f t="shared" si="90"/>
        <v>16168000</v>
      </c>
      <c r="BL194" s="7">
        <f t="shared" si="90"/>
        <v>16356000</v>
      </c>
      <c r="BM194" s="7">
        <f t="shared" si="90"/>
        <v>16544000</v>
      </c>
      <c r="BN194" s="7">
        <f t="shared" si="91"/>
        <v>16732000</v>
      </c>
      <c r="BO194" s="7">
        <f t="shared" si="91"/>
        <v>16920000</v>
      </c>
      <c r="BP194" s="7">
        <f t="shared" si="91"/>
        <v>17108000</v>
      </c>
      <c r="BQ194" s="7">
        <f t="shared" si="88"/>
        <v>17296000</v>
      </c>
      <c r="BR194" s="7">
        <f t="shared" si="88"/>
        <v>17484000</v>
      </c>
      <c r="BS194" s="7">
        <f t="shared" si="88"/>
        <v>17672000</v>
      </c>
      <c r="BT194" s="7">
        <f t="shared" si="88"/>
        <v>17860000</v>
      </c>
      <c r="BU194" s="7">
        <f t="shared" si="88"/>
        <v>18048000</v>
      </c>
      <c r="BV194" s="7">
        <f t="shared" si="88"/>
        <v>18236000</v>
      </c>
      <c r="BW194" s="7">
        <f t="shared" si="88"/>
        <v>18424000</v>
      </c>
      <c r="BX194" s="7">
        <f t="shared" si="88"/>
        <v>18612000</v>
      </c>
      <c r="BY194" s="7">
        <f t="shared" si="88"/>
        <v>18800000</v>
      </c>
    </row>
    <row r="195" spans="1:77" x14ac:dyDescent="0.2">
      <c r="A195" s="6">
        <f t="shared" si="93"/>
        <v>1890000</v>
      </c>
      <c r="B195" s="7">
        <f t="shared" si="92"/>
        <v>3780000</v>
      </c>
      <c r="C195" s="7">
        <f t="shared" si="92"/>
        <v>3969000</v>
      </c>
      <c r="D195" s="7">
        <f t="shared" si="92"/>
        <v>5103000</v>
      </c>
      <c r="E195" s="7">
        <f t="shared" si="92"/>
        <v>5292000</v>
      </c>
      <c r="F195" s="7">
        <f t="shared" si="92"/>
        <v>5481000</v>
      </c>
      <c r="G195" s="7">
        <f t="shared" si="92"/>
        <v>5670000</v>
      </c>
      <c r="H195" s="7">
        <f t="shared" si="92"/>
        <v>5859000</v>
      </c>
      <c r="I195" s="7">
        <f t="shared" si="92"/>
        <v>6048000</v>
      </c>
      <c r="J195" s="7">
        <f t="shared" si="92"/>
        <v>6237000</v>
      </c>
      <c r="K195" s="7">
        <f t="shared" si="92"/>
        <v>6426000</v>
      </c>
      <c r="L195" s="7">
        <f t="shared" si="92"/>
        <v>6615000</v>
      </c>
      <c r="M195" s="7">
        <f t="shared" si="92"/>
        <v>6804000</v>
      </c>
      <c r="N195" s="7">
        <f t="shared" si="92"/>
        <v>6993000</v>
      </c>
      <c r="O195" s="7">
        <f t="shared" si="92"/>
        <v>7182000</v>
      </c>
      <c r="P195" s="7">
        <f t="shared" si="92"/>
        <v>7371000</v>
      </c>
      <c r="Q195" s="7">
        <f t="shared" si="92"/>
        <v>7560000</v>
      </c>
      <c r="R195" s="7">
        <f t="shared" si="89"/>
        <v>7749000</v>
      </c>
      <c r="S195" s="7">
        <f t="shared" si="89"/>
        <v>7938000</v>
      </c>
      <c r="T195" s="7">
        <f t="shared" si="89"/>
        <v>8127000</v>
      </c>
      <c r="U195" s="7">
        <f t="shared" si="89"/>
        <v>8316000</v>
      </c>
      <c r="V195" s="7">
        <f t="shared" si="89"/>
        <v>8505000</v>
      </c>
      <c r="W195" s="7">
        <f t="shared" si="89"/>
        <v>8694000</v>
      </c>
      <c r="X195" s="7">
        <f t="shared" si="89"/>
        <v>8883000</v>
      </c>
      <c r="Y195" s="7">
        <f t="shared" si="89"/>
        <v>9072000</v>
      </c>
      <c r="Z195" s="7">
        <f t="shared" si="89"/>
        <v>9261000</v>
      </c>
      <c r="AA195" s="7">
        <f t="shared" si="89"/>
        <v>9450000</v>
      </c>
      <c r="AB195" s="7">
        <f t="shared" si="89"/>
        <v>9639000</v>
      </c>
      <c r="AC195" s="7">
        <f t="shared" si="89"/>
        <v>9828000</v>
      </c>
      <c r="AD195" s="7">
        <f t="shared" si="89"/>
        <v>10017000</v>
      </c>
      <c r="AE195" s="7">
        <f t="shared" si="89"/>
        <v>10206000</v>
      </c>
      <c r="AF195" s="7">
        <f t="shared" si="89"/>
        <v>10395000</v>
      </c>
      <c r="AG195" s="7">
        <f t="shared" si="89"/>
        <v>10584000</v>
      </c>
      <c r="AH195" s="7">
        <f t="shared" ref="AG195:AV206" si="94">AH$8*$A195/10</f>
        <v>10773000</v>
      </c>
      <c r="AI195" s="7">
        <f t="shared" si="94"/>
        <v>10962000</v>
      </c>
      <c r="AJ195" s="7">
        <f t="shared" si="94"/>
        <v>11151000</v>
      </c>
      <c r="AK195" s="7">
        <f t="shared" si="94"/>
        <v>11340000</v>
      </c>
      <c r="AL195" s="7">
        <f t="shared" si="94"/>
        <v>11529000</v>
      </c>
      <c r="AM195" s="7">
        <f t="shared" si="94"/>
        <v>11718000</v>
      </c>
      <c r="AN195" s="7">
        <f t="shared" si="94"/>
        <v>11907000</v>
      </c>
      <c r="AO195" s="7">
        <f t="shared" si="94"/>
        <v>12096000</v>
      </c>
      <c r="AP195" s="7">
        <f t="shared" si="94"/>
        <v>12285000</v>
      </c>
      <c r="AQ195" s="7">
        <f t="shared" si="94"/>
        <v>12474000</v>
      </c>
      <c r="AR195" s="7">
        <f t="shared" si="94"/>
        <v>12663000</v>
      </c>
      <c r="AS195" s="7">
        <f t="shared" si="94"/>
        <v>12852000</v>
      </c>
      <c r="AT195" s="7">
        <f t="shared" si="94"/>
        <v>13041000</v>
      </c>
      <c r="AU195" s="7">
        <f t="shared" si="94"/>
        <v>13230000</v>
      </c>
      <c r="AV195" s="7">
        <f t="shared" si="94"/>
        <v>13419000</v>
      </c>
      <c r="AW195" s="7">
        <f t="shared" si="90"/>
        <v>13608000</v>
      </c>
      <c r="AX195" s="7">
        <f t="shared" si="90"/>
        <v>13797000</v>
      </c>
      <c r="AY195" s="7">
        <f t="shared" si="90"/>
        <v>13986000</v>
      </c>
      <c r="AZ195" s="7">
        <f t="shared" si="90"/>
        <v>14175000</v>
      </c>
      <c r="BA195" s="7">
        <f t="shared" si="90"/>
        <v>14364000</v>
      </c>
      <c r="BB195" s="7">
        <f t="shared" si="90"/>
        <v>14553000</v>
      </c>
      <c r="BC195" s="7">
        <f t="shared" si="90"/>
        <v>14742000</v>
      </c>
      <c r="BD195" s="7">
        <f t="shared" si="90"/>
        <v>14931000</v>
      </c>
      <c r="BE195" s="7">
        <f t="shared" si="90"/>
        <v>15120000</v>
      </c>
      <c r="BF195" s="7">
        <f t="shared" si="90"/>
        <v>15309000</v>
      </c>
      <c r="BG195" s="7">
        <f t="shared" si="90"/>
        <v>15498000</v>
      </c>
      <c r="BH195" s="7">
        <f t="shared" si="90"/>
        <v>15687000</v>
      </c>
      <c r="BI195" s="7">
        <f t="shared" si="90"/>
        <v>15876000</v>
      </c>
      <c r="BJ195" s="7">
        <f t="shared" si="90"/>
        <v>16065000</v>
      </c>
      <c r="BK195" s="7">
        <f t="shared" si="90"/>
        <v>16254000</v>
      </c>
      <c r="BL195" s="7">
        <f t="shared" si="90"/>
        <v>16443000</v>
      </c>
      <c r="BM195" s="7">
        <f t="shared" si="90"/>
        <v>16632000</v>
      </c>
      <c r="BN195" s="7">
        <f t="shared" si="91"/>
        <v>16821000</v>
      </c>
      <c r="BO195" s="7">
        <f t="shared" si="91"/>
        <v>17010000</v>
      </c>
      <c r="BP195" s="7">
        <f t="shared" si="91"/>
        <v>17199000</v>
      </c>
      <c r="BQ195" s="7">
        <f t="shared" si="91"/>
        <v>17388000</v>
      </c>
      <c r="BR195" s="7">
        <f t="shared" si="91"/>
        <v>17577000</v>
      </c>
      <c r="BS195" s="7">
        <f t="shared" si="91"/>
        <v>17766000</v>
      </c>
      <c r="BT195" s="7">
        <f t="shared" si="91"/>
        <v>17955000</v>
      </c>
      <c r="BU195" s="7">
        <f t="shared" si="91"/>
        <v>18144000</v>
      </c>
      <c r="BV195" s="7">
        <f t="shared" si="91"/>
        <v>18333000</v>
      </c>
      <c r="BW195" s="7">
        <f t="shared" si="91"/>
        <v>18522000</v>
      </c>
      <c r="BX195" s="7">
        <f t="shared" si="91"/>
        <v>18711000</v>
      </c>
      <c r="BY195" s="7">
        <f t="shared" si="91"/>
        <v>18900000</v>
      </c>
    </row>
    <row r="196" spans="1:77" x14ac:dyDescent="0.2">
      <c r="A196" s="6">
        <f t="shared" si="93"/>
        <v>1900000</v>
      </c>
      <c r="B196" s="7">
        <f t="shared" si="92"/>
        <v>3800000</v>
      </c>
      <c r="C196" s="7">
        <f t="shared" si="92"/>
        <v>3990000</v>
      </c>
      <c r="D196" s="7">
        <f t="shared" si="92"/>
        <v>5130000</v>
      </c>
      <c r="E196" s="7">
        <f t="shared" si="92"/>
        <v>5320000</v>
      </c>
      <c r="F196" s="7">
        <f t="shared" si="92"/>
        <v>5510000</v>
      </c>
      <c r="G196" s="7">
        <f t="shared" si="92"/>
        <v>5700000</v>
      </c>
      <c r="H196" s="7">
        <f t="shared" si="92"/>
        <v>5890000</v>
      </c>
      <c r="I196" s="7">
        <f t="shared" si="92"/>
        <v>6080000</v>
      </c>
      <c r="J196" s="7">
        <f t="shared" si="92"/>
        <v>6270000</v>
      </c>
      <c r="K196" s="7">
        <f t="shared" si="92"/>
        <v>6460000</v>
      </c>
      <c r="L196" s="7">
        <f t="shared" si="92"/>
        <v>6650000</v>
      </c>
      <c r="M196" s="7">
        <f t="shared" si="92"/>
        <v>6840000</v>
      </c>
      <c r="N196" s="7">
        <f t="shared" si="92"/>
        <v>7030000</v>
      </c>
      <c r="O196" s="7">
        <f t="shared" si="92"/>
        <v>7220000</v>
      </c>
      <c r="P196" s="7">
        <f t="shared" si="92"/>
        <v>7410000</v>
      </c>
      <c r="Q196" s="7">
        <f t="shared" si="92"/>
        <v>7600000</v>
      </c>
      <c r="R196" s="7">
        <f t="shared" si="89"/>
        <v>7790000</v>
      </c>
      <c r="S196" s="7">
        <f t="shared" si="89"/>
        <v>7980000</v>
      </c>
      <c r="T196" s="7">
        <f t="shared" si="89"/>
        <v>8170000</v>
      </c>
      <c r="U196" s="7">
        <f t="shared" si="89"/>
        <v>8360000</v>
      </c>
      <c r="V196" s="7">
        <f t="shared" si="89"/>
        <v>8550000</v>
      </c>
      <c r="W196" s="7">
        <f t="shared" si="89"/>
        <v>8740000</v>
      </c>
      <c r="X196" s="7">
        <f t="shared" si="89"/>
        <v>8930000</v>
      </c>
      <c r="Y196" s="7">
        <f t="shared" si="89"/>
        <v>9120000</v>
      </c>
      <c r="Z196" s="7">
        <f t="shared" si="89"/>
        <v>9310000</v>
      </c>
      <c r="AA196" s="7">
        <f t="shared" si="89"/>
        <v>9500000</v>
      </c>
      <c r="AB196" s="7">
        <f t="shared" si="89"/>
        <v>9690000</v>
      </c>
      <c r="AC196" s="7">
        <f t="shared" si="89"/>
        <v>9880000</v>
      </c>
      <c r="AD196" s="7">
        <f t="shared" si="89"/>
        <v>10070000</v>
      </c>
      <c r="AE196" s="7">
        <f t="shared" si="89"/>
        <v>10260000</v>
      </c>
      <c r="AF196" s="7">
        <f t="shared" si="89"/>
        <v>10450000</v>
      </c>
      <c r="AG196" s="7">
        <f t="shared" si="94"/>
        <v>10640000</v>
      </c>
      <c r="AH196" s="7">
        <f t="shared" si="94"/>
        <v>10830000</v>
      </c>
      <c r="AI196" s="7">
        <f t="shared" si="94"/>
        <v>11020000</v>
      </c>
      <c r="AJ196" s="7">
        <f t="shared" si="94"/>
        <v>11210000</v>
      </c>
      <c r="AK196" s="7">
        <f t="shared" si="94"/>
        <v>11400000</v>
      </c>
      <c r="AL196" s="7">
        <f t="shared" si="94"/>
        <v>11590000</v>
      </c>
      <c r="AM196" s="7">
        <f t="shared" si="94"/>
        <v>11780000</v>
      </c>
      <c r="AN196" s="7">
        <f t="shared" si="94"/>
        <v>11970000</v>
      </c>
      <c r="AO196" s="7">
        <f t="shared" si="94"/>
        <v>12160000</v>
      </c>
      <c r="AP196" s="7">
        <f t="shared" si="94"/>
        <v>12350000</v>
      </c>
      <c r="AQ196" s="7">
        <f t="shared" si="94"/>
        <v>12540000</v>
      </c>
      <c r="AR196" s="7">
        <f t="shared" si="94"/>
        <v>12730000</v>
      </c>
      <c r="AS196" s="7">
        <f t="shared" si="94"/>
        <v>12920000</v>
      </c>
      <c r="AT196" s="7">
        <f t="shared" si="94"/>
        <v>13110000</v>
      </c>
      <c r="AU196" s="7">
        <f t="shared" si="94"/>
        <v>13300000</v>
      </c>
      <c r="AV196" s="7">
        <f t="shared" si="94"/>
        <v>13490000</v>
      </c>
      <c r="AW196" s="7">
        <f t="shared" si="90"/>
        <v>13680000</v>
      </c>
      <c r="AX196" s="7">
        <f t="shared" si="90"/>
        <v>13870000</v>
      </c>
      <c r="AY196" s="7">
        <f t="shared" si="90"/>
        <v>14060000</v>
      </c>
      <c r="AZ196" s="7">
        <f t="shared" si="90"/>
        <v>14250000</v>
      </c>
      <c r="BA196" s="7">
        <f t="shared" si="90"/>
        <v>14440000</v>
      </c>
      <c r="BB196" s="7">
        <f t="shared" si="90"/>
        <v>14630000</v>
      </c>
      <c r="BC196" s="7">
        <f t="shared" si="90"/>
        <v>14820000</v>
      </c>
      <c r="BD196" s="7">
        <f t="shared" si="90"/>
        <v>15010000</v>
      </c>
      <c r="BE196" s="7">
        <f t="shared" si="90"/>
        <v>15200000</v>
      </c>
      <c r="BF196" s="7">
        <f t="shared" si="90"/>
        <v>15390000</v>
      </c>
      <c r="BG196" s="7">
        <f t="shared" si="90"/>
        <v>15580000</v>
      </c>
      <c r="BH196" s="7">
        <f t="shared" si="90"/>
        <v>15770000</v>
      </c>
      <c r="BI196" s="7">
        <f t="shared" si="90"/>
        <v>15960000</v>
      </c>
      <c r="BJ196" s="7">
        <f t="shared" si="90"/>
        <v>16150000</v>
      </c>
      <c r="BK196" s="7">
        <f t="shared" si="90"/>
        <v>16340000</v>
      </c>
      <c r="BL196" s="7">
        <f t="shared" si="90"/>
        <v>16530000</v>
      </c>
      <c r="BM196" s="7">
        <f t="shared" si="90"/>
        <v>16720000</v>
      </c>
      <c r="BN196" s="7">
        <f t="shared" si="91"/>
        <v>16910000</v>
      </c>
      <c r="BO196" s="7">
        <f t="shared" si="91"/>
        <v>17100000</v>
      </c>
      <c r="BP196" s="7">
        <f t="shared" si="91"/>
        <v>17290000</v>
      </c>
      <c r="BQ196" s="7">
        <f t="shared" si="91"/>
        <v>17480000</v>
      </c>
      <c r="BR196" s="7">
        <f t="shared" si="91"/>
        <v>17670000</v>
      </c>
      <c r="BS196" s="7">
        <f t="shared" si="91"/>
        <v>17860000</v>
      </c>
      <c r="BT196" s="7">
        <f t="shared" si="91"/>
        <v>18050000</v>
      </c>
      <c r="BU196" s="7">
        <f t="shared" si="91"/>
        <v>18240000</v>
      </c>
      <c r="BV196" s="7">
        <f t="shared" si="91"/>
        <v>18430000</v>
      </c>
      <c r="BW196" s="7">
        <f t="shared" si="91"/>
        <v>18620000</v>
      </c>
      <c r="BX196" s="7">
        <f t="shared" si="91"/>
        <v>18810000</v>
      </c>
      <c r="BY196" s="7">
        <f t="shared" si="91"/>
        <v>19000000</v>
      </c>
    </row>
    <row r="197" spans="1:77" x14ac:dyDescent="0.2">
      <c r="A197" s="6">
        <f t="shared" si="93"/>
        <v>1910000</v>
      </c>
      <c r="B197" s="7">
        <f t="shared" si="92"/>
        <v>3820000</v>
      </c>
      <c r="C197" s="7">
        <f t="shared" si="92"/>
        <v>4011000</v>
      </c>
      <c r="D197" s="7">
        <f t="shared" si="92"/>
        <v>5157000</v>
      </c>
      <c r="E197" s="7">
        <f t="shared" si="92"/>
        <v>5348000</v>
      </c>
      <c r="F197" s="7">
        <f t="shared" si="92"/>
        <v>5539000</v>
      </c>
      <c r="G197" s="7">
        <f t="shared" si="92"/>
        <v>5730000</v>
      </c>
      <c r="H197" s="7">
        <f t="shared" si="92"/>
        <v>5921000</v>
      </c>
      <c r="I197" s="7">
        <f t="shared" si="92"/>
        <v>6112000</v>
      </c>
      <c r="J197" s="7">
        <f t="shared" si="92"/>
        <v>6303000</v>
      </c>
      <c r="K197" s="7">
        <f t="shared" si="92"/>
        <v>6494000</v>
      </c>
      <c r="L197" s="7">
        <f t="shared" si="92"/>
        <v>6685000</v>
      </c>
      <c r="M197" s="7">
        <f t="shared" si="92"/>
        <v>6876000</v>
      </c>
      <c r="N197" s="7">
        <f t="shared" si="92"/>
        <v>7067000</v>
      </c>
      <c r="O197" s="7">
        <f t="shared" si="92"/>
        <v>7258000</v>
      </c>
      <c r="P197" s="7">
        <f t="shared" si="92"/>
        <v>7449000</v>
      </c>
      <c r="Q197" s="7">
        <f t="shared" si="92"/>
        <v>7640000</v>
      </c>
      <c r="R197" s="7">
        <f t="shared" si="89"/>
        <v>7831000</v>
      </c>
      <c r="S197" s="7">
        <f t="shared" si="89"/>
        <v>8022000</v>
      </c>
      <c r="T197" s="7">
        <f t="shared" si="89"/>
        <v>8213000</v>
      </c>
      <c r="U197" s="7">
        <f t="shared" si="89"/>
        <v>8404000</v>
      </c>
      <c r="V197" s="7">
        <f t="shared" si="89"/>
        <v>8595000</v>
      </c>
      <c r="W197" s="7">
        <f t="shared" si="89"/>
        <v>8786000</v>
      </c>
      <c r="X197" s="7">
        <f t="shared" si="89"/>
        <v>8977000</v>
      </c>
      <c r="Y197" s="7">
        <f t="shared" si="89"/>
        <v>9168000</v>
      </c>
      <c r="Z197" s="7">
        <f t="shared" si="89"/>
        <v>9359000</v>
      </c>
      <c r="AA197" s="7">
        <f t="shared" si="89"/>
        <v>9550000</v>
      </c>
      <c r="AB197" s="7">
        <f t="shared" si="89"/>
        <v>9741000</v>
      </c>
      <c r="AC197" s="7">
        <f t="shared" si="89"/>
        <v>9932000</v>
      </c>
      <c r="AD197" s="7">
        <f t="shared" si="89"/>
        <v>10123000</v>
      </c>
      <c r="AE197" s="7">
        <f t="shared" si="89"/>
        <v>10314000</v>
      </c>
      <c r="AF197" s="7">
        <f t="shared" si="89"/>
        <v>10505000</v>
      </c>
      <c r="AG197" s="7">
        <f t="shared" si="94"/>
        <v>10696000</v>
      </c>
      <c r="AH197" s="7">
        <f t="shared" si="94"/>
        <v>10887000</v>
      </c>
      <c r="AI197" s="7">
        <f t="shared" si="94"/>
        <v>11078000</v>
      </c>
      <c r="AJ197" s="7">
        <f t="shared" si="94"/>
        <v>11269000</v>
      </c>
      <c r="AK197" s="7">
        <f t="shared" si="94"/>
        <v>11460000</v>
      </c>
      <c r="AL197" s="7">
        <f t="shared" si="94"/>
        <v>11651000</v>
      </c>
      <c r="AM197" s="7">
        <f t="shared" si="94"/>
        <v>11842000</v>
      </c>
      <c r="AN197" s="7">
        <f t="shared" si="94"/>
        <v>12033000</v>
      </c>
      <c r="AO197" s="7">
        <f t="shared" si="94"/>
        <v>12224000</v>
      </c>
      <c r="AP197" s="7">
        <f t="shared" si="94"/>
        <v>12415000</v>
      </c>
      <c r="AQ197" s="7">
        <f t="shared" si="94"/>
        <v>12606000</v>
      </c>
      <c r="AR197" s="7">
        <f t="shared" si="94"/>
        <v>12797000</v>
      </c>
      <c r="AS197" s="7">
        <f t="shared" si="94"/>
        <v>12988000</v>
      </c>
      <c r="AT197" s="7">
        <f t="shared" si="94"/>
        <v>13179000</v>
      </c>
      <c r="AU197" s="7">
        <f t="shared" si="94"/>
        <v>13370000</v>
      </c>
      <c r="AV197" s="7">
        <f t="shared" si="94"/>
        <v>13561000</v>
      </c>
      <c r="AW197" s="7">
        <f t="shared" si="90"/>
        <v>13752000</v>
      </c>
      <c r="AX197" s="7">
        <f t="shared" si="90"/>
        <v>13943000</v>
      </c>
      <c r="AY197" s="7">
        <f t="shared" si="90"/>
        <v>14134000</v>
      </c>
      <c r="AZ197" s="7">
        <f t="shared" si="90"/>
        <v>14325000</v>
      </c>
      <c r="BA197" s="7">
        <f t="shared" si="90"/>
        <v>14516000</v>
      </c>
      <c r="BB197" s="7">
        <f t="shared" si="90"/>
        <v>14707000</v>
      </c>
      <c r="BC197" s="7">
        <f t="shared" si="90"/>
        <v>14898000</v>
      </c>
      <c r="BD197" s="7">
        <f t="shared" si="90"/>
        <v>15089000</v>
      </c>
      <c r="BE197" s="7">
        <f t="shared" si="90"/>
        <v>15280000</v>
      </c>
      <c r="BF197" s="7">
        <f t="shared" si="90"/>
        <v>15471000</v>
      </c>
      <c r="BG197" s="7">
        <f t="shared" si="90"/>
        <v>15662000</v>
      </c>
      <c r="BH197" s="7">
        <f t="shared" si="90"/>
        <v>15853000</v>
      </c>
      <c r="BI197" s="7">
        <f t="shared" si="90"/>
        <v>16044000</v>
      </c>
      <c r="BJ197" s="7">
        <f t="shared" si="90"/>
        <v>16235000</v>
      </c>
      <c r="BK197" s="7">
        <f t="shared" si="90"/>
        <v>16426000</v>
      </c>
      <c r="BL197" s="7">
        <f t="shared" si="90"/>
        <v>16617000</v>
      </c>
      <c r="BM197" s="7">
        <f t="shared" si="90"/>
        <v>16808000</v>
      </c>
      <c r="BN197" s="7">
        <f t="shared" si="91"/>
        <v>16999000</v>
      </c>
      <c r="BO197" s="7">
        <f t="shared" si="91"/>
        <v>17190000</v>
      </c>
      <c r="BP197" s="7">
        <f t="shared" si="91"/>
        <v>17381000</v>
      </c>
      <c r="BQ197" s="7">
        <f t="shared" si="91"/>
        <v>17572000</v>
      </c>
      <c r="BR197" s="7">
        <f t="shared" si="91"/>
        <v>17763000</v>
      </c>
      <c r="BS197" s="7">
        <f t="shared" si="91"/>
        <v>17954000</v>
      </c>
      <c r="BT197" s="7">
        <f t="shared" si="91"/>
        <v>18145000</v>
      </c>
      <c r="BU197" s="7">
        <f t="shared" si="91"/>
        <v>18336000</v>
      </c>
      <c r="BV197" s="7">
        <f t="shared" si="91"/>
        <v>18527000</v>
      </c>
      <c r="BW197" s="7">
        <f t="shared" si="91"/>
        <v>18718000</v>
      </c>
      <c r="BX197" s="7">
        <f t="shared" si="91"/>
        <v>18909000</v>
      </c>
      <c r="BY197" s="7">
        <f t="shared" si="91"/>
        <v>19100000</v>
      </c>
    </row>
    <row r="198" spans="1:77" x14ac:dyDescent="0.2">
      <c r="A198" s="6">
        <f t="shared" si="93"/>
        <v>1920000</v>
      </c>
      <c r="B198" s="7">
        <f t="shared" si="92"/>
        <v>3840000</v>
      </c>
      <c r="C198" s="7">
        <f t="shared" si="92"/>
        <v>4032000</v>
      </c>
      <c r="D198" s="7">
        <f t="shared" si="92"/>
        <v>5184000</v>
      </c>
      <c r="E198" s="7">
        <f t="shared" si="92"/>
        <v>5376000</v>
      </c>
      <c r="F198" s="7">
        <f t="shared" si="92"/>
        <v>5568000</v>
      </c>
      <c r="G198" s="7">
        <f t="shared" si="92"/>
        <v>5760000</v>
      </c>
      <c r="H198" s="7">
        <f t="shared" si="92"/>
        <v>5952000</v>
      </c>
      <c r="I198" s="7">
        <f t="shared" si="92"/>
        <v>6144000</v>
      </c>
      <c r="J198" s="7">
        <f t="shared" si="92"/>
        <v>6336000</v>
      </c>
      <c r="K198" s="7">
        <f t="shared" si="92"/>
        <v>6528000</v>
      </c>
      <c r="L198" s="7">
        <f t="shared" si="92"/>
        <v>6720000</v>
      </c>
      <c r="M198" s="7">
        <f t="shared" si="92"/>
        <v>6912000</v>
      </c>
      <c r="N198" s="7">
        <f t="shared" si="92"/>
        <v>7104000</v>
      </c>
      <c r="O198" s="7">
        <f t="shared" si="92"/>
        <v>7296000</v>
      </c>
      <c r="P198" s="7">
        <f t="shared" si="92"/>
        <v>7488000</v>
      </c>
      <c r="Q198" s="7">
        <f t="shared" si="92"/>
        <v>7680000</v>
      </c>
      <c r="R198" s="7">
        <f t="shared" si="89"/>
        <v>7872000</v>
      </c>
      <c r="S198" s="7">
        <f t="shared" si="89"/>
        <v>8064000</v>
      </c>
      <c r="T198" s="7">
        <f t="shared" si="89"/>
        <v>8256000</v>
      </c>
      <c r="U198" s="7">
        <f t="shared" si="89"/>
        <v>8448000</v>
      </c>
      <c r="V198" s="7">
        <f t="shared" si="89"/>
        <v>8640000</v>
      </c>
      <c r="W198" s="7">
        <f t="shared" si="89"/>
        <v>8832000</v>
      </c>
      <c r="X198" s="7">
        <f t="shared" si="89"/>
        <v>9024000</v>
      </c>
      <c r="Y198" s="7">
        <f t="shared" si="89"/>
        <v>9216000</v>
      </c>
      <c r="Z198" s="7">
        <f t="shared" si="89"/>
        <v>9408000</v>
      </c>
      <c r="AA198" s="7">
        <f t="shared" si="89"/>
        <v>9600000</v>
      </c>
      <c r="AB198" s="7">
        <f t="shared" si="89"/>
        <v>9792000</v>
      </c>
      <c r="AC198" s="7">
        <f t="shared" si="89"/>
        <v>9984000</v>
      </c>
      <c r="AD198" s="7">
        <f t="shared" si="89"/>
        <v>10176000</v>
      </c>
      <c r="AE198" s="7">
        <f t="shared" si="89"/>
        <v>10368000</v>
      </c>
      <c r="AF198" s="7">
        <f t="shared" si="89"/>
        <v>10560000</v>
      </c>
      <c r="AG198" s="7">
        <f t="shared" si="94"/>
        <v>10752000</v>
      </c>
      <c r="AH198" s="7">
        <f t="shared" si="94"/>
        <v>10944000</v>
      </c>
      <c r="AI198" s="7">
        <f t="shared" si="94"/>
        <v>11136000</v>
      </c>
      <c r="AJ198" s="7">
        <f t="shared" si="94"/>
        <v>11328000</v>
      </c>
      <c r="AK198" s="7">
        <f t="shared" si="94"/>
        <v>11520000</v>
      </c>
      <c r="AL198" s="7">
        <f t="shared" si="94"/>
        <v>11712000</v>
      </c>
      <c r="AM198" s="7">
        <f t="shared" si="94"/>
        <v>11904000</v>
      </c>
      <c r="AN198" s="7">
        <f t="shared" si="94"/>
        <v>12096000</v>
      </c>
      <c r="AO198" s="7">
        <f t="shared" si="94"/>
        <v>12288000</v>
      </c>
      <c r="AP198" s="7">
        <f t="shared" si="94"/>
        <v>12480000</v>
      </c>
      <c r="AQ198" s="7">
        <f t="shared" si="94"/>
        <v>12672000</v>
      </c>
      <c r="AR198" s="7">
        <f t="shared" si="94"/>
        <v>12864000</v>
      </c>
      <c r="AS198" s="7">
        <f t="shared" si="94"/>
        <v>13056000</v>
      </c>
      <c r="AT198" s="7">
        <f t="shared" si="94"/>
        <v>13248000</v>
      </c>
      <c r="AU198" s="7">
        <f t="shared" si="94"/>
        <v>13440000</v>
      </c>
      <c r="AV198" s="7">
        <f t="shared" si="94"/>
        <v>13632000</v>
      </c>
      <c r="AW198" s="7">
        <f t="shared" si="90"/>
        <v>13824000</v>
      </c>
      <c r="AX198" s="7">
        <f t="shared" si="90"/>
        <v>14016000</v>
      </c>
      <c r="AY198" s="7">
        <f t="shared" si="90"/>
        <v>14208000</v>
      </c>
      <c r="AZ198" s="7">
        <f t="shared" si="90"/>
        <v>14400000</v>
      </c>
      <c r="BA198" s="7">
        <f t="shared" si="90"/>
        <v>14592000</v>
      </c>
      <c r="BB198" s="7">
        <f t="shared" si="90"/>
        <v>14784000</v>
      </c>
      <c r="BC198" s="7">
        <f t="shared" si="90"/>
        <v>14976000</v>
      </c>
      <c r="BD198" s="7">
        <f t="shared" si="90"/>
        <v>15168000</v>
      </c>
      <c r="BE198" s="7">
        <f t="shared" si="90"/>
        <v>15360000</v>
      </c>
      <c r="BF198" s="7">
        <f t="shared" si="90"/>
        <v>15552000</v>
      </c>
      <c r="BG198" s="7">
        <f t="shared" si="90"/>
        <v>15744000</v>
      </c>
      <c r="BH198" s="7">
        <f t="shared" si="90"/>
        <v>15936000</v>
      </c>
      <c r="BI198" s="7">
        <f t="shared" si="90"/>
        <v>16128000</v>
      </c>
      <c r="BJ198" s="7">
        <f t="shared" si="90"/>
        <v>16320000</v>
      </c>
      <c r="BK198" s="7">
        <f t="shared" si="90"/>
        <v>16512000</v>
      </c>
      <c r="BL198" s="7">
        <f t="shared" si="90"/>
        <v>16704000</v>
      </c>
      <c r="BM198" s="7">
        <f t="shared" si="90"/>
        <v>16896000</v>
      </c>
      <c r="BN198" s="7">
        <f t="shared" si="91"/>
        <v>17088000</v>
      </c>
      <c r="BO198" s="7">
        <f t="shared" si="91"/>
        <v>17280000</v>
      </c>
      <c r="BP198" s="7">
        <f t="shared" si="91"/>
        <v>17472000</v>
      </c>
      <c r="BQ198" s="7">
        <f t="shared" si="91"/>
        <v>17664000</v>
      </c>
      <c r="BR198" s="7">
        <f t="shared" si="91"/>
        <v>17856000</v>
      </c>
      <c r="BS198" s="7">
        <f t="shared" si="91"/>
        <v>18048000</v>
      </c>
      <c r="BT198" s="7">
        <f t="shared" si="91"/>
        <v>18240000</v>
      </c>
      <c r="BU198" s="7">
        <f t="shared" si="91"/>
        <v>18432000</v>
      </c>
      <c r="BV198" s="7">
        <f t="shared" si="91"/>
        <v>18624000</v>
      </c>
      <c r="BW198" s="7">
        <f t="shared" si="91"/>
        <v>18816000</v>
      </c>
      <c r="BX198" s="7">
        <f t="shared" si="91"/>
        <v>19008000</v>
      </c>
      <c r="BY198" s="7">
        <f t="shared" si="91"/>
        <v>19200000</v>
      </c>
    </row>
    <row r="199" spans="1:77" x14ac:dyDescent="0.2">
      <c r="A199" s="6">
        <f t="shared" si="93"/>
        <v>1930000</v>
      </c>
      <c r="B199" s="7">
        <f t="shared" si="92"/>
        <v>3860000</v>
      </c>
      <c r="C199" s="7">
        <f t="shared" si="92"/>
        <v>4053000</v>
      </c>
      <c r="D199" s="7">
        <f t="shared" si="92"/>
        <v>5211000</v>
      </c>
      <c r="E199" s="7">
        <f t="shared" si="92"/>
        <v>5404000</v>
      </c>
      <c r="F199" s="7">
        <f t="shared" si="92"/>
        <v>5597000</v>
      </c>
      <c r="G199" s="7">
        <f t="shared" si="92"/>
        <v>5790000</v>
      </c>
      <c r="H199" s="7">
        <f t="shared" si="92"/>
        <v>5983000</v>
      </c>
      <c r="I199" s="7">
        <f t="shared" si="92"/>
        <v>6176000</v>
      </c>
      <c r="J199" s="7">
        <f t="shared" si="92"/>
        <v>6369000</v>
      </c>
      <c r="K199" s="7">
        <f t="shared" si="92"/>
        <v>6562000</v>
      </c>
      <c r="L199" s="7">
        <f t="shared" si="92"/>
        <v>6755000</v>
      </c>
      <c r="M199" s="7">
        <f t="shared" si="92"/>
        <v>6948000</v>
      </c>
      <c r="N199" s="7">
        <f t="shared" si="92"/>
        <v>7141000</v>
      </c>
      <c r="O199" s="7">
        <f t="shared" si="92"/>
        <v>7334000</v>
      </c>
      <c r="P199" s="7">
        <f t="shared" si="92"/>
        <v>7527000</v>
      </c>
      <c r="Q199" s="7">
        <f t="shared" si="92"/>
        <v>7720000</v>
      </c>
      <c r="R199" s="7">
        <f t="shared" si="89"/>
        <v>7913000</v>
      </c>
      <c r="S199" s="7">
        <f t="shared" si="89"/>
        <v>8106000</v>
      </c>
      <c r="T199" s="7">
        <f t="shared" si="89"/>
        <v>8299000</v>
      </c>
      <c r="U199" s="7">
        <f t="shared" si="89"/>
        <v>8492000</v>
      </c>
      <c r="V199" s="7">
        <f t="shared" si="89"/>
        <v>8685000</v>
      </c>
      <c r="W199" s="7">
        <f t="shared" si="89"/>
        <v>8878000</v>
      </c>
      <c r="X199" s="7">
        <f t="shared" si="89"/>
        <v>9071000</v>
      </c>
      <c r="Y199" s="7">
        <f t="shared" si="89"/>
        <v>9264000</v>
      </c>
      <c r="Z199" s="7">
        <f t="shared" si="89"/>
        <v>9457000</v>
      </c>
      <c r="AA199" s="7">
        <f t="shared" si="89"/>
        <v>9650000</v>
      </c>
      <c r="AB199" s="7">
        <f t="shared" si="89"/>
        <v>9843000</v>
      </c>
      <c r="AC199" s="7">
        <f t="shared" si="89"/>
        <v>10036000</v>
      </c>
      <c r="AD199" s="7">
        <f t="shared" si="89"/>
        <v>10229000</v>
      </c>
      <c r="AE199" s="7">
        <f t="shared" si="89"/>
        <v>10422000</v>
      </c>
      <c r="AF199" s="7">
        <f t="shared" si="89"/>
        <v>10615000</v>
      </c>
      <c r="AG199" s="7">
        <f t="shared" si="94"/>
        <v>10808000</v>
      </c>
      <c r="AH199" s="7">
        <f t="shared" si="94"/>
        <v>11001000</v>
      </c>
      <c r="AI199" s="7">
        <f t="shared" si="94"/>
        <v>11194000</v>
      </c>
      <c r="AJ199" s="7">
        <f t="shared" si="94"/>
        <v>11387000</v>
      </c>
      <c r="AK199" s="7">
        <f t="shared" si="94"/>
        <v>11580000</v>
      </c>
      <c r="AL199" s="7">
        <f t="shared" si="94"/>
        <v>11773000</v>
      </c>
      <c r="AM199" s="7">
        <f t="shared" si="94"/>
        <v>11966000</v>
      </c>
      <c r="AN199" s="7">
        <f t="shared" si="94"/>
        <v>12159000</v>
      </c>
      <c r="AO199" s="7">
        <f t="shared" si="94"/>
        <v>12352000</v>
      </c>
      <c r="AP199" s="7">
        <f t="shared" si="94"/>
        <v>12545000</v>
      </c>
      <c r="AQ199" s="7">
        <f t="shared" si="94"/>
        <v>12738000</v>
      </c>
      <c r="AR199" s="7">
        <f t="shared" si="94"/>
        <v>12931000</v>
      </c>
      <c r="AS199" s="7">
        <f t="shared" si="94"/>
        <v>13124000</v>
      </c>
      <c r="AT199" s="7">
        <f t="shared" si="94"/>
        <v>13317000</v>
      </c>
      <c r="AU199" s="7">
        <f t="shared" si="94"/>
        <v>13510000</v>
      </c>
      <c r="AV199" s="7">
        <f t="shared" si="94"/>
        <v>13703000</v>
      </c>
      <c r="AW199" s="7">
        <f t="shared" si="90"/>
        <v>13896000</v>
      </c>
      <c r="AX199" s="7">
        <f t="shared" si="90"/>
        <v>14089000</v>
      </c>
      <c r="AY199" s="7">
        <f t="shared" si="90"/>
        <v>14282000</v>
      </c>
      <c r="AZ199" s="7">
        <f t="shared" si="90"/>
        <v>14475000</v>
      </c>
      <c r="BA199" s="7">
        <f t="shared" si="90"/>
        <v>14668000</v>
      </c>
      <c r="BB199" s="7">
        <f t="shared" si="90"/>
        <v>14861000</v>
      </c>
      <c r="BC199" s="7">
        <f t="shared" si="90"/>
        <v>15054000</v>
      </c>
      <c r="BD199" s="7">
        <f t="shared" ref="BD199:BM199" si="95">BD$8*$A199/10</f>
        <v>15247000</v>
      </c>
      <c r="BE199" s="7">
        <f t="shared" si="95"/>
        <v>15440000</v>
      </c>
      <c r="BF199" s="7">
        <f t="shared" si="95"/>
        <v>15633000</v>
      </c>
      <c r="BG199" s="7">
        <f t="shared" si="95"/>
        <v>15826000</v>
      </c>
      <c r="BH199" s="7">
        <f t="shared" si="95"/>
        <v>16019000</v>
      </c>
      <c r="BI199" s="7">
        <f t="shared" si="95"/>
        <v>16212000</v>
      </c>
      <c r="BJ199" s="7">
        <f t="shared" si="95"/>
        <v>16405000</v>
      </c>
      <c r="BK199" s="7">
        <f t="shared" si="95"/>
        <v>16598000</v>
      </c>
      <c r="BL199" s="7">
        <f t="shared" si="95"/>
        <v>16791000</v>
      </c>
      <c r="BM199" s="7">
        <f t="shared" si="95"/>
        <v>16984000</v>
      </c>
      <c r="BN199" s="7">
        <f t="shared" si="91"/>
        <v>17177000</v>
      </c>
      <c r="BO199" s="7">
        <f t="shared" si="91"/>
        <v>17370000</v>
      </c>
      <c r="BP199" s="7">
        <f t="shared" si="91"/>
        <v>17563000</v>
      </c>
      <c r="BQ199" s="7">
        <f t="shared" si="91"/>
        <v>17756000</v>
      </c>
      <c r="BR199" s="7">
        <f t="shared" si="91"/>
        <v>17949000</v>
      </c>
      <c r="BS199" s="7">
        <f t="shared" si="91"/>
        <v>18142000</v>
      </c>
      <c r="BT199" s="7">
        <f t="shared" si="91"/>
        <v>18335000</v>
      </c>
      <c r="BU199" s="7">
        <f t="shared" si="91"/>
        <v>18528000</v>
      </c>
      <c r="BV199" s="7">
        <f t="shared" si="91"/>
        <v>18721000</v>
      </c>
      <c r="BW199" s="7">
        <f t="shared" si="91"/>
        <v>18914000</v>
      </c>
      <c r="BX199" s="7">
        <f t="shared" si="91"/>
        <v>19107000</v>
      </c>
      <c r="BY199" s="7">
        <f t="shared" si="91"/>
        <v>19300000</v>
      </c>
    </row>
    <row r="200" spans="1:77" x14ac:dyDescent="0.2">
      <c r="A200" s="6">
        <f t="shared" si="93"/>
        <v>1940000</v>
      </c>
      <c r="B200" s="7">
        <f t="shared" si="92"/>
        <v>3880000</v>
      </c>
      <c r="C200" s="7">
        <f t="shared" si="92"/>
        <v>4074000</v>
      </c>
      <c r="D200" s="7">
        <f t="shared" si="92"/>
        <v>5238000</v>
      </c>
      <c r="E200" s="7">
        <f t="shared" si="92"/>
        <v>5432000</v>
      </c>
      <c r="F200" s="7">
        <f t="shared" si="92"/>
        <v>5626000</v>
      </c>
      <c r="G200" s="7">
        <f t="shared" si="92"/>
        <v>5820000</v>
      </c>
      <c r="H200" s="7">
        <f t="shared" si="92"/>
        <v>6014000</v>
      </c>
      <c r="I200" s="7">
        <f t="shared" si="92"/>
        <v>6208000</v>
      </c>
      <c r="J200" s="7">
        <f t="shared" si="92"/>
        <v>6402000</v>
      </c>
      <c r="K200" s="7">
        <f t="shared" si="92"/>
        <v>6596000</v>
      </c>
      <c r="L200" s="7">
        <f t="shared" si="92"/>
        <v>6790000</v>
      </c>
      <c r="M200" s="7">
        <f t="shared" si="92"/>
        <v>6984000</v>
      </c>
      <c r="N200" s="7">
        <f t="shared" si="92"/>
        <v>7178000</v>
      </c>
      <c r="O200" s="7">
        <f t="shared" si="92"/>
        <v>7372000</v>
      </c>
      <c r="P200" s="7">
        <f t="shared" si="92"/>
        <v>7566000</v>
      </c>
      <c r="Q200" s="7">
        <f t="shared" si="92"/>
        <v>7760000</v>
      </c>
      <c r="R200" s="7">
        <f t="shared" ref="R200:AF206" si="96">R$8*$A200/10</f>
        <v>7954000</v>
      </c>
      <c r="S200" s="7">
        <f t="shared" si="96"/>
        <v>8148000</v>
      </c>
      <c r="T200" s="7">
        <f t="shared" si="96"/>
        <v>8342000</v>
      </c>
      <c r="U200" s="7">
        <f t="shared" si="96"/>
        <v>8536000</v>
      </c>
      <c r="V200" s="7">
        <f t="shared" si="96"/>
        <v>8730000</v>
      </c>
      <c r="W200" s="7">
        <f t="shared" si="96"/>
        <v>8924000</v>
      </c>
      <c r="X200" s="7">
        <f t="shared" si="96"/>
        <v>9118000</v>
      </c>
      <c r="Y200" s="7">
        <f t="shared" si="96"/>
        <v>9312000</v>
      </c>
      <c r="Z200" s="7">
        <f t="shared" si="96"/>
        <v>9506000</v>
      </c>
      <c r="AA200" s="7">
        <f t="shared" si="96"/>
        <v>9700000</v>
      </c>
      <c r="AB200" s="7">
        <f t="shared" si="96"/>
        <v>9894000</v>
      </c>
      <c r="AC200" s="7">
        <f t="shared" si="96"/>
        <v>10088000</v>
      </c>
      <c r="AD200" s="7">
        <f t="shared" si="96"/>
        <v>10282000</v>
      </c>
      <c r="AE200" s="7">
        <f t="shared" si="96"/>
        <v>10476000</v>
      </c>
      <c r="AF200" s="7">
        <f t="shared" si="96"/>
        <v>10670000</v>
      </c>
      <c r="AG200" s="7">
        <f t="shared" si="94"/>
        <v>10864000</v>
      </c>
      <c r="AH200" s="7">
        <f t="shared" si="94"/>
        <v>11058000</v>
      </c>
      <c r="AI200" s="7">
        <f t="shared" si="94"/>
        <v>11252000</v>
      </c>
      <c r="AJ200" s="7">
        <f t="shared" si="94"/>
        <v>11446000</v>
      </c>
      <c r="AK200" s="7">
        <f t="shared" si="94"/>
        <v>11640000</v>
      </c>
      <c r="AL200" s="7">
        <f t="shared" si="94"/>
        <v>11834000</v>
      </c>
      <c r="AM200" s="7">
        <f t="shared" si="94"/>
        <v>12028000</v>
      </c>
      <c r="AN200" s="7">
        <f t="shared" si="94"/>
        <v>12222000</v>
      </c>
      <c r="AO200" s="7">
        <f t="shared" si="94"/>
        <v>12416000</v>
      </c>
      <c r="AP200" s="7">
        <f t="shared" si="94"/>
        <v>12610000</v>
      </c>
      <c r="AQ200" s="7">
        <f t="shared" si="94"/>
        <v>12804000</v>
      </c>
      <c r="AR200" s="7">
        <f t="shared" si="94"/>
        <v>12998000</v>
      </c>
      <c r="AS200" s="7">
        <f t="shared" si="94"/>
        <v>13192000</v>
      </c>
      <c r="AT200" s="7">
        <f t="shared" si="94"/>
        <v>13386000</v>
      </c>
      <c r="AU200" s="7">
        <f t="shared" si="94"/>
        <v>13580000</v>
      </c>
      <c r="AV200" s="7">
        <f t="shared" si="94"/>
        <v>13774000</v>
      </c>
      <c r="AW200" s="7">
        <f t="shared" ref="AW200:BL206" si="97">AW$8*$A200/10</f>
        <v>13968000</v>
      </c>
      <c r="AX200" s="7">
        <f t="shared" si="97"/>
        <v>14162000</v>
      </c>
      <c r="AY200" s="7">
        <f t="shared" si="97"/>
        <v>14356000</v>
      </c>
      <c r="AZ200" s="7">
        <f t="shared" si="97"/>
        <v>14550000</v>
      </c>
      <c r="BA200" s="7">
        <f t="shared" si="97"/>
        <v>14744000</v>
      </c>
      <c r="BB200" s="7">
        <f t="shared" si="97"/>
        <v>14938000</v>
      </c>
      <c r="BC200" s="7">
        <f t="shared" si="97"/>
        <v>15132000</v>
      </c>
      <c r="BD200" s="7">
        <f t="shared" si="97"/>
        <v>15326000</v>
      </c>
      <c r="BE200" s="7">
        <f t="shared" si="97"/>
        <v>15520000</v>
      </c>
      <c r="BF200" s="7">
        <f t="shared" si="97"/>
        <v>15714000</v>
      </c>
      <c r="BG200" s="7">
        <f t="shared" si="97"/>
        <v>15908000</v>
      </c>
      <c r="BH200" s="7">
        <f t="shared" si="97"/>
        <v>16102000</v>
      </c>
      <c r="BI200" s="7">
        <f t="shared" si="97"/>
        <v>16296000</v>
      </c>
      <c r="BJ200" s="7">
        <f t="shared" si="97"/>
        <v>16490000</v>
      </c>
      <c r="BK200" s="7">
        <f t="shared" si="97"/>
        <v>16684000</v>
      </c>
      <c r="BL200" s="7">
        <f t="shared" si="97"/>
        <v>16878000</v>
      </c>
      <c r="BM200" s="7">
        <f t="shared" ref="BM200:BM206" si="98">BM$8*$A200/10</f>
        <v>17072000</v>
      </c>
      <c r="BN200" s="7">
        <f t="shared" si="91"/>
        <v>17266000</v>
      </c>
      <c r="BO200" s="7">
        <f t="shared" si="91"/>
        <v>17460000</v>
      </c>
      <c r="BP200" s="7">
        <f t="shared" si="91"/>
        <v>17654000</v>
      </c>
      <c r="BQ200" s="7">
        <f t="shared" si="91"/>
        <v>17848000</v>
      </c>
      <c r="BR200" s="7">
        <f t="shared" si="91"/>
        <v>18042000</v>
      </c>
      <c r="BS200" s="7">
        <f t="shared" si="91"/>
        <v>18236000</v>
      </c>
      <c r="BT200" s="7">
        <f t="shared" si="91"/>
        <v>18430000</v>
      </c>
      <c r="BU200" s="7">
        <f t="shared" si="91"/>
        <v>18624000</v>
      </c>
      <c r="BV200" s="7">
        <f t="shared" si="91"/>
        <v>18818000</v>
      </c>
      <c r="BW200" s="7">
        <f t="shared" si="91"/>
        <v>19012000</v>
      </c>
      <c r="BX200" s="7">
        <f t="shared" si="91"/>
        <v>19206000</v>
      </c>
      <c r="BY200" s="7">
        <f t="shared" si="91"/>
        <v>19400000</v>
      </c>
    </row>
    <row r="201" spans="1:77" x14ac:dyDescent="0.2">
      <c r="A201" s="6">
        <f t="shared" si="93"/>
        <v>1950000</v>
      </c>
      <c r="B201" s="7">
        <f t="shared" si="92"/>
        <v>3900000</v>
      </c>
      <c r="C201" s="7">
        <f t="shared" si="92"/>
        <v>4095000</v>
      </c>
      <c r="D201" s="7">
        <f t="shared" si="92"/>
        <v>5265000</v>
      </c>
      <c r="E201" s="7">
        <f t="shared" si="92"/>
        <v>5460000</v>
      </c>
      <c r="F201" s="7">
        <f t="shared" si="92"/>
        <v>5655000</v>
      </c>
      <c r="G201" s="7">
        <f t="shared" si="92"/>
        <v>5850000</v>
      </c>
      <c r="H201" s="7">
        <f t="shared" si="92"/>
        <v>6045000</v>
      </c>
      <c r="I201" s="7">
        <f t="shared" si="92"/>
        <v>6240000</v>
      </c>
      <c r="J201" s="7">
        <f t="shared" si="92"/>
        <v>6435000</v>
      </c>
      <c r="K201" s="7">
        <f t="shared" si="92"/>
        <v>6630000</v>
      </c>
      <c r="L201" s="7">
        <f t="shared" si="92"/>
        <v>6825000</v>
      </c>
      <c r="M201" s="7">
        <f t="shared" si="92"/>
        <v>7020000</v>
      </c>
      <c r="N201" s="7">
        <f t="shared" si="92"/>
        <v>7215000</v>
      </c>
      <c r="O201" s="7">
        <f t="shared" si="92"/>
        <v>7410000</v>
      </c>
      <c r="P201" s="7">
        <f t="shared" si="92"/>
        <v>7605000</v>
      </c>
      <c r="Q201" s="7">
        <f t="shared" ref="Q201:Q206" si="99">Q$8*$A201/10</f>
        <v>7800000</v>
      </c>
      <c r="R201" s="7">
        <f t="shared" si="96"/>
        <v>7995000</v>
      </c>
      <c r="S201" s="7">
        <f t="shared" si="96"/>
        <v>8190000</v>
      </c>
      <c r="T201" s="7">
        <f t="shared" si="96"/>
        <v>8385000</v>
      </c>
      <c r="U201" s="7">
        <f t="shared" si="96"/>
        <v>8580000</v>
      </c>
      <c r="V201" s="7">
        <f t="shared" si="96"/>
        <v>8775000</v>
      </c>
      <c r="W201" s="7">
        <f t="shared" si="96"/>
        <v>8970000</v>
      </c>
      <c r="X201" s="7">
        <f t="shared" si="96"/>
        <v>9165000</v>
      </c>
      <c r="Y201" s="7">
        <f t="shared" si="96"/>
        <v>9360000</v>
      </c>
      <c r="Z201" s="7">
        <f t="shared" si="96"/>
        <v>9555000</v>
      </c>
      <c r="AA201" s="7">
        <f t="shared" si="96"/>
        <v>9750000</v>
      </c>
      <c r="AB201" s="7">
        <f t="shared" si="96"/>
        <v>9945000</v>
      </c>
      <c r="AC201" s="7">
        <f t="shared" si="96"/>
        <v>10140000</v>
      </c>
      <c r="AD201" s="7">
        <f t="shared" si="96"/>
        <v>10335000</v>
      </c>
      <c r="AE201" s="7">
        <f t="shared" si="96"/>
        <v>10530000</v>
      </c>
      <c r="AF201" s="7">
        <f t="shared" si="96"/>
        <v>10725000</v>
      </c>
      <c r="AG201" s="7">
        <f t="shared" si="94"/>
        <v>10920000</v>
      </c>
      <c r="AH201" s="7">
        <f t="shared" si="94"/>
        <v>11115000</v>
      </c>
      <c r="AI201" s="7">
        <f t="shared" si="94"/>
        <v>11310000</v>
      </c>
      <c r="AJ201" s="7">
        <f t="shared" si="94"/>
        <v>11505000</v>
      </c>
      <c r="AK201" s="7">
        <f t="shared" si="94"/>
        <v>11700000</v>
      </c>
      <c r="AL201" s="7">
        <f t="shared" si="94"/>
        <v>11895000</v>
      </c>
      <c r="AM201" s="7">
        <f t="shared" si="94"/>
        <v>12090000</v>
      </c>
      <c r="AN201" s="7">
        <f t="shared" si="94"/>
        <v>12285000</v>
      </c>
      <c r="AO201" s="7">
        <f t="shared" si="94"/>
        <v>12480000</v>
      </c>
      <c r="AP201" s="7">
        <f t="shared" si="94"/>
        <v>12675000</v>
      </c>
      <c r="AQ201" s="7">
        <f t="shared" si="94"/>
        <v>12870000</v>
      </c>
      <c r="AR201" s="7">
        <f t="shared" si="94"/>
        <v>13065000</v>
      </c>
      <c r="AS201" s="7">
        <f t="shared" si="94"/>
        <v>13260000</v>
      </c>
      <c r="AT201" s="7">
        <f t="shared" si="94"/>
        <v>13455000</v>
      </c>
      <c r="AU201" s="7">
        <f t="shared" si="94"/>
        <v>13650000</v>
      </c>
      <c r="AV201" s="7">
        <f t="shared" si="94"/>
        <v>13845000</v>
      </c>
      <c r="AW201" s="7">
        <f t="shared" si="97"/>
        <v>14040000</v>
      </c>
      <c r="AX201" s="7">
        <f t="shared" si="97"/>
        <v>14235000</v>
      </c>
      <c r="AY201" s="7">
        <f t="shared" si="97"/>
        <v>14430000</v>
      </c>
      <c r="AZ201" s="7">
        <f t="shared" si="97"/>
        <v>14625000</v>
      </c>
      <c r="BA201" s="7">
        <f t="shared" si="97"/>
        <v>14820000</v>
      </c>
      <c r="BB201" s="7">
        <f t="shared" si="97"/>
        <v>15015000</v>
      </c>
      <c r="BC201" s="7">
        <f t="shared" si="97"/>
        <v>15210000</v>
      </c>
      <c r="BD201" s="7">
        <f t="shared" si="97"/>
        <v>15405000</v>
      </c>
      <c r="BE201" s="7">
        <f t="shared" si="97"/>
        <v>15600000</v>
      </c>
      <c r="BF201" s="7">
        <f t="shared" si="97"/>
        <v>15795000</v>
      </c>
      <c r="BG201" s="7">
        <f t="shared" si="97"/>
        <v>15990000</v>
      </c>
      <c r="BH201" s="7">
        <f t="shared" si="97"/>
        <v>16185000</v>
      </c>
      <c r="BI201" s="7">
        <f t="shared" si="97"/>
        <v>16380000</v>
      </c>
      <c r="BJ201" s="7">
        <f t="shared" si="97"/>
        <v>16575000</v>
      </c>
      <c r="BK201" s="7">
        <f t="shared" si="97"/>
        <v>16770000</v>
      </c>
      <c r="BL201" s="7">
        <f t="shared" si="97"/>
        <v>16965000</v>
      </c>
      <c r="BM201" s="7">
        <f t="shared" si="98"/>
        <v>17160000</v>
      </c>
      <c r="BN201" s="7">
        <f t="shared" ref="BN201:BS201" si="100">BN$8*$A201/10</f>
        <v>17355000</v>
      </c>
      <c r="BO201" s="7">
        <f t="shared" si="100"/>
        <v>17550000</v>
      </c>
      <c r="BP201" s="7">
        <f t="shared" si="100"/>
        <v>17745000</v>
      </c>
      <c r="BQ201" s="7">
        <f t="shared" si="100"/>
        <v>17940000</v>
      </c>
      <c r="BR201" s="7">
        <f t="shared" si="100"/>
        <v>18135000</v>
      </c>
      <c r="BS201" s="7">
        <f t="shared" si="100"/>
        <v>18330000</v>
      </c>
      <c r="BT201" s="7">
        <f t="shared" ref="BQ201:BY206" si="101">BT$8*$A201/10</f>
        <v>18525000</v>
      </c>
      <c r="BU201" s="7">
        <f t="shared" si="101"/>
        <v>18720000</v>
      </c>
      <c r="BV201" s="7">
        <f t="shared" si="101"/>
        <v>18915000</v>
      </c>
      <c r="BW201" s="7">
        <f t="shared" si="101"/>
        <v>19110000</v>
      </c>
      <c r="BX201" s="7">
        <f t="shared" si="101"/>
        <v>19305000</v>
      </c>
      <c r="BY201" s="7">
        <f t="shared" si="101"/>
        <v>19500000</v>
      </c>
    </row>
    <row r="202" spans="1:77" x14ac:dyDescent="0.2">
      <c r="A202" s="6">
        <f t="shared" si="93"/>
        <v>1960000</v>
      </c>
      <c r="B202" s="7">
        <f t="shared" ref="B202:P206" si="102">B$8*$A202/10</f>
        <v>3920000</v>
      </c>
      <c r="C202" s="7">
        <f t="shared" si="102"/>
        <v>4116000</v>
      </c>
      <c r="D202" s="7">
        <f t="shared" si="102"/>
        <v>5292000</v>
      </c>
      <c r="E202" s="7">
        <f t="shared" si="102"/>
        <v>5488000</v>
      </c>
      <c r="F202" s="7">
        <f t="shared" si="102"/>
        <v>5684000</v>
      </c>
      <c r="G202" s="7">
        <f t="shared" si="102"/>
        <v>5880000</v>
      </c>
      <c r="H202" s="7">
        <f t="shared" si="102"/>
        <v>6076000</v>
      </c>
      <c r="I202" s="7">
        <f t="shared" si="102"/>
        <v>6272000</v>
      </c>
      <c r="J202" s="7">
        <f t="shared" si="102"/>
        <v>6468000</v>
      </c>
      <c r="K202" s="7">
        <f t="shared" si="102"/>
        <v>6664000</v>
      </c>
      <c r="L202" s="7">
        <f t="shared" si="102"/>
        <v>6860000</v>
      </c>
      <c r="M202" s="7">
        <f t="shared" si="102"/>
        <v>7056000</v>
      </c>
      <c r="N202" s="7">
        <f t="shared" si="102"/>
        <v>7252000</v>
      </c>
      <c r="O202" s="7">
        <f t="shared" si="102"/>
        <v>7448000</v>
      </c>
      <c r="P202" s="7">
        <f t="shared" si="102"/>
        <v>7644000</v>
      </c>
      <c r="Q202" s="7">
        <f t="shared" si="99"/>
        <v>7840000</v>
      </c>
      <c r="R202" s="7">
        <f t="shared" si="96"/>
        <v>8036000</v>
      </c>
      <c r="S202" s="7">
        <f t="shared" si="96"/>
        <v>8232000</v>
      </c>
      <c r="T202" s="7">
        <f t="shared" si="96"/>
        <v>8428000</v>
      </c>
      <c r="U202" s="7">
        <f t="shared" si="96"/>
        <v>8624000</v>
      </c>
      <c r="V202" s="7">
        <f t="shared" si="96"/>
        <v>8820000</v>
      </c>
      <c r="W202" s="7">
        <f t="shared" si="96"/>
        <v>9016000</v>
      </c>
      <c r="X202" s="7">
        <f t="shared" si="96"/>
        <v>9212000</v>
      </c>
      <c r="Y202" s="7">
        <f t="shared" si="96"/>
        <v>9408000</v>
      </c>
      <c r="Z202" s="7">
        <f t="shared" si="96"/>
        <v>9604000</v>
      </c>
      <c r="AA202" s="7">
        <f t="shared" si="96"/>
        <v>9800000</v>
      </c>
      <c r="AB202" s="7">
        <f t="shared" si="96"/>
        <v>9996000</v>
      </c>
      <c r="AC202" s="7">
        <f t="shared" si="96"/>
        <v>10192000</v>
      </c>
      <c r="AD202" s="7">
        <f t="shared" si="96"/>
        <v>10388000</v>
      </c>
      <c r="AE202" s="7">
        <f t="shared" si="96"/>
        <v>10584000</v>
      </c>
      <c r="AF202" s="7">
        <f t="shared" si="96"/>
        <v>10780000</v>
      </c>
      <c r="AG202" s="7">
        <f t="shared" si="94"/>
        <v>10976000</v>
      </c>
      <c r="AH202" s="7">
        <f t="shared" si="94"/>
        <v>11172000</v>
      </c>
      <c r="AI202" s="7">
        <f t="shared" si="94"/>
        <v>11368000</v>
      </c>
      <c r="AJ202" s="7">
        <f t="shared" si="94"/>
        <v>11564000</v>
      </c>
      <c r="AK202" s="7">
        <f t="shared" si="94"/>
        <v>11760000</v>
      </c>
      <c r="AL202" s="7">
        <f t="shared" si="94"/>
        <v>11956000</v>
      </c>
      <c r="AM202" s="7">
        <f t="shared" si="94"/>
        <v>12152000</v>
      </c>
      <c r="AN202" s="7">
        <f t="shared" si="94"/>
        <v>12348000</v>
      </c>
      <c r="AO202" s="7">
        <f t="shared" si="94"/>
        <v>12544000</v>
      </c>
      <c r="AP202" s="7">
        <f t="shared" si="94"/>
        <v>12740000</v>
      </c>
      <c r="AQ202" s="7">
        <f t="shared" si="94"/>
        <v>12936000</v>
      </c>
      <c r="AR202" s="7">
        <f t="shared" si="94"/>
        <v>13132000</v>
      </c>
      <c r="AS202" s="7">
        <f t="shared" si="94"/>
        <v>13328000</v>
      </c>
      <c r="AT202" s="7">
        <f t="shared" si="94"/>
        <v>13524000</v>
      </c>
      <c r="AU202" s="7">
        <f t="shared" si="94"/>
        <v>13720000</v>
      </c>
      <c r="AV202" s="7">
        <f t="shared" si="94"/>
        <v>13916000</v>
      </c>
      <c r="AW202" s="7">
        <f t="shared" si="97"/>
        <v>14112000</v>
      </c>
      <c r="AX202" s="7">
        <f t="shared" si="97"/>
        <v>14308000</v>
      </c>
      <c r="AY202" s="7">
        <f t="shared" si="97"/>
        <v>14504000</v>
      </c>
      <c r="AZ202" s="7">
        <f t="shared" si="97"/>
        <v>14700000</v>
      </c>
      <c r="BA202" s="7">
        <f t="shared" si="97"/>
        <v>14896000</v>
      </c>
      <c r="BB202" s="7">
        <f t="shared" si="97"/>
        <v>15092000</v>
      </c>
      <c r="BC202" s="7">
        <f t="shared" si="97"/>
        <v>15288000</v>
      </c>
      <c r="BD202" s="7">
        <f t="shared" si="97"/>
        <v>15484000</v>
      </c>
      <c r="BE202" s="7">
        <f t="shared" si="97"/>
        <v>15680000</v>
      </c>
      <c r="BF202" s="7">
        <f t="shared" si="97"/>
        <v>15876000</v>
      </c>
      <c r="BG202" s="7">
        <f t="shared" si="97"/>
        <v>16072000</v>
      </c>
      <c r="BH202" s="7">
        <f t="shared" si="97"/>
        <v>16268000</v>
      </c>
      <c r="BI202" s="7">
        <f t="shared" si="97"/>
        <v>16464000</v>
      </c>
      <c r="BJ202" s="7">
        <f t="shared" si="97"/>
        <v>16660000</v>
      </c>
      <c r="BK202" s="7">
        <f t="shared" si="97"/>
        <v>16856000</v>
      </c>
      <c r="BL202" s="7">
        <f t="shared" si="97"/>
        <v>17052000</v>
      </c>
      <c r="BM202" s="7">
        <f t="shared" si="98"/>
        <v>17248000</v>
      </c>
      <c r="BN202" s="7">
        <f t="shared" ref="BN202:BP206" si="103">BN$8*$A202/10</f>
        <v>17444000</v>
      </c>
      <c r="BO202" s="7">
        <f t="shared" si="103"/>
        <v>17640000</v>
      </c>
      <c r="BP202" s="7">
        <f t="shared" si="103"/>
        <v>17836000</v>
      </c>
      <c r="BQ202" s="7">
        <f t="shared" si="101"/>
        <v>18032000</v>
      </c>
      <c r="BR202" s="7">
        <f t="shared" si="101"/>
        <v>18228000</v>
      </c>
      <c r="BS202" s="7">
        <f t="shared" si="101"/>
        <v>18424000</v>
      </c>
      <c r="BT202" s="7">
        <f t="shared" si="101"/>
        <v>18620000</v>
      </c>
      <c r="BU202" s="7">
        <f t="shared" si="101"/>
        <v>18816000</v>
      </c>
      <c r="BV202" s="7">
        <f t="shared" si="101"/>
        <v>19012000</v>
      </c>
      <c r="BW202" s="7">
        <f t="shared" si="101"/>
        <v>19208000</v>
      </c>
      <c r="BX202" s="7">
        <f t="shared" si="101"/>
        <v>19404000</v>
      </c>
      <c r="BY202" s="7">
        <f t="shared" si="101"/>
        <v>19600000</v>
      </c>
    </row>
    <row r="203" spans="1:77" x14ac:dyDescent="0.2">
      <c r="A203" s="6">
        <f t="shared" si="93"/>
        <v>1970000</v>
      </c>
      <c r="B203" s="7">
        <f t="shared" si="102"/>
        <v>3940000</v>
      </c>
      <c r="C203" s="7">
        <f t="shared" si="102"/>
        <v>4137000</v>
      </c>
      <c r="D203" s="7">
        <f t="shared" si="102"/>
        <v>5319000</v>
      </c>
      <c r="E203" s="7">
        <f t="shared" si="102"/>
        <v>5516000</v>
      </c>
      <c r="F203" s="7">
        <f t="shared" si="102"/>
        <v>5713000</v>
      </c>
      <c r="G203" s="7">
        <f t="shared" si="102"/>
        <v>5910000</v>
      </c>
      <c r="H203" s="7">
        <f t="shared" si="102"/>
        <v>6107000</v>
      </c>
      <c r="I203" s="7">
        <f t="shared" si="102"/>
        <v>6304000</v>
      </c>
      <c r="J203" s="7">
        <f t="shared" si="102"/>
        <v>6501000</v>
      </c>
      <c r="K203" s="7">
        <f t="shared" si="102"/>
        <v>6698000</v>
      </c>
      <c r="L203" s="7">
        <f t="shared" si="102"/>
        <v>6895000</v>
      </c>
      <c r="M203" s="7">
        <f t="shared" si="102"/>
        <v>7092000</v>
      </c>
      <c r="N203" s="7">
        <f t="shared" si="102"/>
        <v>7289000</v>
      </c>
      <c r="O203" s="7">
        <f t="shared" si="102"/>
        <v>7486000</v>
      </c>
      <c r="P203" s="7">
        <f t="shared" si="102"/>
        <v>7683000</v>
      </c>
      <c r="Q203" s="7">
        <f t="shared" si="99"/>
        <v>7880000</v>
      </c>
      <c r="R203" s="7">
        <f t="shared" si="96"/>
        <v>8077000</v>
      </c>
      <c r="S203" s="7">
        <f t="shared" si="96"/>
        <v>8274000</v>
      </c>
      <c r="T203" s="7">
        <f t="shared" si="96"/>
        <v>8471000</v>
      </c>
      <c r="U203" s="7">
        <f t="shared" si="96"/>
        <v>8668000</v>
      </c>
      <c r="V203" s="7">
        <f t="shared" si="96"/>
        <v>8865000</v>
      </c>
      <c r="W203" s="7">
        <f t="shared" si="96"/>
        <v>9062000</v>
      </c>
      <c r="X203" s="7">
        <f t="shared" si="96"/>
        <v>9259000</v>
      </c>
      <c r="Y203" s="7">
        <f t="shared" si="96"/>
        <v>9456000</v>
      </c>
      <c r="Z203" s="7">
        <f t="shared" si="96"/>
        <v>9653000</v>
      </c>
      <c r="AA203" s="7">
        <f t="shared" si="96"/>
        <v>9850000</v>
      </c>
      <c r="AB203" s="7">
        <f t="shared" si="96"/>
        <v>10047000</v>
      </c>
      <c r="AC203" s="7">
        <f t="shared" si="96"/>
        <v>10244000</v>
      </c>
      <c r="AD203" s="7">
        <f t="shared" si="96"/>
        <v>10441000</v>
      </c>
      <c r="AE203" s="7">
        <f t="shared" si="96"/>
        <v>10638000</v>
      </c>
      <c r="AF203" s="7">
        <f t="shared" si="96"/>
        <v>10835000</v>
      </c>
      <c r="AG203" s="7">
        <f t="shared" si="94"/>
        <v>11032000</v>
      </c>
      <c r="AH203" s="7">
        <f t="shared" si="94"/>
        <v>11229000</v>
      </c>
      <c r="AI203" s="7">
        <f t="shared" si="94"/>
        <v>11426000</v>
      </c>
      <c r="AJ203" s="7">
        <f t="shared" si="94"/>
        <v>11623000</v>
      </c>
      <c r="AK203" s="7">
        <f t="shared" si="94"/>
        <v>11820000</v>
      </c>
      <c r="AL203" s="7">
        <f t="shared" si="94"/>
        <v>12017000</v>
      </c>
      <c r="AM203" s="7">
        <f t="shared" si="94"/>
        <v>12214000</v>
      </c>
      <c r="AN203" s="7">
        <f t="shared" si="94"/>
        <v>12411000</v>
      </c>
      <c r="AO203" s="7">
        <f t="shared" si="94"/>
        <v>12608000</v>
      </c>
      <c r="AP203" s="7">
        <f t="shared" si="94"/>
        <v>12805000</v>
      </c>
      <c r="AQ203" s="7">
        <f t="shared" si="94"/>
        <v>13002000</v>
      </c>
      <c r="AR203" s="7">
        <f t="shared" si="94"/>
        <v>13199000</v>
      </c>
      <c r="AS203" s="7">
        <f t="shared" si="94"/>
        <v>13396000</v>
      </c>
      <c r="AT203" s="7">
        <f t="shared" si="94"/>
        <v>13593000</v>
      </c>
      <c r="AU203" s="7">
        <f t="shared" si="94"/>
        <v>13790000</v>
      </c>
      <c r="AV203" s="7">
        <f t="shared" si="94"/>
        <v>13987000</v>
      </c>
      <c r="AW203" s="7">
        <f t="shared" si="97"/>
        <v>14184000</v>
      </c>
      <c r="AX203" s="7">
        <f t="shared" si="97"/>
        <v>14381000</v>
      </c>
      <c r="AY203" s="7">
        <f t="shared" si="97"/>
        <v>14578000</v>
      </c>
      <c r="AZ203" s="7">
        <f t="shared" si="97"/>
        <v>14775000</v>
      </c>
      <c r="BA203" s="7">
        <f t="shared" si="97"/>
        <v>14972000</v>
      </c>
      <c r="BB203" s="7">
        <f t="shared" si="97"/>
        <v>15169000</v>
      </c>
      <c r="BC203" s="7">
        <f t="shared" si="97"/>
        <v>15366000</v>
      </c>
      <c r="BD203" s="7">
        <f t="shared" si="97"/>
        <v>15563000</v>
      </c>
      <c r="BE203" s="7">
        <f t="shared" si="97"/>
        <v>15760000</v>
      </c>
      <c r="BF203" s="7">
        <f t="shared" si="97"/>
        <v>15957000</v>
      </c>
      <c r="BG203" s="7">
        <f t="shared" si="97"/>
        <v>16154000</v>
      </c>
      <c r="BH203" s="7">
        <f t="shared" si="97"/>
        <v>16351000</v>
      </c>
      <c r="BI203" s="7">
        <f t="shared" si="97"/>
        <v>16548000</v>
      </c>
      <c r="BJ203" s="7">
        <f t="shared" si="97"/>
        <v>16745000</v>
      </c>
      <c r="BK203" s="7">
        <f t="shared" si="97"/>
        <v>16942000</v>
      </c>
      <c r="BL203" s="7">
        <f t="shared" si="97"/>
        <v>17139000</v>
      </c>
      <c r="BM203" s="7">
        <f t="shared" si="98"/>
        <v>17336000</v>
      </c>
      <c r="BN203" s="7">
        <f t="shared" si="103"/>
        <v>17533000</v>
      </c>
      <c r="BO203" s="7">
        <f t="shared" si="103"/>
        <v>17730000</v>
      </c>
      <c r="BP203" s="7">
        <f t="shared" si="103"/>
        <v>17927000</v>
      </c>
      <c r="BQ203" s="7">
        <f t="shared" si="101"/>
        <v>18124000</v>
      </c>
      <c r="BR203" s="7">
        <f t="shared" si="101"/>
        <v>18321000</v>
      </c>
      <c r="BS203" s="7">
        <f t="shared" si="101"/>
        <v>18518000</v>
      </c>
      <c r="BT203" s="7">
        <f t="shared" si="101"/>
        <v>18715000</v>
      </c>
      <c r="BU203" s="7">
        <f t="shared" si="101"/>
        <v>18912000</v>
      </c>
      <c r="BV203" s="7">
        <f t="shared" si="101"/>
        <v>19109000</v>
      </c>
      <c r="BW203" s="7">
        <f t="shared" si="101"/>
        <v>19306000</v>
      </c>
      <c r="BX203" s="7">
        <f t="shared" si="101"/>
        <v>19503000</v>
      </c>
      <c r="BY203" s="7">
        <f t="shared" si="101"/>
        <v>19700000</v>
      </c>
    </row>
    <row r="204" spans="1:77" x14ac:dyDescent="0.2">
      <c r="A204" s="6">
        <f t="shared" si="93"/>
        <v>1980000</v>
      </c>
      <c r="B204" s="7">
        <f t="shared" si="102"/>
        <v>3960000</v>
      </c>
      <c r="C204" s="7">
        <f t="shared" si="102"/>
        <v>4158000</v>
      </c>
      <c r="D204" s="7">
        <f t="shared" si="102"/>
        <v>5346000</v>
      </c>
      <c r="E204" s="7">
        <f t="shared" si="102"/>
        <v>5544000</v>
      </c>
      <c r="F204" s="7">
        <f t="shared" si="102"/>
        <v>5742000</v>
      </c>
      <c r="G204" s="7">
        <f t="shared" si="102"/>
        <v>5940000</v>
      </c>
      <c r="H204" s="7">
        <f t="shared" si="102"/>
        <v>6138000</v>
      </c>
      <c r="I204" s="7">
        <f t="shared" si="102"/>
        <v>6336000</v>
      </c>
      <c r="J204" s="7">
        <f t="shared" si="102"/>
        <v>6534000</v>
      </c>
      <c r="K204" s="7">
        <f t="shared" si="102"/>
        <v>6732000</v>
      </c>
      <c r="L204" s="7">
        <f t="shared" si="102"/>
        <v>6930000</v>
      </c>
      <c r="M204" s="7">
        <f t="shared" si="102"/>
        <v>7128000</v>
      </c>
      <c r="N204" s="7">
        <f t="shared" si="102"/>
        <v>7326000</v>
      </c>
      <c r="O204" s="7">
        <f t="shared" si="102"/>
        <v>7524000</v>
      </c>
      <c r="P204" s="7">
        <f t="shared" si="102"/>
        <v>7722000</v>
      </c>
      <c r="Q204" s="7">
        <f t="shared" si="99"/>
        <v>7920000</v>
      </c>
      <c r="R204" s="7">
        <f t="shared" si="96"/>
        <v>8118000</v>
      </c>
      <c r="S204" s="7">
        <f t="shared" si="96"/>
        <v>8316000</v>
      </c>
      <c r="T204" s="7">
        <f t="shared" si="96"/>
        <v>8514000</v>
      </c>
      <c r="U204" s="7">
        <f t="shared" si="96"/>
        <v>8712000</v>
      </c>
      <c r="V204" s="7">
        <f t="shared" si="96"/>
        <v>8910000</v>
      </c>
      <c r="W204" s="7">
        <f t="shared" si="96"/>
        <v>9108000</v>
      </c>
      <c r="X204" s="7">
        <f t="shared" si="96"/>
        <v>9306000</v>
      </c>
      <c r="Y204" s="7">
        <f t="shared" si="96"/>
        <v>9504000</v>
      </c>
      <c r="Z204" s="7">
        <f t="shared" si="96"/>
        <v>9702000</v>
      </c>
      <c r="AA204" s="7">
        <f t="shared" si="96"/>
        <v>9900000</v>
      </c>
      <c r="AB204" s="7">
        <f t="shared" si="96"/>
        <v>10098000</v>
      </c>
      <c r="AC204" s="7">
        <f t="shared" si="96"/>
        <v>10296000</v>
      </c>
      <c r="AD204" s="7">
        <f t="shared" si="96"/>
        <v>10494000</v>
      </c>
      <c r="AE204" s="7">
        <f t="shared" si="96"/>
        <v>10692000</v>
      </c>
      <c r="AF204" s="7">
        <f t="shared" si="96"/>
        <v>10890000</v>
      </c>
      <c r="AG204" s="7">
        <f t="shared" si="94"/>
        <v>11088000</v>
      </c>
      <c r="AH204" s="7">
        <f t="shared" si="94"/>
        <v>11286000</v>
      </c>
      <c r="AI204" s="7">
        <f t="shared" si="94"/>
        <v>11484000</v>
      </c>
      <c r="AJ204" s="7">
        <f t="shared" si="94"/>
        <v>11682000</v>
      </c>
      <c r="AK204" s="7">
        <f t="shared" si="94"/>
        <v>11880000</v>
      </c>
      <c r="AL204" s="7">
        <f t="shared" si="94"/>
        <v>12078000</v>
      </c>
      <c r="AM204" s="7">
        <f t="shared" si="94"/>
        <v>12276000</v>
      </c>
      <c r="AN204" s="7">
        <f t="shared" si="94"/>
        <v>12474000</v>
      </c>
      <c r="AO204" s="7">
        <f t="shared" si="94"/>
        <v>12672000</v>
      </c>
      <c r="AP204" s="7">
        <f t="shared" si="94"/>
        <v>12870000</v>
      </c>
      <c r="AQ204" s="7">
        <f t="shared" si="94"/>
        <v>13068000</v>
      </c>
      <c r="AR204" s="7">
        <f t="shared" si="94"/>
        <v>13266000</v>
      </c>
      <c r="AS204" s="7">
        <f t="shared" si="94"/>
        <v>13464000</v>
      </c>
      <c r="AT204" s="7">
        <f t="shared" si="94"/>
        <v>13662000</v>
      </c>
      <c r="AU204" s="7">
        <f t="shared" si="94"/>
        <v>13860000</v>
      </c>
      <c r="AV204" s="7">
        <f t="shared" si="94"/>
        <v>14058000</v>
      </c>
      <c r="AW204" s="7">
        <f t="shared" si="97"/>
        <v>14256000</v>
      </c>
      <c r="AX204" s="7">
        <f t="shared" si="97"/>
        <v>14454000</v>
      </c>
      <c r="AY204" s="7">
        <f t="shared" si="97"/>
        <v>14652000</v>
      </c>
      <c r="AZ204" s="7">
        <f t="shared" si="97"/>
        <v>14850000</v>
      </c>
      <c r="BA204" s="7">
        <f t="shared" si="97"/>
        <v>15048000</v>
      </c>
      <c r="BB204" s="7">
        <f t="shared" si="97"/>
        <v>15246000</v>
      </c>
      <c r="BC204" s="7">
        <f t="shared" si="97"/>
        <v>15444000</v>
      </c>
      <c r="BD204" s="7">
        <f t="shared" si="97"/>
        <v>15642000</v>
      </c>
      <c r="BE204" s="7">
        <f t="shared" si="97"/>
        <v>15840000</v>
      </c>
      <c r="BF204" s="7">
        <f t="shared" si="97"/>
        <v>16038000</v>
      </c>
      <c r="BG204" s="7">
        <f t="shared" si="97"/>
        <v>16236000</v>
      </c>
      <c r="BH204" s="7">
        <f t="shared" si="97"/>
        <v>16434000</v>
      </c>
      <c r="BI204" s="7">
        <f t="shared" si="97"/>
        <v>16632000</v>
      </c>
      <c r="BJ204" s="7">
        <f t="shared" si="97"/>
        <v>16830000</v>
      </c>
      <c r="BK204" s="7">
        <f t="shared" si="97"/>
        <v>17028000</v>
      </c>
      <c r="BL204" s="7">
        <f t="shared" si="97"/>
        <v>17226000</v>
      </c>
      <c r="BM204" s="7">
        <f t="shared" si="98"/>
        <v>17424000</v>
      </c>
      <c r="BN204" s="7">
        <f t="shared" si="103"/>
        <v>17622000</v>
      </c>
      <c r="BO204" s="7">
        <f t="shared" si="103"/>
        <v>17820000</v>
      </c>
      <c r="BP204" s="7">
        <f t="shared" si="103"/>
        <v>18018000</v>
      </c>
      <c r="BQ204" s="7">
        <f t="shared" si="101"/>
        <v>18216000</v>
      </c>
      <c r="BR204" s="7">
        <f t="shared" si="101"/>
        <v>18414000</v>
      </c>
      <c r="BS204" s="7">
        <f t="shared" si="101"/>
        <v>18612000</v>
      </c>
      <c r="BT204" s="7">
        <f t="shared" si="101"/>
        <v>18810000</v>
      </c>
      <c r="BU204" s="7">
        <f t="shared" si="101"/>
        <v>19008000</v>
      </c>
      <c r="BV204" s="7">
        <f t="shared" si="101"/>
        <v>19206000</v>
      </c>
      <c r="BW204" s="7">
        <f t="shared" si="101"/>
        <v>19404000</v>
      </c>
      <c r="BX204" s="7">
        <f t="shared" si="101"/>
        <v>19602000</v>
      </c>
      <c r="BY204" s="7">
        <f t="shared" si="101"/>
        <v>19800000</v>
      </c>
    </row>
    <row r="205" spans="1:77" x14ac:dyDescent="0.2">
      <c r="A205" s="6">
        <f t="shared" si="93"/>
        <v>1990000</v>
      </c>
      <c r="B205" s="7">
        <f t="shared" si="102"/>
        <v>3980000</v>
      </c>
      <c r="C205" s="7">
        <f t="shared" si="102"/>
        <v>4179000</v>
      </c>
      <c r="D205" s="7">
        <f t="shared" si="102"/>
        <v>5373000</v>
      </c>
      <c r="E205" s="7">
        <f t="shared" si="102"/>
        <v>5572000</v>
      </c>
      <c r="F205" s="7">
        <f t="shared" si="102"/>
        <v>5771000</v>
      </c>
      <c r="G205" s="7">
        <f t="shared" si="102"/>
        <v>5970000</v>
      </c>
      <c r="H205" s="7">
        <f t="shared" si="102"/>
        <v>6169000</v>
      </c>
      <c r="I205" s="7">
        <f t="shared" si="102"/>
        <v>6368000</v>
      </c>
      <c r="J205" s="7">
        <f t="shared" si="102"/>
        <v>6567000</v>
      </c>
      <c r="K205" s="7">
        <f t="shared" si="102"/>
        <v>6766000</v>
      </c>
      <c r="L205" s="7">
        <f t="shared" si="102"/>
        <v>6965000</v>
      </c>
      <c r="M205" s="7">
        <f t="shared" si="102"/>
        <v>7164000</v>
      </c>
      <c r="N205" s="7">
        <f t="shared" si="102"/>
        <v>7363000</v>
      </c>
      <c r="O205" s="7">
        <f t="shared" si="102"/>
        <v>7562000</v>
      </c>
      <c r="P205" s="7">
        <f t="shared" si="102"/>
        <v>7761000</v>
      </c>
      <c r="Q205" s="7">
        <f t="shared" si="99"/>
        <v>7960000</v>
      </c>
      <c r="R205" s="7">
        <f t="shared" si="96"/>
        <v>8159000</v>
      </c>
      <c r="S205" s="7">
        <f t="shared" si="96"/>
        <v>8358000</v>
      </c>
      <c r="T205" s="7">
        <f t="shared" si="96"/>
        <v>8557000</v>
      </c>
      <c r="U205" s="7">
        <f t="shared" si="96"/>
        <v>8756000</v>
      </c>
      <c r="V205" s="7">
        <f t="shared" si="96"/>
        <v>8955000</v>
      </c>
      <c r="W205" s="7">
        <f t="shared" si="96"/>
        <v>9154000</v>
      </c>
      <c r="X205" s="7">
        <f t="shared" si="96"/>
        <v>9353000</v>
      </c>
      <c r="Y205" s="7">
        <f t="shared" si="96"/>
        <v>9552000</v>
      </c>
      <c r="Z205" s="7">
        <f t="shared" si="96"/>
        <v>9751000</v>
      </c>
      <c r="AA205" s="7">
        <f t="shared" si="96"/>
        <v>9950000</v>
      </c>
      <c r="AB205" s="7">
        <f t="shared" si="96"/>
        <v>10149000</v>
      </c>
      <c r="AC205" s="7">
        <f t="shared" si="96"/>
        <v>10348000</v>
      </c>
      <c r="AD205" s="7">
        <f t="shared" si="96"/>
        <v>10547000</v>
      </c>
      <c r="AE205" s="7">
        <f t="shared" si="96"/>
        <v>10746000</v>
      </c>
      <c r="AF205" s="7">
        <f t="shared" si="96"/>
        <v>10945000</v>
      </c>
      <c r="AG205" s="7">
        <f t="shared" si="94"/>
        <v>11144000</v>
      </c>
      <c r="AH205" s="7">
        <f t="shared" si="94"/>
        <v>11343000</v>
      </c>
      <c r="AI205" s="7">
        <f t="shared" si="94"/>
        <v>11542000</v>
      </c>
      <c r="AJ205" s="7">
        <f t="shared" si="94"/>
        <v>11741000</v>
      </c>
      <c r="AK205" s="7">
        <f t="shared" si="94"/>
        <v>11940000</v>
      </c>
      <c r="AL205" s="7">
        <f t="shared" si="94"/>
        <v>12139000</v>
      </c>
      <c r="AM205" s="7">
        <f t="shared" si="94"/>
        <v>12338000</v>
      </c>
      <c r="AN205" s="7">
        <f t="shared" si="94"/>
        <v>12537000</v>
      </c>
      <c r="AO205" s="7">
        <f t="shared" si="94"/>
        <v>12736000</v>
      </c>
      <c r="AP205" s="7">
        <f t="shared" si="94"/>
        <v>12935000</v>
      </c>
      <c r="AQ205" s="7">
        <f t="shared" si="94"/>
        <v>13134000</v>
      </c>
      <c r="AR205" s="7">
        <f t="shared" si="94"/>
        <v>13333000</v>
      </c>
      <c r="AS205" s="7">
        <f t="shared" si="94"/>
        <v>13532000</v>
      </c>
      <c r="AT205" s="7">
        <f t="shared" si="94"/>
        <v>13731000</v>
      </c>
      <c r="AU205" s="7">
        <f t="shared" si="94"/>
        <v>13930000</v>
      </c>
      <c r="AV205" s="7">
        <f t="shared" si="94"/>
        <v>14129000</v>
      </c>
      <c r="AW205" s="7">
        <f t="shared" si="97"/>
        <v>14328000</v>
      </c>
      <c r="AX205" s="7">
        <f t="shared" si="97"/>
        <v>14527000</v>
      </c>
      <c r="AY205" s="7">
        <f t="shared" si="97"/>
        <v>14726000</v>
      </c>
      <c r="AZ205" s="7">
        <f t="shared" si="97"/>
        <v>14925000</v>
      </c>
      <c r="BA205" s="7">
        <f t="shared" si="97"/>
        <v>15124000</v>
      </c>
      <c r="BB205" s="7">
        <f t="shared" si="97"/>
        <v>15323000</v>
      </c>
      <c r="BC205" s="7">
        <f t="shared" si="97"/>
        <v>15522000</v>
      </c>
      <c r="BD205" s="7">
        <f t="shared" si="97"/>
        <v>15721000</v>
      </c>
      <c r="BE205" s="7">
        <f t="shared" si="97"/>
        <v>15920000</v>
      </c>
      <c r="BF205" s="7">
        <f t="shared" si="97"/>
        <v>16119000</v>
      </c>
      <c r="BG205" s="7">
        <f t="shared" si="97"/>
        <v>16318000</v>
      </c>
      <c r="BH205" s="7">
        <f t="shared" si="97"/>
        <v>16517000</v>
      </c>
      <c r="BI205" s="7">
        <f t="shared" si="97"/>
        <v>16716000</v>
      </c>
      <c r="BJ205" s="7">
        <f t="shared" si="97"/>
        <v>16915000</v>
      </c>
      <c r="BK205" s="7">
        <f t="shared" si="97"/>
        <v>17114000</v>
      </c>
      <c r="BL205" s="7">
        <f t="shared" si="97"/>
        <v>17313000</v>
      </c>
      <c r="BM205" s="7">
        <f t="shared" si="98"/>
        <v>17512000</v>
      </c>
      <c r="BN205" s="7">
        <f t="shared" si="103"/>
        <v>17711000</v>
      </c>
      <c r="BO205" s="7">
        <f t="shared" si="103"/>
        <v>17910000</v>
      </c>
      <c r="BP205" s="7">
        <f t="shared" si="103"/>
        <v>18109000</v>
      </c>
      <c r="BQ205" s="7">
        <f t="shared" si="101"/>
        <v>18308000</v>
      </c>
      <c r="BR205" s="7">
        <f t="shared" si="101"/>
        <v>18507000</v>
      </c>
      <c r="BS205" s="7">
        <f t="shared" si="101"/>
        <v>18706000</v>
      </c>
      <c r="BT205" s="7">
        <f t="shared" si="101"/>
        <v>18905000</v>
      </c>
      <c r="BU205" s="7">
        <f t="shared" si="101"/>
        <v>19104000</v>
      </c>
      <c r="BV205" s="7">
        <f t="shared" si="101"/>
        <v>19303000</v>
      </c>
      <c r="BW205" s="7">
        <f t="shared" si="101"/>
        <v>19502000</v>
      </c>
      <c r="BX205" s="7">
        <f t="shared" si="101"/>
        <v>19701000</v>
      </c>
      <c r="BY205" s="7">
        <f t="shared" si="101"/>
        <v>19900000</v>
      </c>
    </row>
    <row r="206" spans="1:77" x14ac:dyDescent="0.2">
      <c r="A206" s="6">
        <f t="shared" si="93"/>
        <v>2000000</v>
      </c>
      <c r="B206" s="7">
        <f t="shared" si="102"/>
        <v>4000000</v>
      </c>
      <c r="C206" s="7">
        <f t="shared" si="102"/>
        <v>4200000</v>
      </c>
      <c r="D206" s="7">
        <f t="shared" si="102"/>
        <v>5400000</v>
      </c>
      <c r="E206" s="7">
        <f t="shared" si="102"/>
        <v>5600000</v>
      </c>
      <c r="F206" s="7">
        <f t="shared" si="102"/>
        <v>5800000</v>
      </c>
      <c r="G206" s="7">
        <f t="shared" si="102"/>
        <v>6000000</v>
      </c>
      <c r="H206" s="7">
        <f t="shared" si="102"/>
        <v>6200000</v>
      </c>
      <c r="I206" s="7">
        <f t="shared" si="102"/>
        <v>6400000</v>
      </c>
      <c r="J206" s="7">
        <f t="shared" si="102"/>
        <v>6600000</v>
      </c>
      <c r="K206" s="7">
        <f t="shared" si="102"/>
        <v>6800000</v>
      </c>
      <c r="L206" s="7">
        <f t="shared" si="102"/>
        <v>7000000</v>
      </c>
      <c r="M206" s="7">
        <f t="shared" si="102"/>
        <v>7200000</v>
      </c>
      <c r="N206" s="7">
        <f t="shared" si="102"/>
        <v>7400000</v>
      </c>
      <c r="O206" s="7">
        <f t="shared" si="102"/>
        <v>7600000</v>
      </c>
      <c r="P206" s="7">
        <f t="shared" si="102"/>
        <v>7800000</v>
      </c>
      <c r="Q206" s="7">
        <f t="shared" si="99"/>
        <v>8000000</v>
      </c>
      <c r="R206" s="7">
        <f t="shared" si="96"/>
        <v>8200000</v>
      </c>
      <c r="S206" s="7">
        <f t="shared" si="96"/>
        <v>8400000</v>
      </c>
      <c r="T206" s="7">
        <f t="shared" si="96"/>
        <v>8600000</v>
      </c>
      <c r="U206" s="7">
        <f t="shared" si="96"/>
        <v>8800000</v>
      </c>
      <c r="V206" s="7">
        <f t="shared" si="96"/>
        <v>9000000</v>
      </c>
      <c r="W206" s="7">
        <f t="shared" si="96"/>
        <v>9200000</v>
      </c>
      <c r="X206" s="7">
        <f t="shared" si="96"/>
        <v>9400000</v>
      </c>
      <c r="Y206" s="7">
        <f t="shared" si="96"/>
        <v>9600000</v>
      </c>
      <c r="Z206" s="7">
        <f t="shared" si="96"/>
        <v>9800000</v>
      </c>
      <c r="AA206" s="7">
        <f t="shared" si="96"/>
        <v>10000000</v>
      </c>
      <c r="AB206" s="7">
        <f t="shared" si="96"/>
        <v>10200000</v>
      </c>
      <c r="AC206" s="7">
        <f t="shared" si="96"/>
        <v>10400000</v>
      </c>
      <c r="AD206" s="7">
        <f t="shared" si="96"/>
        <v>10600000</v>
      </c>
      <c r="AE206" s="7">
        <f t="shared" si="96"/>
        <v>10800000</v>
      </c>
      <c r="AF206" s="7">
        <f t="shared" si="96"/>
        <v>11000000</v>
      </c>
      <c r="AG206" s="7">
        <f t="shared" si="94"/>
        <v>11200000</v>
      </c>
      <c r="AH206" s="7">
        <f t="shared" si="94"/>
        <v>11400000</v>
      </c>
      <c r="AI206" s="7">
        <f t="shared" si="94"/>
        <v>11600000</v>
      </c>
      <c r="AJ206" s="7">
        <f t="shared" si="94"/>
        <v>11800000</v>
      </c>
      <c r="AK206" s="7">
        <f t="shared" si="94"/>
        <v>12000000</v>
      </c>
      <c r="AL206" s="7">
        <f t="shared" si="94"/>
        <v>12200000</v>
      </c>
      <c r="AM206" s="7">
        <f t="shared" si="94"/>
        <v>12400000</v>
      </c>
      <c r="AN206" s="7">
        <f t="shared" si="94"/>
        <v>12600000</v>
      </c>
      <c r="AO206" s="7">
        <f t="shared" si="94"/>
        <v>12800000</v>
      </c>
      <c r="AP206" s="7">
        <f t="shared" si="94"/>
        <v>13000000</v>
      </c>
      <c r="AQ206" s="7">
        <f t="shared" si="94"/>
        <v>13200000</v>
      </c>
      <c r="AR206" s="7">
        <f t="shared" si="94"/>
        <v>13400000</v>
      </c>
      <c r="AS206" s="7">
        <f t="shared" si="94"/>
        <v>13600000</v>
      </c>
      <c r="AT206" s="7">
        <f t="shared" si="94"/>
        <v>13800000</v>
      </c>
      <c r="AU206" s="7">
        <f t="shared" si="94"/>
        <v>14000000</v>
      </c>
      <c r="AV206" s="7">
        <f t="shared" si="94"/>
        <v>14200000</v>
      </c>
      <c r="AW206" s="7">
        <f t="shared" si="97"/>
        <v>14400000</v>
      </c>
      <c r="AX206" s="7">
        <f t="shared" si="97"/>
        <v>14600000</v>
      </c>
      <c r="AY206" s="7">
        <f t="shared" si="97"/>
        <v>14800000</v>
      </c>
      <c r="AZ206" s="7">
        <f t="shared" si="97"/>
        <v>15000000</v>
      </c>
      <c r="BA206" s="7">
        <f t="shared" si="97"/>
        <v>15200000</v>
      </c>
      <c r="BB206" s="7">
        <f t="shared" si="97"/>
        <v>15400000</v>
      </c>
      <c r="BC206" s="7">
        <f t="shared" si="97"/>
        <v>15600000</v>
      </c>
      <c r="BD206" s="7">
        <f t="shared" si="97"/>
        <v>15800000</v>
      </c>
      <c r="BE206" s="7">
        <f t="shared" si="97"/>
        <v>16000000</v>
      </c>
      <c r="BF206" s="7">
        <f t="shared" si="97"/>
        <v>16200000</v>
      </c>
      <c r="BG206" s="7">
        <f t="shared" si="97"/>
        <v>16400000</v>
      </c>
      <c r="BH206" s="7">
        <f t="shared" si="97"/>
        <v>16600000</v>
      </c>
      <c r="BI206" s="7">
        <f t="shared" si="97"/>
        <v>16800000</v>
      </c>
      <c r="BJ206" s="7">
        <f t="shared" si="97"/>
        <v>17000000</v>
      </c>
      <c r="BK206" s="7">
        <f t="shared" si="97"/>
        <v>17200000</v>
      </c>
      <c r="BL206" s="7">
        <f t="shared" si="97"/>
        <v>17400000</v>
      </c>
      <c r="BM206" s="7">
        <f t="shared" si="98"/>
        <v>17600000</v>
      </c>
      <c r="BN206" s="7">
        <f t="shared" si="103"/>
        <v>17800000</v>
      </c>
      <c r="BO206" s="7">
        <f t="shared" si="103"/>
        <v>18000000</v>
      </c>
      <c r="BP206" s="7">
        <f t="shared" si="103"/>
        <v>18200000</v>
      </c>
      <c r="BQ206" s="7">
        <f t="shared" si="101"/>
        <v>18400000</v>
      </c>
      <c r="BR206" s="7">
        <f t="shared" si="101"/>
        <v>18600000</v>
      </c>
      <c r="BS206" s="7">
        <f t="shared" si="101"/>
        <v>18800000</v>
      </c>
      <c r="BT206" s="7">
        <f t="shared" si="101"/>
        <v>19000000</v>
      </c>
      <c r="BU206" s="7">
        <f t="shared" si="101"/>
        <v>19200000</v>
      </c>
      <c r="BV206" s="7">
        <f t="shared" si="101"/>
        <v>19400000</v>
      </c>
      <c r="BW206" s="7">
        <f t="shared" si="101"/>
        <v>19600000</v>
      </c>
      <c r="BX206" s="7">
        <f t="shared" si="101"/>
        <v>19800000</v>
      </c>
      <c r="BY206" s="7">
        <f t="shared" si="101"/>
        <v>20000000</v>
      </c>
    </row>
    <row r="207" spans="1:77" x14ac:dyDescent="0.2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</row>
    <row r="208" spans="1:77" x14ac:dyDescent="0.2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</row>
    <row r="209" spans="1:77" x14ac:dyDescent="0.2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</row>
    <row r="210" spans="1:77" x14ac:dyDescent="0.2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</row>
    <row r="211" spans="1:77" x14ac:dyDescent="0.2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</row>
  </sheetData>
  <phoneticPr fontId="0" type="noConversion"/>
  <pageMargins left="0.2" right="0.2" top="0.2" bottom="0.2" header="0.5" footer="0.5"/>
  <pageSetup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>
              <from>
                <xdr:col>10</xdr:col>
                <xdr:colOff>266700</xdr:colOff>
                <xdr:row>3</xdr:row>
                <xdr:rowOff>9525</xdr:rowOff>
              </from>
              <to>
                <xdr:col>12</xdr:col>
                <xdr:colOff>419100</xdr:colOff>
                <xdr:row>5</xdr:row>
                <xdr:rowOff>123825</xdr:rowOff>
              </to>
            </anchor>
          </objectPr>
        </oleObject>
      </mc:Choice>
      <mc:Fallback>
        <oleObject progId="Equation.3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K88"/>
  <sheetViews>
    <sheetView zoomScale="85" zoomScaleNormal="85" workbookViewId="0">
      <pane ySplit="6" topLeftCell="A7" activePane="bottomLeft" state="frozen"/>
      <selection pane="bottomLeft" activeCell="A8" sqref="A8"/>
    </sheetView>
  </sheetViews>
  <sheetFormatPr defaultRowHeight="12.75" x14ac:dyDescent="0.2"/>
  <cols>
    <col min="1" max="1" width="4.5703125" customWidth="1"/>
    <col min="2" max="2" width="7.140625" customWidth="1"/>
    <col min="3" max="3" width="17.42578125" style="1" customWidth="1"/>
    <col min="4" max="4" width="5.28515625" customWidth="1"/>
    <col min="5" max="5" width="4" customWidth="1"/>
    <col min="6" max="6" width="7" customWidth="1"/>
    <col min="7" max="7" width="17.42578125" customWidth="1"/>
    <col min="8" max="8" width="5.28515625" customWidth="1"/>
    <col min="9" max="9" width="4" customWidth="1"/>
    <col min="10" max="10" width="6.85546875" customWidth="1"/>
    <col min="11" max="11" width="17.42578125" customWidth="1"/>
  </cols>
  <sheetData>
    <row r="1" spans="1:11" x14ac:dyDescent="0.2">
      <c r="A1" s="3" t="s">
        <v>85</v>
      </c>
    </row>
    <row r="2" spans="1:11" x14ac:dyDescent="0.2">
      <c r="A2" s="3"/>
    </row>
    <row r="3" spans="1:11" x14ac:dyDescent="0.2">
      <c r="A3" s="3"/>
    </row>
    <row r="4" spans="1:11" x14ac:dyDescent="0.2">
      <c r="A4" s="3"/>
    </row>
    <row r="6" spans="1:11" x14ac:dyDescent="0.2">
      <c r="A6" s="55" t="s">
        <v>4</v>
      </c>
      <c r="B6" s="55" t="s">
        <v>5</v>
      </c>
      <c r="C6" s="56" t="s">
        <v>6</v>
      </c>
      <c r="E6" s="55" t="s">
        <v>4</v>
      </c>
      <c r="F6" s="55" t="s">
        <v>5</v>
      </c>
      <c r="G6" s="56" t="s">
        <v>6</v>
      </c>
      <c r="I6" s="55" t="s">
        <v>4</v>
      </c>
      <c r="J6" s="55" t="s">
        <v>5</v>
      </c>
      <c r="K6" s="56" t="s">
        <v>6</v>
      </c>
    </row>
    <row r="7" spans="1:11" x14ac:dyDescent="0.2">
      <c r="A7" s="61"/>
      <c r="B7" s="61"/>
      <c r="C7" s="62"/>
      <c r="E7" s="61"/>
      <c r="F7" s="61"/>
      <c r="G7" s="62"/>
      <c r="I7" s="61"/>
      <c r="J7" s="61"/>
      <c r="K7" s="62"/>
    </row>
    <row r="8" spans="1:11" x14ac:dyDescent="0.2">
      <c r="A8" s="57">
        <v>20</v>
      </c>
      <c r="B8" s="57">
        <v>6.5</v>
      </c>
      <c r="C8" s="58">
        <v>5000</v>
      </c>
      <c r="E8" s="61"/>
      <c r="F8" s="61"/>
      <c r="G8" s="61"/>
      <c r="I8" s="61"/>
      <c r="J8" s="61"/>
      <c r="K8" s="61"/>
    </row>
    <row r="9" spans="1:11" x14ac:dyDescent="0.2">
      <c r="A9" s="17">
        <f>A8+1</f>
        <v>21</v>
      </c>
      <c r="B9" s="17">
        <f>B8</f>
        <v>6.5</v>
      </c>
      <c r="C9" s="18">
        <f t="shared" ref="C9:C40" si="0">C8*EXP(B9*0.01)</f>
        <v>5335.7951219209635</v>
      </c>
      <c r="E9" s="61"/>
      <c r="F9" s="61"/>
      <c r="G9" s="61"/>
      <c r="I9" s="61"/>
      <c r="J9" s="61"/>
      <c r="K9" s="61"/>
    </row>
    <row r="10" spans="1:11" x14ac:dyDescent="0.2">
      <c r="A10" s="17">
        <f t="shared" ref="A10:A53" si="1">A9+1</f>
        <v>22</v>
      </c>
      <c r="B10" s="17">
        <f t="shared" ref="B10:B53" si="2">B9</f>
        <v>6.5</v>
      </c>
      <c r="C10" s="18">
        <f t="shared" si="0"/>
        <v>5694.1419166231099</v>
      </c>
      <c r="E10" s="61"/>
      <c r="F10" s="61"/>
      <c r="G10" s="61"/>
      <c r="I10" s="61"/>
      <c r="J10" s="61"/>
      <c r="K10" s="61"/>
    </row>
    <row r="11" spans="1:11" x14ac:dyDescent="0.2">
      <c r="A11" s="17">
        <f t="shared" si="1"/>
        <v>23</v>
      </c>
      <c r="B11" s="17">
        <f t="shared" si="2"/>
        <v>6.5</v>
      </c>
      <c r="C11" s="18">
        <f t="shared" si="0"/>
        <v>6076.5549324486547</v>
      </c>
      <c r="E11" s="61"/>
      <c r="F11" s="61"/>
      <c r="G11" s="61"/>
      <c r="I11" s="61"/>
      <c r="J11" s="61"/>
      <c r="K11" s="61"/>
    </row>
    <row r="12" spans="1:11" x14ac:dyDescent="0.2">
      <c r="A12" s="17">
        <f t="shared" si="1"/>
        <v>24</v>
      </c>
      <c r="B12" s="17">
        <f t="shared" si="2"/>
        <v>6.5</v>
      </c>
      <c r="C12" s="18">
        <f t="shared" si="0"/>
        <v>6484.6504333288594</v>
      </c>
      <c r="E12" s="61"/>
      <c r="F12" s="61"/>
      <c r="G12" s="61"/>
      <c r="I12" s="61"/>
      <c r="J12" s="61"/>
      <c r="K12" s="61"/>
    </row>
    <row r="13" spans="1:11" x14ac:dyDescent="0.2">
      <c r="A13" s="17">
        <f t="shared" si="1"/>
        <v>25</v>
      </c>
      <c r="B13" s="17">
        <f t="shared" si="2"/>
        <v>6.5</v>
      </c>
      <c r="C13" s="18">
        <f t="shared" si="0"/>
        <v>6920.1532299037581</v>
      </c>
      <c r="E13" s="59">
        <f>A8+5</f>
        <v>25</v>
      </c>
      <c r="F13" s="59">
        <f>B8</f>
        <v>6.5</v>
      </c>
      <c r="G13" s="60">
        <f>C8</f>
        <v>5000</v>
      </c>
      <c r="I13" s="61"/>
      <c r="J13" s="61"/>
      <c r="K13" s="61"/>
    </row>
    <row r="14" spans="1:11" x14ac:dyDescent="0.2">
      <c r="A14" s="17">
        <f t="shared" si="1"/>
        <v>26</v>
      </c>
      <c r="B14" s="17">
        <f t="shared" si="2"/>
        <v>6.5</v>
      </c>
      <c r="C14" s="18">
        <f t="shared" si="0"/>
        <v>7384.9039694132143</v>
      </c>
      <c r="E14" s="17">
        <f t="shared" ref="E14:E45" si="3">E13+1</f>
        <v>26</v>
      </c>
      <c r="F14" s="17">
        <f t="shared" ref="F14:F45" si="4">F13</f>
        <v>6.5</v>
      </c>
      <c r="G14" s="18">
        <f t="shared" ref="G14:G45" si="5">G13*EXP(F14*0.01)</f>
        <v>5335.7951219209635</v>
      </c>
      <c r="I14" s="61"/>
      <c r="J14" s="61"/>
      <c r="K14" s="61"/>
    </row>
    <row r="15" spans="1:11" x14ac:dyDescent="0.2">
      <c r="A15" s="17">
        <f t="shared" si="1"/>
        <v>27</v>
      </c>
      <c r="B15" s="17">
        <f t="shared" si="2"/>
        <v>6.5</v>
      </c>
      <c r="C15" s="18">
        <f t="shared" si="0"/>
        <v>7880.8669151699578</v>
      </c>
      <c r="E15" s="17">
        <f t="shared" si="3"/>
        <v>27</v>
      </c>
      <c r="F15" s="17">
        <f t="shared" si="4"/>
        <v>6.5</v>
      </c>
      <c r="G15" s="18">
        <f t="shared" si="5"/>
        <v>5694.1419166231099</v>
      </c>
      <c r="I15" s="61"/>
      <c r="J15" s="61"/>
      <c r="K15" s="61"/>
    </row>
    <row r="16" spans="1:11" x14ac:dyDescent="0.2">
      <c r="A16" s="17">
        <f t="shared" si="1"/>
        <v>28</v>
      </c>
      <c r="B16" s="17">
        <f t="shared" si="2"/>
        <v>6.5</v>
      </c>
      <c r="C16" s="18">
        <f t="shared" si="0"/>
        <v>8410.1382484944334</v>
      </c>
      <c r="E16" s="17">
        <f t="shared" si="3"/>
        <v>28</v>
      </c>
      <c r="F16" s="17">
        <f t="shared" si="4"/>
        <v>6.5</v>
      </c>
      <c r="G16" s="18">
        <f t="shared" si="5"/>
        <v>6076.5549324486547</v>
      </c>
      <c r="I16" s="61"/>
      <c r="J16" s="61"/>
      <c r="K16" s="61"/>
    </row>
    <row r="17" spans="1:11" x14ac:dyDescent="0.2">
      <c r="A17" s="17">
        <f t="shared" si="1"/>
        <v>29</v>
      </c>
      <c r="B17" s="17">
        <f t="shared" si="2"/>
        <v>6.5</v>
      </c>
      <c r="C17" s="18">
        <f t="shared" si="0"/>
        <v>8974.9549281995023</v>
      </c>
      <c r="E17" s="17">
        <f t="shared" si="3"/>
        <v>29</v>
      </c>
      <c r="F17" s="17">
        <f t="shared" si="4"/>
        <v>6.5</v>
      </c>
      <c r="G17" s="18">
        <f t="shared" si="5"/>
        <v>6484.6504333288594</v>
      </c>
      <c r="I17" s="61"/>
      <c r="J17" s="61"/>
      <c r="K17" s="61"/>
    </row>
    <row r="18" spans="1:11" x14ac:dyDescent="0.2">
      <c r="A18" s="17">
        <f t="shared" si="1"/>
        <v>30</v>
      </c>
      <c r="B18" s="17">
        <f t="shared" si="2"/>
        <v>6.5</v>
      </c>
      <c r="C18" s="18">
        <f t="shared" si="0"/>
        <v>9577.7041450694833</v>
      </c>
      <c r="E18" s="17">
        <f t="shared" si="3"/>
        <v>30</v>
      </c>
      <c r="F18" s="17">
        <f t="shared" si="4"/>
        <v>6.5</v>
      </c>
      <c r="G18" s="18">
        <f t="shared" si="5"/>
        <v>6920.1532299037581</v>
      </c>
      <c r="I18" s="59">
        <f t="shared" ref="I18:I49" si="6">A8+10</f>
        <v>30</v>
      </c>
      <c r="J18" s="59">
        <f t="shared" ref="J18:J49" si="7">F13</f>
        <v>6.5</v>
      </c>
      <c r="K18" s="60">
        <f t="shared" ref="K18:K49" si="8">C8</f>
        <v>5000</v>
      </c>
    </row>
    <row r="19" spans="1:11" x14ac:dyDescent="0.2">
      <c r="A19" s="17">
        <f t="shared" si="1"/>
        <v>31</v>
      </c>
      <c r="B19" s="17">
        <f t="shared" si="2"/>
        <v>6.5</v>
      </c>
      <c r="C19" s="18">
        <f t="shared" si="0"/>
        <v>10220.933411292788</v>
      </c>
      <c r="E19" s="17">
        <f t="shared" si="3"/>
        <v>31</v>
      </c>
      <c r="F19" s="17">
        <f t="shared" si="4"/>
        <v>6.5</v>
      </c>
      <c r="G19" s="18">
        <f t="shared" si="5"/>
        <v>7384.9039694132143</v>
      </c>
      <c r="I19" s="36">
        <f t="shared" si="6"/>
        <v>31</v>
      </c>
      <c r="J19" s="36">
        <f t="shared" si="7"/>
        <v>6.5</v>
      </c>
      <c r="K19" s="37">
        <f t="shared" si="8"/>
        <v>5335.7951219209635</v>
      </c>
    </row>
    <row r="20" spans="1:11" x14ac:dyDescent="0.2">
      <c r="A20" s="17">
        <f t="shared" si="1"/>
        <v>32</v>
      </c>
      <c r="B20" s="17">
        <f t="shared" si="2"/>
        <v>6.5</v>
      </c>
      <c r="C20" s="18">
        <f t="shared" si="0"/>
        <v>10907.361327491009</v>
      </c>
      <c r="D20" s="2"/>
      <c r="E20" s="17">
        <f t="shared" si="3"/>
        <v>32</v>
      </c>
      <c r="F20" s="17">
        <f t="shared" si="4"/>
        <v>6.5</v>
      </c>
      <c r="G20" s="18">
        <f t="shared" si="5"/>
        <v>7880.8669151699578</v>
      </c>
      <c r="I20" s="36">
        <f t="shared" si="6"/>
        <v>32</v>
      </c>
      <c r="J20" s="36">
        <f t="shared" si="7"/>
        <v>6.5</v>
      </c>
      <c r="K20" s="37">
        <f t="shared" si="8"/>
        <v>5694.1419166231099</v>
      </c>
    </row>
    <row r="21" spans="1:11" x14ac:dyDescent="0.2">
      <c r="A21" s="17">
        <f t="shared" si="1"/>
        <v>33</v>
      </c>
      <c r="B21" s="17">
        <f t="shared" si="2"/>
        <v>6.5</v>
      </c>
      <c r="C21" s="18">
        <f t="shared" si="0"/>
        <v>11639.889072851178</v>
      </c>
      <c r="E21" s="17">
        <f t="shared" si="3"/>
        <v>33</v>
      </c>
      <c r="F21" s="17">
        <f t="shared" si="4"/>
        <v>6.5</v>
      </c>
      <c r="G21" s="18">
        <f t="shared" si="5"/>
        <v>8410.1382484944334</v>
      </c>
      <c r="I21" s="36">
        <f t="shared" si="6"/>
        <v>33</v>
      </c>
      <c r="J21" s="36">
        <f t="shared" si="7"/>
        <v>6.5</v>
      </c>
      <c r="K21" s="37">
        <f t="shared" si="8"/>
        <v>6076.5549324486547</v>
      </c>
    </row>
    <row r="22" spans="1:11" x14ac:dyDescent="0.2">
      <c r="A22" s="17">
        <f t="shared" si="1"/>
        <v>34</v>
      </c>
      <c r="B22" s="17">
        <f t="shared" si="2"/>
        <v>6.5</v>
      </c>
      <c r="C22" s="18">
        <f t="shared" si="0"/>
        <v>12421.612666924088</v>
      </c>
      <c r="E22" s="17">
        <f t="shared" si="3"/>
        <v>34</v>
      </c>
      <c r="F22" s="17">
        <f t="shared" si="4"/>
        <v>6.5</v>
      </c>
      <c r="G22" s="18">
        <f t="shared" si="5"/>
        <v>8974.9549281995023</v>
      </c>
      <c r="I22" s="36">
        <f t="shared" si="6"/>
        <v>34</v>
      </c>
      <c r="J22" s="36">
        <f t="shared" si="7"/>
        <v>6.5</v>
      </c>
      <c r="K22" s="37">
        <f t="shared" si="8"/>
        <v>6484.6504333288594</v>
      </c>
    </row>
    <row r="23" spans="1:11" x14ac:dyDescent="0.2">
      <c r="A23" s="17">
        <f t="shared" si="1"/>
        <v>35</v>
      </c>
      <c r="B23" s="17">
        <f t="shared" si="2"/>
        <v>6.5</v>
      </c>
      <c r="C23" s="18">
        <f t="shared" si="0"/>
        <v>13255.836054913038</v>
      </c>
      <c r="E23" s="17">
        <f t="shared" si="3"/>
        <v>35</v>
      </c>
      <c r="F23" s="17">
        <f t="shared" si="4"/>
        <v>6.5</v>
      </c>
      <c r="G23" s="18">
        <f t="shared" si="5"/>
        <v>9577.7041450694833</v>
      </c>
      <c r="I23" s="36">
        <f t="shared" si="6"/>
        <v>35</v>
      </c>
      <c r="J23" s="36">
        <f t="shared" si="7"/>
        <v>6.5</v>
      </c>
      <c r="K23" s="37">
        <f t="shared" si="8"/>
        <v>6920.1532299037581</v>
      </c>
    </row>
    <row r="24" spans="1:11" x14ac:dyDescent="0.2">
      <c r="A24" s="17">
        <f t="shared" si="1"/>
        <v>36</v>
      </c>
      <c r="B24" s="17">
        <f t="shared" si="2"/>
        <v>6.5</v>
      </c>
      <c r="C24" s="18">
        <f t="shared" si="0"/>
        <v>14146.085071757801</v>
      </c>
      <c r="E24" s="17">
        <f t="shared" si="3"/>
        <v>36</v>
      </c>
      <c r="F24" s="17">
        <f t="shared" si="4"/>
        <v>6.5</v>
      </c>
      <c r="G24" s="18">
        <f t="shared" si="5"/>
        <v>10220.933411292788</v>
      </c>
      <c r="I24" s="36">
        <f t="shared" si="6"/>
        <v>36</v>
      </c>
      <c r="J24" s="36">
        <f t="shared" si="7"/>
        <v>6.5</v>
      </c>
      <c r="K24" s="37">
        <f t="shared" si="8"/>
        <v>7384.9039694132143</v>
      </c>
    </row>
    <row r="25" spans="1:11" x14ac:dyDescent="0.2">
      <c r="A25" s="17">
        <f t="shared" si="1"/>
        <v>37</v>
      </c>
      <c r="B25" s="17">
        <f t="shared" si="2"/>
        <v>6.5</v>
      </c>
      <c r="C25" s="18">
        <f t="shared" si="0"/>
        <v>15096.122344032847</v>
      </c>
      <c r="E25" s="17">
        <f t="shared" si="3"/>
        <v>37</v>
      </c>
      <c r="F25" s="17">
        <f t="shared" si="4"/>
        <v>6.5</v>
      </c>
      <c r="G25" s="18">
        <f t="shared" si="5"/>
        <v>10907.361327491009</v>
      </c>
      <c r="I25" s="36">
        <f t="shared" si="6"/>
        <v>37</v>
      </c>
      <c r="J25" s="36">
        <f t="shared" si="7"/>
        <v>6.5</v>
      </c>
      <c r="K25" s="37">
        <f t="shared" si="8"/>
        <v>7880.8669151699578</v>
      </c>
    </row>
    <row r="26" spans="1:11" x14ac:dyDescent="0.2">
      <c r="A26" s="17">
        <f t="shared" si="1"/>
        <v>38</v>
      </c>
      <c r="B26" s="17">
        <f t="shared" si="2"/>
        <v>6.5</v>
      </c>
      <c r="C26" s="18">
        <f t="shared" si="0"/>
        <v>16109.963192642505</v>
      </c>
      <c r="E26" s="17">
        <f t="shared" si="3"/>
        <v>38</v>
      </c>
      <c r="F26" s="17">
        <f t="shared" si="4"/>
        <v>6.5</v>
      </c>
      <c r="G26" s="18">
        <f t="shared" si="5"/>
        <v>11639.889072851178</v>
      </c>
      <c r="I26" s="36">
        <f t="shared" si="6"/>
        <v>38</v>
      </c>
      <c r="J26" s="36">
        <f t="shared" si="7"/>
        <v>6.5</v>
      </c>
      <c r="K26" s="37">
        <f t="shared" si="8"/>
        <v>8410.1382484944334</v>
      </c>
    </row>
    <row r="27" spans="1:11" x14ac:dyDescent="0.2">
      <c r="A27" s="17">
        <f t="shared" si="1"/>
        <v>39</v>
      </c>
      <c r="B27" s="17">
        <f t="shared" si="2"/>
        <v>6.5</v>
      </c>
      <c r="C27" s="18">
        <f t="shared" si="0"/>
        <v>17191.89260352563</v>
      </c>
      <c r="E27" s="17">
        <f t="shared" si="3"/>
        <v>39</v>
      </c>
      <c r="F27" s="17">
        <f t="shared" si="4"/>
        <v>6.5</v>
      </c>
      <c r="G27" s="18">
        <f t="shared" si="5"/>
        <v>12421.612666924088</v>
      </c>
      <c r="I27" s="36">
        <f t="shared" si="6"/>
        <v>39</v>
      </c>
      <c r="J27" s="36">
        <f t="shared" si="7"/>
        <v>6.5</v>
      </c>
      <c r="K27" s="37">
        <f t="shared" si="8"/>
        <v>8974.9549281995023</v>
      </c>
    </row>
    <row r="28" spans="1:11" x14ac:dyDescent="0.2">
      <c r="A28" s="17">
        <f t="shared" si="1"/>
        <v>40</v>
      </c>
      <c r="B28" s="17">
        <f t="shared" si="2"/>
        <v>6.5</v>
      </c>
      <c r="C28" s="18">
        <f t="shared" si="0"/>
        <v>18346.48333809623</v>
      </c>
      <c r="E28" s="17">
        <f t="shared" si="3"/>
        <v>40</v>
      </c>
      <c r="F28" s="17">
        <f t="shared" si="4"/>
        <v>6.5</v>
      </c>
      <c r="G28" s="18">
        <f t="shared" si="5"/>
        <v>13255.836054913038</v>
      </c>
      <c r="I28" s="36">
        <f t="shared" si="6"/>
        <v>40</v>
      </c>
      <c r="J28" s="36">
        <f t="shared" si="7"/>
        <v>6.5</v>
      </c>
      <c r="K28" s="37">
        <f t="shared" si="8"/>
        <v>9577.7041450694833</v>
      </c>
    </row>
    <row r="29" spans="1:11" x14ac:dyDescent="0.2">
      <c r="A29" s="17">
        <f t="shared" si="1"/>
        <v>41</v>
      </c>
      <c r="B29" s="17">
        <f t="shared" si="2"/>
        <v>6.5</v>
      </c>
      <c r="C29" s="18">
        <f t="shared" si="0"/>
        <v>19578.615259963619</v>
      </c>
      <c r="E29" s="17">
        <f t="shared" si="3"/>
        <v>41</v>
      </c>
      <c r="F29" s="17">
        <f t="shared" si="4"/>
        <v>6.5</v>
      </c>
      <c r="G29" s="18">
        <f t="shared" si="5"/>
        <v>14146.085071757801</v>
      </c>
      <c r="I29" s="36">
        <f t="shared" si="6"/>
        <v>41</v>
      </c>
      <c r="J29" s="36">
        <f t="shared" si="7"/>
        <v>6.5</v>
      </c>
      <c r="K29" s="37">
        <f t="shared" si="8"/>
        <v>10220.933411292788</v>
      </c>
    </row>
    <row r="30" spans="1:11" x14ac:dyDescent="0.2">
      <c r="A30" s="17">
        <f t="shared" si="1"/>
        <v>42</v>
      </c>
      <c r="B30" s="17">
        <f t="shared" si="2"/>
        <v>6.5</v>
      </c>
      <c r="C30" s="18">
        <f t="shared" si="0"/>
        <v>20893.495959616241</v>
      </c>
      <c r="E30" s="17">
        <f t="shared" si="3"/>
        <v>42</v>
      </c>
      <c r="F30" s="17">
        <f t="shared" si="4"/>
        <v>6.5</v>
      </c>
      <c r="G30" s="18">
        <f t="shared" si="5"/>
        <v>15096.122344032847</v>
      </c>
      <c r="I30" s="36">
        <f t="shared" si="6"/>
        <v>42</v>
      </c>
      <c r="J30" s="36">
        <f t="shared" si="7"/>
        <v>6.5</v>
      </c>
      <c r="K30" s="37">
        <f t="shared" si="8"/>
        <v>10907.361327491009</v>
      </c>
    </row>
    <row r="31" spans="1:11" x14ac:dyDescent="0.2">
      <c r="A31" s="17">
        <f t="shared" si="1"/>
        <v>43</v>
      </c>
      <c r="B31" s="17">
        <f t="shared" si="2"/>
        <v>6.5</v>
      </c>
      <c r="C31" s="18">
        <f t="shared" si="0"/>
        <v>22296.682764239136</v>
      </c>
      <c r="E31" s="17">
        <f t="shared" si="3"/>
        <v>43</v>
      </c>
      <c r="F31" s="17">
        <f t="shared" si="4"/>
        <v>6.5</v>
      </c>
      <c r="G31" s="18">
        <f t="shared" si="5"/>
        <v>16109.963192642505</v>
      </c>
      <c r="I31" s="36">
        <f t="shared" si="6"/>
        <v>43</v>
      </c>
      <c r="J31" s="36">
        <f t="shared" si="7"/>
        <v>6.5</v>
      </c>
      <c r="K31" s="37">
        <f t="shared" si="8"/>
        <v>11639.889072851178</v>
      </c>
    </row>
    <row r="32" spans="1:11" x14ac:dyDescent="0.2">
      <c r="A32" s="17">
        <f t="shared" si="1"/>
        <v>44</v>
      </c>
      <c r="B32" s="17">
        <f t="shared" si="2"/>
        <v>6.5</v>
      </c>
      <c r="C32" s="18">
        <f t="shared" si="0"/>
        <v>23794.10622568928</v>
      </c>
      <c r="E32" s="17">
        <f t="shared" si="3"/>
        <v>44</v>
      </c>
      <c r="F32" s="17">
        <f t="shared" si="4"/>
        <v>6.5</v>
      </c>
      <c r="G32" s="18">
        <f t="shared" si="5"/>
        <v>17191.89260352563</v>
      </c>
      <c r="I32" s="36">
        <f t="shared" si="6"/>
        <v>44</v>
      </c>
      <c r="J32" s="36">
        <f t="shared" si="7"/>
        <v>6.5</v>
      </c>
      <c r="K32" s="37">
        <f t="shared" si="8"/>
        <v>12421.612666924088</v>
      </c>
    </row>
    <row r="33" spans="1:11" s="2" customFormat="1" x14ac:dyDescent="0.2">
      <c r="A33" s="17">
        <f t="shared" si="1"/>
        <v>45</v>
      </c>
      <c r="B33" s="17">
        <f t="shared" si="2"/>
        <v>6.5</v>
      </c>
      <c r="C33" s="18">
        <f t="shared" si="0"/>
        <v>25392.095185900416</v>
      </c>
      <c r="E33" s="17">
        <f t="shared" si="3"/>
        <v>45</v>
      </c>
      <c r="F33" s="17">
        <f t="shared" si="4"/>
        <v>6.5</v>
      </c>
      <c r="G33" s="18">
        <f t="shared" si="5"/>
        <v>18346.48333809623</v>
      </c>
      <c r="I33" s="36">
        <f t="shared" si="6"/>
        <v>45</v>
      </c>
      <c r="J33" s="36">
        <f t="shared" si="7"/>
        <v>6.5</v>
      </c>
      <c r="K33" s="37">
        <f t="shared" si="8"/>
        <v>13255.836054913038</v>
      </c>
    </row>
    <row r="34" spans="1:11" x14ac:dyDescent="0.2">
      <c r="A34" s="17">
        <f t="shared" si="1"/>
        <v>46</v>
      </c>
      <c r="B34" s="17">
        <f t="shared" si="2"/>
        <v>6.5</v>
      </c>
      <c r="C34" s="18">
        <f t="shared" si="0"/>
        <v>27097.403525656042</v>
      </c>
      <c r="E34" s="17">
        <f t="shared" si="3"/>
        <v>46</v>
      </c>
      <c r="F34" s="17">
        <f t="shared" si="4"/>
        <v>6.5</v>
      </c>
      <c r="G34" s="18">
        <f t="shared" si="5"/>
        <v>19578.615259963619</v>
      </c>
      <c r="I34" s="36">
        <f t="shared" si="6"/>
        <v>46</v>
      </c>
      <c r="J34" s="36">
        <f t="shared" si="7"/>
        <v>6.5</v>
      </c>
      <c r="K34" s="37">
        <f t="shared" si="8"/>
        <v>14146.085071757801</v>
      </c>
    </row>
    <row r="35" spans="1:11" x14ac:dyDescent="0.2">
      <c r="A35" s="17">
        <f t="shared" si="1"/>
        <v>47</v>
      </c>
      <c r="B35" s="17">
        <f t="shared" si="2"/>
        <v>6.5</v>
      </c>
      <c r="C35" s="18">
        <f t="shared" si="0"/>
        <v>28917.238709783884</v>
      </c>
      <c r="E35" s="17">
        <f t="shared" si="3"/>
        <v>47</v>
      </c>
      <c r="F35" s="17">
        <f t="shared" si="4"/>
        <v>6.5</v>
      </c>
      <c r="G35" s="18">
        <f t="shared" si="5"/>
        <v>20893.495959616241</v>
      </c>
      <c r="I35" s="36">
        <f t="shared" si="6"/>
        <v>47</v>
      </c>
      <c r="J35" s="36">
        <f t="shared" si="7"/>
        <v>6.5</v>
      </c>
      <c r="K35" s="37">
        <f t="shared" si="8"/>
        <v>15096.122344032847</v>
      </c>
    </row>
    <row r="36" spans="1:11" x14ac:dyDescent="0.2">
      <c r="A36" s="17">
        <f t="shared" si="1"/>
        <v>48</v>
      </c>
      <c r="B36" s="17">
        <f t="shared" si="2"/>
        <v>6.5</v>
      </c>
      <c r="C36" s="18">
        <f t="shared" si="0"/>
        <v>30859.29224941778</v>
      </c>
      <c r="E36" s="17">
        <f t="shared" si="3"/>
        <v>48</v>
      </c>
      <c r="F36" s="17">
        <f t="shared" si="4"/>
        <v>6.5</v>
      </c>
      <c r="G36" s="18">
        <f t="shared" si="5"/>
        <v>22296.682764239136</v>
      </c>
      <c r="I36" s="36">
        <f t="shared" si="6"/>
        <v>48</v>
      </c>
      <c r="J36" s="36">
        <f t="shared" si="7"/>
        <v>6.5</v>
      </c>
      <c r="K36" s="37">
        <f t="shared" si="8"/>
        <v>16109.963192642505</v>
      </c>
    </row>
    <row r="37" spans="1:11" x14ac:dyDescent="0.2">
      <c r="A37" s="17">
        <f t="shared" si="1"/>
        <v>49</v>
      </c>
      <c r="B37" s="17">
        <f t="shared" si="2"/>
        <v>6.5</v>
      </c>
      <c r="C37" s="18">
        <f t="shared" si="0"/>
        <v>32931.772210075353</v>
      </c>
      <c r="E37" s="17">
        <f t="shared" si="3"/>
        <v>49</v>
      </c>
      <c r="F37" s="17">
        <f t="shared" si="4"/>
        <v>6.5</v>
      </c>
      <c r="G37" s="18">
        <f t="shared" si="5"/>
        <v>23794.10622568928</v>
      </c>
      <c r="I37" s="36">
        <f t="shared" si="6"/>
        <v>49</v>
      </c>
      <c r="J37" s="36">
        <f t="shared" si="7"/>
        <v>6.5</v>
      </c>
      <c r="K37" s="37">
        <f t="shared" si="8"/>
        <v>17191.89260352563</v>
      </c>
    </row>
    <row r="38" spans="1:11" x14ac:dyDescent="0.2">
      <c r="A38" s="17">
        <f t="shared" si="1"/>
        <v>50</v>
      </c>
      <c r="B38" s="17">
        <f t="shared" si="2"/>
        <v>6.5</v>
      </c>
      <c r="C38" s="18">
        <f t="shared" si="0"/>
        <v>35143.437902946484</v>
      </c>
      <c r="D38" s="2"/>
      <c r="E38" s="17">
        <f t="shared" si="3"/>
        <v>50</v>
      </c>
      <c r="F38" s="17">
        <f t="shared" si="4"/>
        <v>6.5</v>
      </c>
      <c r="G38" s="18">
        <f t="shared" si="5"/>
        <v>25392.095185900416</v>
      </c>
      <c r="I38" s="36">
        <f t="shared" si="6"/>
        <v>50</v>
      </c>
      <c r="J38" s="36">
        <f t="shared" si="7"/>
        <v>6.5</v>
      </c>
      <c r="K38" s="37">
        <f t="shared" si="8"/>
        <v>18346.48333809623</v>
      </c>
    </row>
    <row r="39" spans="1:11" x14ac:dyDescent="0.2">
      <c r="A39" s="17">
        <f t="shared" si="1"/>
        <v>51</v>
      </c>
      <c r="B39" s="17">
        <f t="shared" si="2"/>
        <v>6.5</v>
      </c>
      <c r="C39" s="18">
        <f t="shared" si="0"/>
        <v>37503.636906014828</v>
      </c>
      <c r="E39" s="17">
        <f t="shared" si="3"/>
        <v>51</v>
      </c>
      <c r="F39" s="17">
        <f t="shared" si="4"/>
        <v>6.5</v>
      </c>
      <c r="G39" s="18">
        <f t="shared" si="5"/>
        <v>27097.403525656042</v>
      </c>
      <c r="I39" s="36">
        <f t="shared" si="6"/>
        <v>51</v>
      </c>
      <c r="J39" s="36">
        <f t="shared" si="7"/>
        <v>6.5</v>
      </c>
      <c r="K39" s="37">
        <f t="shared" si="8"/>
        <v>19578.615259963619</v>
      </c>
    </row>
    <row r="40" spans="1:11" x14ac:dyDescent="0.2">
      <c r="A40" s="17">
        <f t="shared" si="1"/>
        <v>52</v>
      </c>
      <c r="B40" s="17">
        <f t="shared" si="2"/>
        <v>6.5</v>
      </c>
      <c r="C40" s="18">
        <f t="shared" si="0"/>
        <v>40022.344571481786</v>
      </c>
      <c r="E40" s="17">
        <f t="shared" si="3"/>
        <v>52</v>
      </c>
      <c r="F40" s="17">
        <f t="shared" si="4"/>
        <v>6.5</v>
      </c>
      <c r="G40" s="18">
        <f t="shared" si="5"/>
        <v>28917.238709783884</v>
      </c>
      <c r="I40" s="36">
        <f t="shared" si="6"/>
        <v>52</v>
      </c>
      <c r="J40" s="36">
        <f t="shared" si="7"/>
        <v>6.5</v>
      </c>
      <c r="K40" s="37">
        <f t="shared" si="8"/>
        <v>20893.495959616241</v>
      </c>
    </row>
    <row r="41" spans="1:11" x14ac:dyDescent="0.2">
      <c r="A41" s="17">
        <f t="shared" si="1"/>
        <v>53</v>
      </c>
      <c r="B41" s="17">
        <f t="shared" si="2"/>
        <v>6.5</v>
      </c>
      <c r="C41" s="18">
        <f t="shared" ref="C41:C71" si="9">C40*EXP(B41*0.01)</f>
        <v>42710.206186470488</v>
      </c>
      <c r="E41" s="17">
        <f t="shared" si="3"/>
        <v>53</v>
      </c>
      <c r="F41" s="17">
        <f t="shared" si="4"/>
        <v>6.5</v>
      </c>
      <c r="G41" s="18">
        <f t="shared" si="5"/>
        <v>30859.29224941778</v>
      </c>
      <c r="I41" s="36">
        <f t="shared" si="6"/>
        <v>53</v>
      </c>
      <c r="J41" s="36">
        <f t="shared" si="7"/>
        <v>6.5</v>
      </c>
      <c r="K41" s="37">
        <f t="shared" si="8"/>
        <v>22296.682764239136</v>
      </c>
    </row>
    <row r="42" spans="1:11" x14ac:dyDescent="0.2">
      <c r="A42" s="17">
        <f t="shared" si="1"/>
        <v>54</v>
      </c>
      <c r="B42" s="17">
        <f t="shared" si="2"/>
        <v>6.5</v>
      </c>
      <c r="C42" s="18">
        <f t="shared" si="9"/>
        <v>45578.581965201556</v>
      </c>
      <c r="E42" s="17">
        <f t="shared" si="3"/>
        <v>54</v>
      </c>
      <c r="F42" s="17">
        <f t="shared" si="4"/>
        <v>6.5</v>
      </c>
      <c r="G42" s="18">
        <f t="shared" si="5"/>
        <v>32931.772210075353</v>
      </c>
      <c r="I42" s="36">
        <f t="shared" si="6"/>
        <v>54</v>
      </c>
      <c r="J42" s="36">
        <f t="shared" si="7"/>
        <v>6.5</v>
      </c>
      <c r="K42" s="37">
        <f t="shared" si="8"/>
        <v>23794.10622568928</v>
      </c>
    </row>
    <row r="43" spans="1:11" x14ac:dyDescent="0.2">
      <c r="A43" s="17">
        <f t="shared" si="1"/>
        <v>55</v>
      </c>
      <c r="B43" s="17">
        <f t="shared" si="2"/>
        <v>6.5</v>
      </c>
      <c r="C43" s="18">
        <f t="shared" si="9"/>
        <v>48639.595062799453</v>
      </c>
      <c r="E43" s="17">
        <f t="shared" si="3"/>
        <v>55</v>
      </c>
      <c r="F43" s="17">
        <f t="shared" si="4"/>
        <v>6.5</v>
      </c>
      <c r="G43" s="18">
        <f t="shared" si="5"/>
        <v>35143.437902946484</v>
      </c>
      <c r="I43" s="36">
        <f t="shared" si="6"/>
        <v>55</v>
      </c>
      <c r="J43" s="36">
        <f t="shared" si="7"/>
        <v>6.5</v>
      </c>
      <c r="K43" s="37">
        <f t="shared" si="8"/>
        <v>25392.095185900416</v>
      </c>
    </row>
    <row r="44" spans="1:11" x14ac:dyDescent="0.2">
      <c r="A44" s="17">
        <f t="shared" si="1"/>
        <v>56</v>
      </c>
      <c r="B44" s="17">
        <f t="shared" si="2"/>
        <v>6.5</v>
      </c>
      <c r="C44" s="18">
        <f t="shared" si="9"/>
        <v>51906.182813659259</v>
      </c>
      <c r="E44" s="17">
        <f t="shared" si="3"/>
        <v>56</v>
      </c>
      <c r="F44" s="17">
        <f t="shared" si="4"/>
        <v>6.5</v>
      </c>
      <c r="G44" s="18">
        <f t="shared" si="5"/>
        <v>37503.636906014828</v>
      </c>
      <c r="I44" s="36">
        <f t="shared" si="6"/>
        <v>56</v>
      </c>
      <c r="J44" s="36">
        <f t="shared" si="7"/>
        <v>6.5</v>
      </c>
      <c r="K44" s="37">
        <f t="shared" si="8"/>
        <v>27097.403525656042</v>
      </c>
    </row>
    <row r="45" spans="1:11" x14ac:dyDescent="0.2">
      <c r="A45" s="17">
        <f t="shared" si="1"/>
        <v>57</v>
      </c>
      <c r="B45" s="17">
        <f t="shared" si="2"/>
        <v>6.5</v>
      </c>
      <c r="C45" s="18">
        <f t="shared" si="9"/>
        <v>55392.151410932165</v>
      </c>
      <c r="E45" s="17">
        <f t="shared" si="3"/>
        <v>57</v>
      </c>
      <c r="F45" s="17">
        <f t="shared" si="4"/>
        <v>6.5</v>
      </c>
      <c r="G45" s="18">
        <f t="shared" si="5"/>
        <v>40022.344571481786</v>
      </c>
      <c r="I45" s="36">
        <f t="shared" si="6"/>
        <v>57</v>
      </c>
      <c r="J45" s="36">
        <f t="shared" si="7"/>
        <v>6.5</v>
      </c>
      <c r="K45" s="37">
        <f t="shared" si="8"/>
        <v>28917.238709783884</v>
      </c>
    </row>
    <row r="46" spans="1:11" x14ac:dyDescent="0.2">
      <c r="A46" s="17">
        <f t="shared" si="1"/>
        <v>58</v>
      </c>
      <c r="B46" s="17">
        <f t="shared" si="2"/>
        <v>6.5</v>
      </c>
      <c r="C46" s="18">
        <f t="shared" si="9"/>
        <v>59112.234258231852</v>
      </c>
      <c r="E46" s="17">
        <f t="shared" ref="E46:E71" si="10">E45+1</f>
        <v>58</v>
      </c>
      <c r="F46" s="17">
        <f t="shared" ref="F46:F71" si="11">F45</f>
        <v>6.5</v>
      </c>
      <c r="G46" s="18">
        <f t="shared" ref="G46:G71" si="12">G45*EXP(F46*0.01)</f>
        <v>42710.206186470488</v>
      </c>
      <c r="I46" s="36">
        <f t="shared" si="6"/>
        <v>58</v>
      </c>
      <c r="J46" s="36">
        <f t="shared" si="7"/>
        <v>6.5</v>
      </c>
      <c r="K46" s="37">
        <f t="shared" si="8"/>
        <v>30859.29224941778</v>
      </c>
    </row>
    <row r="47" spans="1:11" x14ac:dyDescent="0.2">
      <c r="A47" s="17">
        <f t="shared" si="1"/>
        <v>59</v>
      </c>
      <c r="B47" s="17">
        <f t="shared" si="2"/>
        <v>6.5</v>
      </c>
      <c r="C47" s="18">
        <f t="shared" si="9"/>
        <v>63082.154240184551</v>
      </c>
      <c r="E47" s="17">
        <f t="shared" si="10"/>
        <v>59</v>
      </c>
      <c r="F47" s="17">
        <f t="shared" si="11"/>
        <v>6.5</v>
      </c>
      <c r="G47" s="18">
        <f t="shared" si="12"/>
        <v>45578.581965201556</v>
      </c>
      <c r="I47" s="36">
        <f t="shared" si="6"/>
        <v>59</v>
      </c>
      <c r="J47" s="36">
        <f t="shared" si="7"/>
        <v>6.5</v>
      </c>
      <c r="K47" s="37">
        <f t="shared" si="8"/>
        <v>32931.772210075353</v>
      </c>
    </row>
    <row r="48" spans="1:11" x14ac:dyDescent="0.2">
      <c r="A48" s="17">
        <f t="shared" si="1"/>
        <v>60</v>
      </c>
      <c r="B48" s="17">
        <f t="shared" si="2"/>
        <v>6.5</v>
      </c>
      <c r="C48" s="18">
        <f t="shared" si="9"/>
        <v>67318.690175008509</v>
      </c>
      <c r="E48" s="17">
        <f t="shared" si="10"/>
        <v>60</v>
      </c>
      <c r="F48" s="17">
        <f t="shared" si="11"/>
        <v>6.5</v>
      </c>
      <c r="G48" s="18">
        <f t="shared" si="12"/>
        <v>48639.595062799453</v>
      </c>
      <c r="I48" s="36">
        <f t="shared" si="6"/>
        <v>60</v>
      </c>
      <c r="J48" s="36">
        <f t="shared" si="7"/>
        <v>6.5</v>
      </c>
      <c r="K48" s="37">
        <f t="shared" si="8"/>
        <v>35143.437902946484</v>
      </c>
    </row>
    <row r="49" spans="1:11" x14ac:dyDescent="0.2">
      <c r="A49" s="17">
        <f t="shared" si="1"/>
        <v>61</v>
      </c>
      <c r="B49" s="17">
        <f t="shared" si="2"/>
        <v>6.5</v>
      </c>
      <c r="C49" s="18">
        <f t="shared" si="9"/>
        <v>71839.747729983821</v>
      </c>
      <c r="E49" s="17">
        <f t="shared" si="10"/>
        <v>61</v>
      </c>
      <c r="F49" s="17">
        <f t="shared" si="11"/>
        <v>6.5</v>
      </c>
      <c r="G49" s="18">
        <f t="shared" si="12"/>
        <v>51906.182813659259</v>
      </c>
      <c r="I49" s="36">
        <f t="shared" si="6"/>
        <v>61</v>
      </c>
      <c r="J49" s="36">
        <f t="shared" si="7"/>
        <v>6.5</v>
      </c>
      <c r="K49" s="37">
        <f t="shared" si="8"/>
        <v>37503.636906014828</v>
      </c>
    </row>
    <row r="50" spans="1:11" x14ac:dyDescent="0.2">
      <c r="A50" s="17">
        <f t="shared" si="1"/>
        <v>62</v>
      </c>
      <c r="B50" s="17">
        <f t="shared" si="2"/>
        <v>6.5</v>
      </c>
      <c r="C50" s="18">
        <f t="shared" si="9"/>
        <v>76664.435099536058</v>
      </c>
      <c r="E50" s="17">
        <f t="shared" si="10"/>
        <v>62</v>
      </c>
      <c r="F50" s="17">
        <f t="shared" si="11"/>
        <v>6.5</v>
      </c>
      <c r="G50" s="18">
        <f t="shared" si="12"/>
        <v>55392.151410932165</v>
      </c>
      <c r="I50" s="36">
        <f t="shared" ref="I50:I71" si="13">A40+10</f>
        <v>62</v>
      </c>
      <c r="J50" s="36">
        <f t="shared" ref="J50:J71" si="14">F45</f>
        <v>6.5</v>
      </c>
      <c r="K50" s="37">
        <f t="shared" ref="K50:K71" si="15">C40</f>
        <v>40022.344571481786</v>
      </c>
    </row>
    <row r="51" spans="1:11" x14ac:dyDescent="0.2">
      <c r="A51" s="17">
        <f t="shared" si="1"/>
        <v>63</v>
      </c>
      <c r="B51" s="17">
        <f t="shared" si="2"/>
        <v>6.5</v>
      </c>
      <c r="C51" s="18">
        <f t="shared" si="9"/>
        <v>81813.143765786153</v>
      </c>
      <c r="E51" s="17">
        <f t="shared" si="10"/>
        <v>63</v>
      </c>
      <c r="F51" s="17">
        <f t="shared" si="11"/>
        <v>6.5</v>
      </c>
      <c r="G51" s="18">
        <f t="shared" si="12"/>
        <v>59112.234258231852</v>
      </c>
      <c r="I51" s="36">
        <f t="shared" si="13"/>
        <v>63</v>
      </c>
      <c r="J51" s="36">
        <f t="shared" si="14"/>
        <v>6.5</v>
      </c>
      <c r="K51" s="37">
        <f t="shared" si="15"/>
        <v>42710.206186470488</v>
      </c>
    </row>
    <row r="52" spans="1:11" x14ac:dyDescent="0.2">
      <c r="A52" s="17">
        <f t="shared" si="1"/>
        <v>64</v>
      </c>
      <c r="B52" s="17">
        <f t="shared" si="2"/>
        <v>6.5</v>
      </c>
      <c r="C52" s="18">
        <f t="shared" si="9"/>
        <v>87307.634682900039</v>
      </c>
      <c r="E52" s="17">
        <f t="shared" si="10"/>
        <v>64</v>
      </c>
      <c r="F52" s="17">
        <f t="shared" si="11"/>
        <v>6.5</v>
      </c>
      <c r="G52" s="18">
        <f t="shared" si="12"/>
        <v>63082.154240184551</v>
      </c>
      <c r="I52" s="36">
        <f t="shared" si="13"/>
        <v>64</v>
      </c>
      <c r="J52" s="36">
        <f t="shared" si="14"/>
        <v>6.5</v>
      </c>
      <c r="K52" s="37">
        <f t="shared" si="15"/>
        <v>45578.581965201556</v>
      </c>
    </row>
    <row r="53" spans="1:11" x14ac:dyDescent="0.2">
      <c r="A53" s="17">
        <f t="shared" si="1"/>
        <v>65</v>
      </c>
      <c r="B53" s="17">
        <f t="shared" si="2"/>
        <v>6.5</v>
      </c>
      <c r="C53" s="18">
        <f t="shared" si="9"/>
        <v>93171.130249495109</v>
      </c>
      <c r="E53" s="17">
        <f t="shared" si="10"/>
        <v>65</v>
      </c>
      <c r="F53" s="17">
        <f t="shared" si="11"/>
        <v>6.5</v>
      </c>
      <c r="G53" s="18">
        <f t="shared" si="12"/>
        <v>67318.690175008509</v>
      </c>
      <c r="I53" s="36">
        <f t="shared" si="13"/>
        <v>65</v>
      </c>
      <c r="J53" s="36">
        <f t="shared" si="14"/>
        <v>6.5</v>
      </c>
      <c r="K53" s="37">
        <f t="shared" si="15"/>
        <v>48639.595062799453</v>
      </c>
    </row>
    <row r="54" spans="1:11" x14ac:dyDescent="0.2">
      <c r="A54" s="17">
        <f>A53+1</f>
        <v>66</v>
      </c>
      <c r="B54" s="17">
        <f>B53</f>
        <v>6.5</v>
      </c>
      <c r="C54" s="18">
        <f t="shared" si="9"/>
        <v>99428.412457823739</v>
      </c>
      <c r="E54" s="17">
        <f t="shared" si="10"/>
        <v>66</v>
      </c>
      <c r="F54" s="17">
        <f t="shared" si="11"/>
        <v>6.5</v>
      </c>
      <c r="G54" s="18">
        <f t="shared" si="12"/>
        <v>71839.747729983821</v>
      </c>
      <c r="I54" s="36">
        <f t="shared" si="13"/>
        <v>66</v>
      </c>
      <c r="J54" s="36">
        <f t="shared" si="14"/>
        <v>6.5</v>
      </c>
      <c r="K54" s="37">
        <f t="shared" si="15"/>
        <v>51906.182813659259</v>
      </c>
    </row>
    <row r="55" spans="1:11" x14ac:dyDescent="0.2">
      <c r="A55" s="17">
        <f t="shared" ref="A55:A71" si="16">A54+1</f>
        <v>67</v>
      </c>
      <c r="B55" s="17">
        <f t="shared" ref="B55:B71" si="17">B54</f>
        <v>6.5</v>
      </c>
      <c r="C55" s="18">
        <f t="shared" si="9"/>
        <v>106105.92763456028</v>
      </c>
      <c r="E55" s="17">
        <f t="shared" si="10"/>
        <v>67</v>
      </c>
      <c r="F55" s="17">
        <f t="shared" si="11"/>
        <v>6.5</v>
      </c>
      <c r="G55" s="18">
        <f t="shared" si="12"/>
        <v>76664.435099536058</v>
      </c>
      <c r="I55" s="36">
        <f t="shared" si="13"/>
        <v>67</v>
      </c>
      <c r="J55" s="36">
        <f t="shared" si="14"/>
        <v>6.5</v>
      </c>
      <c r="K55" s="37">
        <f t="shared" si="15"/>
        <v>55392.151410932165</v>
      </c>
    </row>
    <row r="56" spans="1:11" x14ac:dyDescent="0.2">
      <c r="A56" s="17">
        <f t="shared" si="16"/>
        <v>68</v>
      </c>
      <c r="B56" s="17">
        <f t="shared" si="17"/>
        <v>6.5</v>
      </c>
      <c r="C56" s="18">
        <f t="shared" si="9"/>
        <v>113231.8982158771</v>
      </c>
      <c r="E56" s="17">
        <f t="shared" si="10"/>
        <v>68</v>
      </c>
      <c r="F56" s="17">
        <f t="shared" si="11"/>
        <v>6.5</v>
      </c>
      <c r="G56" s="18">
        <f t="shared" si="12"/>
        <v>81813.143765786153</v>
      </c>
      <c r="I56" s="36">
        <f t="shared" si="13"/>
        <v>68</v>
      </c>
      <c r="J56" s="36">
        <f t="shared" si="14"/>
        <v>6.5</v>
      </c>
      <c r="K56" s="37">
        <f t="shared" si="15"/>
        <v>59112.234258231852</v>
      </c>
    </row>
    <row r="57" spans="1:11" x14ac:dyDescent="0.2">
      <c r="A57" s="17">
        <f t="shared" si="16"/>
        <v>69</v>
      </c>
      <c r="B57" s="17">
        <f t="shared" si="17"/>
        <v>6.5</v>
      </c>
      <c r="C57" s="18">
        <f t="shared" si="9"/>
        <v>120836.44202922561</v>
      </c>
      <c r="E57" s="17">
        <f t="shared" si="10"/>
        <v>69</v>
      </c>
      <c r="F57" s="17">
        <f t="shared" si="11"/>
        <v>6.5</v>
      </c>
      <c r="G57" s="18">
        <f t="shared" si="12"/>
        <v>87307.634682900039</v>
      </c>
      <c r="I57" s="36">
        <f t="shared" si="13"/>
        <v>69</v>
      </c>
      <c r="J57" s="36">
        <f t="shared" si="14"/>
        <v>6.5</v>
      </c>
      <c r="K57" s="37">
        <f t="shared" si="15"/>
        <v>63082.154240184551</v>
      </c>
    </row>
    <row r="58" spans="1:11" x14ac:dyDescent="0.2">
      <c r="A58" s="17">
        <f t="shared" si="16"/>
        <v>70</v>
      </c>
      <c r="B58" s="17">
        <f t="shared" si="17"/>
        <v>6.5</v>
      </c>
      <c r="C58" s="18">
        <f t="shared" si="9"/>
        <v>128951.69958596546</v>
      </c>
      <c r="E58" s="17">
        <f t="shared" si="10"/>
        <v>70</v>
      </c>
      <c r="F58" s="17">
        <f t="shared" si="11"/>
        <v>6.5</v>
      </c>
      <c r="G58" s="18">
        <f t="shared" si="12"/>
        <v>93171.130249495109</v>
      </c>
      <c r="I58" s="36">
        <f t="shared" si="13"/>
        <v>70</v>
      </c>
      <c r="J58" s="36">
        <f t="shared" si="14"/>
        <v>6.5</v>
      </c>
      <c r="K58" s="37">
        <f t="shared" si="15"/>
        <v>67318.690175008509</v>
      </c>
    </row>
    <row r="59" spans="1:11" x14ac:dyDescent="0.2">
      <c r="A59" s="17">
        <f t="shared" si="16"/>
        <v>71</v>
      </c>
      <c r="B59" s="17">
        <f t="shared" si="17"/>
        <v>6.5</v>
      </c>
      <c r="C59" s="18">
        <f t="shared" si="9"/>
        <v>137611.9699228424</v>
      </c>
      <c r="E59" s="17">
        <f t="shared" si="10"/>
        <v>71</v>
      </c>
      <c r="F59" s="17">
        <f t="shared" si="11"/>
        <v>6.5</v>
      </c>
      <c r="G59" s="18">
        <f t="shared" si="12"/>
        <v>99428.412457823739</v>
      </c>
      <c r="I59" s="36">
        <f t="shared" si="13"/>
        <v>71</v>
      </c>
      <c r="J59" s="36">
        <f t="shared" si="14"/>
        <v>6.5</v>
      </c>
      <c r="K59" s="37">
        <f t="shared" si="15"/>
        <v>71839.747729983821</v>
      </c>
    </row>
    <row r="60" spans="1:11" x14ac:dyDescent="0.2">
      <c r="A60" s="17">
        <f t="shared" si="16"/>
        <v>72</v>
      </c>
      <c r="B60" s="17">
        <f t="shared" si="17"/>
        <v>6.5</v>
      </c>
      <c r="C60" s="18">
        <f t="shared" si="9"/>
        <v>146853.85556644737</v>
      </c>
      <c r="E60" s="17">
        <f t="shared" si="10"/>
        <v>72</v>
      </c>
      <c r="F60" s="17">
        <f t="shared" si="11"/>
        <v>6.5</v>
      </c>
      <c r="G60" s="18">
        <f t="shared" si="12"/>
        <v>106105.92763456028</v>
      </c>
      <c r="I60" s="36">
        <f t="shared" si="13"/>
        <v>72</v>
      </c>
      <c r="J60" s="36">
        <f t="shared" si="14"/>
        <v>6.5</v>
      </c>
      <c r="K60" s="37">
        <f t="shared" si="15"/>
        <v>76664.435099536058</v>
      </c>
    </row>
    <row r="61" spans="1:11" x14ac:dyDescent="0.2">
      <c r="A61" s="17">
        <f t="shared" si="16"/>
        <v>73</v>
      </c>
      <c r="B61" s="17">
        <f t="shared" si="17"/>
        <v>6.5</v>
      </c>
      <c r="C61" s="18">
        <f t="shared" si="9"/>
        <v>156716.41723334711</v>
      </c>
      <c r="E61" s="17">
        <f t="shared" si="10"/>
        <v>73</v>
      </c>
      <c r="F61" s="17">
        <f t="shared" si="11"/>
        <v>6.5</v>
      </c>
      <c r="G61" s="18">
        <f t="shared" si="12"/>
        <v>113231.8982158771</v>
      </c>
      <c r="I61" s="36">
        <f t="shared" si="13"/>
        <v>73</v>
      </c>
      <c r="J61" s="36">
        <f t="shared" si="14"/>
        <v>6.5</v>
      </c>
      <c r="K61" s="37">
        <f t="shared" si="15"/>
        <v>81813.143765786153</v>
      </c>
    </row>
    <row r="62" spans="1:11" x14ac:dyDescent="0.2">
      <c r="A62" s="17">
        <f t="shared" si="16"/>
        <v>74</v>
      </c>
      <c r="B62" s="17">
        <f t="shared" si="17"/>
        <v>6.5</v>
      </c>
      <c r="C62" s="18">
        <f t="shared" si="9"/>
        <v>167241.33891972477</v>
      </c>
      <c r="E62" s="17">
        <f t="shared" si="10"/>
        <v>74</v>
      </c>
      <c r="F62" s="17">
        <f t="shared" si="11"/>
        <v>6.5</v>
      </c>
      <c r="G62" s="18">
        <f t="shared" si="12"/>
        <v>120836.44202922561</v>
      </c>
      <c r="I62" s="36">
        <f t="shared" si="13"/>
        <v>74</v>
      </c>
      <c r="J62" s="36">
        <f t="shared" si="14"/>
        <v>6.5</v>
      </c>
      <c r="K62" s="37">
        <f t="shared" si="15"/>
        <v>87307.634682900039</v>
      </c>
    </row>
    <row r="63" spans="1:11" x14ac:dyDescent="0.2">
      <c r="A63" s="17">
        <f t="shared" si="16"/>
        <v>75</v>
      </c>
      <c r="B63" s="17">
        <f t="shared" si="17"/>
        <v>6.5</v>
      </c>
      <c r="C63" s="18">
        <f t="shared" si="9"/>
        <v>178473.1040782796</v>
      </c>
      <c r="E63" s="17">
        <f t="shared" si="10"/>
        <v>75</v>
      </c>
      <c r="F63" s="17">
        <f t="shared" si="11"/>
        <v>6.5</v>
      </c>
      <c r="G63" s="18">
        <f t="shared" si="12"/>
        <v>128951.69958596546</v>
      </c>
      <c r="I63" s="36">
        <f t="shared" si="13"/>
        <v>75</v>
      </c>
      <c r="J63" s="36">
        <f t="shared" si="14"/>
        <v>6.5</v>
      </c>
      <c r="K63" s="37">
        <f t="shared" si="15"/>
        <v>93171.130249495109</v>
      </c>
    </row>
    <row r="64" spans="1:11" x14ac:dyDescent="0.2">
      <c r="A64" s="17">
        <f t="shared" si="16"/>
        <v>76</v>
      </c>
      <c r="B64" s="17">
        <f t="shared" si="17"/>
        <v>6.5</v>
      </c>
      <c r="C64" s="18">
        <f t="shared" si="9"/>
        <v>190459.18362699533</v>
      </c>
      <c r="E64" s="17">
        <f t="shared" si="10"/>
        <v>76</v>
      </c>
      <c r="F64" s="17">
        <f t="shared" si="11"/>
        <v>6.5</v>
      </c>
      <c r="G64" s="18">
        <f t="shared" si="12"/>
        <v>137611.9699228424</v>
      </c>
      <c r="I64" s="36">
        <f t="shared" si="13"/>
        <v>76</v>
      </c>
      <c r="J64" s="36">
        <f t="shared" si="14"/>
        <v>6.5</v>
      </c>
      <c r="K64" s="37">
        <f t="shared" si="15"/>
        <v>99428.412457823739</v>
      </c>
    </row>
    <row r="65" spans="1:11" x14ac:dyDescent="0.2">
      <c r="A65" s="17">
        <f t="shared" si="16"/>
        <v>77</v>
      </c>
      <c r="B65" s="17">
        <f t="shared" si="17"/>
        <v>6.5</v>
      </c>
      <c r="C65" s="18">
        <f t="shared" si="9"/>
        <v>203250.23658439412</v>
      </c>
      <c r="E65" s="17">
        <f t="shared" si="10"/>
        <v>77</v>
      </c>
      <c r="F65" s="17">
        <f t="shared" si="11"/>
        <v>6.5</v>
      </c>
      <c r="G65" s="18">
        <f t="shared" si="12"/>
        <v>146853.85556644737</v>
      </c>
      <c r="I65" s="36">
        <f t="shared" si="13"/>
        <v>77</v>
      </c>
      <c r="J65" s="36">
        <f t="shared" si="14"/>
        <v>6.5</v>
      </c>
      <c r="K65" s="37">
        <f t="shared" si="15"/>
        <v>106105.92763456028</v>
      </c>
    </row>
    <row r="66" spans="1:11" x14ac:dyDescent="0.2">
      <c r="A66" s="17">
        <f t="shared" si="16"/>
        <v>78</v>
      </c>
      <c r="B66" s="17">
        <f t="shared" si="17"/>
        <v>6.5</v>
      </c>
      <c r="C66" s="18">
        <f t="shared" si="9"/>
        <v>216900.32417925837</v>
      </c>
      <c r="E66" s="17">
        <f t="shared" si="10"/>
        <v>78</v>
      </c>
      <c r="F66" s="17">
        <f t="shared" si="11"/>
        <v>6.5</v>
      </c>
      <c r="G66" s="18">
        <f t="shared" si="12"/>
        <v>156716.41723334711</v>
      </c>
      <c r="I66" s="36">
        <f t="shared" si="13"/>
        <v>78</v>
      </c>
      <c r="J66" s="36">
        <f t="shared" si="14"/>
        <v>6.5</v>
      </c>
      <c r="K66" s="37">
        <f t="shared" si="15"/>
        <v>113231.8982158771</v>
      </c>
    </row>
    <row r="67" spans="1:11" x14ac:dyDescent="0.2">
      <c r="A67" s="17">
        <f t="shared" si="16"/>
        <v>79</v>
      </c>
      <c r="B67" s="17">
        <f t="shared" si="17"/>
        <v>6.5</v>
      </c>
      <c r="C67" s="18">
        <f t="shared" si="9"/>
        <v>231467.13833975248</v>
      </c>
      <c r="E67" s="17">
        <f t="shared" si="10"/>
        <v>79</v>
      </c>
      <c r="F67" s="17">
        <f t="shared" si="11"/>
        <v>6.5</v>
      </c>
      <c r="G67" s="18">
        <f t="shared" si="12"/>
        <v>167241.33891972477</v>
      </c>
      <c r="I67" s="36">
        <f t="shared" si="13"/>
        <v>79</v>
      </c>
      <c r="J67" s="36">
        <f t="shared" si="14"/>
        <v>6.5</v>
      </c>
      <c r="K67" s="37">
        <f t="shared" si="15"/>
        <v>120836.44202922561</v>
      </c>
    </row>
    <row r="68" spans="1:11" x14ac:dyDescent="0.2">
      <c r="A68" s="17">
        <f t="shared" si="16"/>
        <v>80</v>
      </c>
      <c r="B68" s="17">
        <f t="shared" si="17"/>
        <v>6.5</v>
      </c>
      <c r="C68" s="18">
        <f t="shared" si="9"/>
        <v>247012.24552765119</v>
      </c>
      <c r="E68" s="17">
        <f t="shared" si="10"/>
        <v>80</v>
      </c>
      <c r="F68" s="17">
        <f t="shared" si="11"/>
        <v>6.5</v>
      </c>
      <c r="G68" s="18">
        <f t="shared" si="12"/>
        <v>178473.1040782796</v>
      </c>
      <c r="I68" s="36">
        <f t="shared" si="13"/>
        <v>80</v>
      </c>
      <c r="J68" s="36">
        <f t="shared" si="14"/>
        <v>6.5</v>
      </c>
      <c r="K68" s="37">
        <f t="shared" si="15"/>
        <v>128951.69958596546</v>
      </c>
    </row>
    <row r="69" spans="1:11" x14ac:dyDescent="0.2">
      <c r="A69" s="17">
        <f t="shared" si="16"/>
        <v>81</v>
      </c>
      <c r="B69" s="17">
        <f t="shared" si="17"/>
        <v>6.5</v>
      </c>
      <c r="C69" s="18">
        <f t="shared" si="9"/>
        <v>263601.34694823687</v>
      </c>
      <c r="E69" s="17">
        <f t="shared" si="10"/>
        <v>81</v>
      </c>
      <c r="F69" s="17">
        <f t="shared" si="11"/>
        <v>6.5</v>
      </c>
      <c r="G69" s="18">
        <f t="shared" si="12"/>
        <v>190459.18362699533</v>
      </c>
      <c r="I69" s="36">
        <f t="shared" si="13"/>
        <v>81</v>
      </c>
      <c r="J69" s="36">
        <f t="shared" si="14"/>
        <v>6.5</v>
      </c>
      <c r="K69" s="37">
        <f t="shared" si="15"/>
        <v>137611.9699228424</v>
      </c>
    </row>
    <row r="70" spans="1:11" x14ac:dyDescent="0.2">
      <c r="A70" s="17">
        <f t="shared" si="16"/>
        <v>82</v>
      </c>
      <c r="B70" s="17">
        <f t="shared" si="17"/>
        <v>6.5</v>
      </c>
      <c r="C70" s="18">
        <f t="shared" si="9"/>
        <v>281304.55623563955</v>
      </c>
      <c r="E70" s="17">
        <f t="shared" si="10"/>
        <v>82</v>
      </c>
      <c r="F70" s="17">
        <f t="shared" si="11"/>
        <v>6.5</v>
      </c>
      <c r="G70" s="18">
        <f t="shared" si="12"/>
        <v>203250.23658439412</v>
      </c>
      <c r="I70" s="36">
        <f t="shared" si="13"/>
        <v>82</v>
      </c>
      <c r="J70" s="36">
        <f t="shared" si="14"/>
        <v>6.5</v>
      </c>
      <c r="K70" s="37">
        <f t="shared" si="15"/>
        <v>146853.85556644737</v>
      </c>
    </row>
    <row r="71" spans="1:11" x14ac:dyDescent="0.2">
      <c r="A71" s="17">
        <f t="shared" si="16"/>
        <v>83</v>
      </c>
      <c r="B71" s="17">
        <f t="shared" si="17"/>
        <v>6.5</v>
      </c>
      <c r="C71" s="18">
        <f t="shared" si="9"/>
        <v>300196.69578725338</v>
      </c>
      <c r="E71" s="17">
        <f t="shared" si="10"/>
        <v>83</v>
      </c>
      <c r="F71" s="17">
        <f t="shared" si="11"/>
        <v>6.5</v>
      </c>
      <c r="G71" s="18">
        <f t="shared" si="12"/>
        <v>216900.32417925837</v>
      </c>
      <c r="I71" s="36">
        <f t="shared" si="13"/>
        <v>83</v>
      </c>
      <c r="J71" s="36">
        <f t="shared" si="14"/>
        <v>6.5</v>
      </c>
      <c r="K71" s="37">
        <f t="shared" si="15"/>
        <v>156716.41723334711</v>
      </c>
    </row>
    <row r="72" spans="1:11" x14ac:dyDescent="0.2">
      <c r="A72" s="17">
        <f t="shared" ref="A72:A88" si="18">A71+1</f>
        <v>84</v>
      </c>
      <c r="B72" s="17">
        <f t="shared" ref="B72:B88" si="19">B71</f>
        <v>6.5</v>
      </c>
      <c r="C72" s="18">
        <f t="shared" ref="C72:C88" si="20">C71*EXP(B72*0.01)</f>
        <v>320357.6129996836</v>
      </c>
      <c r="E72" s="17">
        <f t="shared" ref="E72:E88" si="21">E71+1</f>
        <v>84</v>
      </c>
      <c r="F72" s="17">
        <f t="shared" ref="F72:F88" si="22">F71</f>
        <v>6.5</v>
      </c>
      <c r="G72" s="18">
        <f t="shared" ref="G72:G88" si="23">G71*EXP(F72*0.01)</f>
        <v>231467.13833975248</v>
      </c>
      <c r="I72" s="36">
        <f t="shared" ref="I72:I88" si="24">A62+10</f>
        <v>84</v>
      </c>
      <c r="J72" s="36">
        <f t="shared" ref="J72:J88" si="25">F67</f>
        <v>6.5</v>
      </c>
      <c r="K72" s="37">
        <f t="shared" ref="K72:K88" si="26">C62</f>
        <v>167241.33891972477</v>
      </c>
    </row>
    <row r="73" spans="1:11" x14ac:dyDescent="0.2">
      <c r="A73" s="17">
        <f t="shared" si="18"/>
        <v>85</v>
      </c>
      <c r="B73" s="17">
        <f t="shared" si="19"/>
        <v>6.5</v>
      </c>
      <c r="C73" s="18">
        <f t="shared" si="20"/>
        <v>341872.5177427911</v>
      </c>
      <c r="E73" s="17">
        <f t="shared" si="21"/>
        <v>85</v>
      </c>
      <c r="F73" s="17">
        <f t="shared" si="22"/>
        <v>6.5</v>
      </c>
      <c r="G73" s="18">
        <f t="shared" si="23"/>
        <v>247012.24552765119</v>
      </c>
      <c r="I73" s="36">
        <f t="shared" si="24"/>
        <v>85</v>
      </c>
      <c r="J73" s="36">
        <f t="shared" si="25"/>
        <v>6.5</v>
      </c>
      <c r="K73" s="37">
        <f t="shared" si="26"/>
        <v>178473.1040782796</v>
      </c>
    </row>
    <row r="74" spans="1:11" x14ac:dyDescent="0.2">
      <c r="A74" s="17">
        <f t="shared" si="18"/>
        <v>86</v>
      </c>
      <c r="B74" s="17">
        <f t="shared" si="19"/>
        <v>6.5</v>
      </c>
      <c r="C74" s="18">
        <f t="shared" si="20"/>
        <v>364832.34249816451</v>
      </c>
      <c r="E74" s="17">
        <f t="shared" si="21"/>
        <v>86</v>
      </c>
      <c r="F74" s="17">
        <f t="shared" si="22"/>
        <v>6.5</v>
      </c>
      <c r="G74" s="18">
        <f t="shared" si="23"/>
        <v>263601.34694823687</v>
      </c>
      <c r="I74" s="36">
        <f t="shared" si="24"/>
        <v>86</v>
      </c>
      <c r="J74" s="36">
        <f t="shared" si="25"/>
        <v>6.5</v>
      </c>
      <c r="K74" s="37">
        <f t="shared" si="26"/>
        <v>190459.18362699533</v>
      </c>
    </row>
    <row r="75" spans="1:11" x14ac:dyDescent="0.2">
      <c r="A75" s="17">
        <f t="shared" si="18"/>
        <v>87</v>
      </c>
      <c r="B75" s="17">
        <f t="shared" si="19"/>
        <v>6.5</v>
      </c>
      <c r="C75" s="18">
        <f t="shared" si="20"/>
        <v>389334.12668414088</v>
      </c>
      <c r="E75" s="17">
        <f t="shared" si="21"/>
        <v>87</v>
      </c>
      <c r="F75" s="17">
        <f t="shared" si="22"/>
        <v>6.5</v>
      </c>
      <c r="G75" s="18">
        <f t="shared" si="23"/>
        <v>281304.55623563955</v>
      </c>
      <c r="I75" s="36">
        <f t="shared" si="24"/>
        <v>87</v>
      </c>
      <c r="J75" s="36">
        <f t="shared" si="25"/>
        <v>6.5</v>
      </c>
      <c r="K75" s="37">
        <f t="shared" si="26"/>
        <v>203250.23658439412</v>
      </c>
    </row>
    <row r="76" spans="1:11" x14ac:dyDescent="0.2">
      <c r="A76" s="17">
        <f t="shared" si="18"/>
        <v>88</v>
      </c>
      <c r="B76" s="17">
        <f t="shared" si="19"/>
        <v>6.5</v>
      </c>
      <c r="C76" s="18">
        <f t="shared" si="20"/>
        <v>415481.42679171945</v>
      </c>
      <c r="E76" s="17">
        <f t="shared" si="21"/>
        <v>88</v>
      </c>
      <c r="F76" s="17">
        <f t="shared" si="22"/>
        <v>6.5</v>
      </c>
      <c r="G76" s="18">
        <f t="shared" si="23"/>
        <v>300196.69578725338</v>
      </c>
      <c r="I76" s="36">
        <f t="shared" si="24"/>
        <v>88</v>
      </c>
      <c r="J76" s="36">
        <f t="shared" si="25"/>
        <v>6.5</v>
      </c>
      <c r="K76" s="37">
        <f t="shared" si="26"/>
        <v>216900.32417925837</v>
      </c>
    </row>
    <row r="77" spans="1:11" x14ac:dyDescent="0.2">
      <c r="A77" s="17">
        <f t="shared" si="18"/>
        <v>89</v>
      </c>
      <c r="B77" s="17">
        <f t="shared" si="19"/>
        <v>6.5</v>
      </c>
      <c r="C77" s="18">
        <f t="shared" si="20"/>
        <v>443384.75406480371</v>
      </c>
      <c r="E77" s="17">
        <f t="shared" si="21"/>
        <v>89</v>
      </c>
      <c r="F77" s="17">
        <f t="shared" si="22"/>
        <v>6.5</v>
      </c>
      <c r="G77" s="18">
        <f t="shared" si="23"/>
        <v>320357.6129996836</v>
      </c>
      <c r="I77" s="36">
        <f t="shared" si="24"/>
        <v>89</v>
      </c>
      <c r="J77" s="36">
        <f t="shared" si="25"/>
        <v>6.5</v>
      </c>
      <c r="K77" s="37">
        <f t="shared" si="26"/>
        <v>231467.13833975248</v>
      </c>
    </row>
    <row r="78" spans="1:11" x14ac:dyDescent="0.2">
      <c r="A78" s="17">
        <f t="shared" si="18"/>
        <v>90</v>
      </c>
      <c r="B78" s="17">
        <f t="shared" si="19"/>
        <v>6.5</v>
      </c>
      <c r="C78" s="18">
        <f t="shared" si="20"/>
        <v>473162.04157462111</v>
      </c>
      <c r="E78" s="17">
        <f t="shared" si="21"/>
        <v>90</v>
      </c>
      <c r="F78" s="17">
        <f t="shared" si="22"/>
        <v>6.5</v>
      </c>
      <c r="G78" s="18">
        <f t="shared" si="23"/>
        <v>341872.5177427911</v>
      </c>
      <c r="I78" s="36">
        <f t="shared" si="24"/>
        <v>90</v>
      </c>
      <c r="J78" s="36">
        <f t="shared" si="25"/>
        <v>6.5</v>
      </c>
      <c r="K78" s="37">
        <f t="shared" si="26"/>
        <v>247012.24552765119</v>
      </c>
    </row>
    <row r="79" spans="1:11" x14ac:dyDescent="0.2">
      <c r="A79" s="17">
        <f t="shared" si="18"/>
        <v>91</v>
      </c>
      <c r="B79" s="17">
        <f t="shared" si="19"/>
        <v>6.5</v>
      </c>
      <c r="C79" s="18">
        <f t="shared" si="20"/>
        <v>504939.14266240544</v>
      </c>
      <c r="E79" s="17">
        <f t="shared" si="21"/>
        <v>91</v>
      </c>
      <c r="F79" s="17">
        <f t="shared" si="22"/>
        <v>6.5</v>
      </c>
      <c r="G79" s="18">
        <f t="shared" si="23"/>
        <v>364832.34249816451</v>
      </c>
      <c r="I79" s="36">
        <f t="shared" si="24"/>
        <v>91</v>
      </c>
      <c r="J79" s="36">
        <f t="shared" si="25"/>
        <v>6.5</v>
      </c>
      <c r="K79" s="37">
        <f t="shared" si="26"/>
        <v>263601.34694823687</v>
      </c>
    </row>
    <row r="80" spans="1:11" x14ac:dyDescent="0.2">
      <c r="A80" s="17">
        <f t="shared" si="18"/>
        <v>92</v>
      </c>
      <c r="B80" s="17">
        <f t="shared" si="19"/>
        <v>6.5</v>
      </c>
      <c r="C80" s="18">
        <f t="shared" si="20"/>
        <v>538850.36285700323</v>
      </c>
      <c r="E80" s="17">
        <f t="shared" si="21"/>
        <v>92</v>
      </c>
      <c r="F80" s="17">
        <f t="shared" si="22"/>
        <v>6.5</v>
      </c>
      <c r="G80" s="18">
        <f t="shared" si="23"/>
        <v>389334.12668414088</v>
      </c>
      <c r="I80" s="36">
        <f t="shared" si="24"/>
        <v>92</v>
      </c>
      <c r="J80" s="36">
        <f t="shared" si="25"/>
        <v>6.5</v>
      </c>
      <c r="K80" s="37">
        <f t="shared" si="26"/>
        <v>281304.55623563955</v>
      </c>
    </row>
    <row r="81" spans="1:11" x14ac:dyDescent="0.2">
      <c r="A81" s="17">
        <f t="shared" si="18"/>
        <v>93</v>
      </c>
      <c r="B81" s="17">
        <f t="shared" si="19"/>
        <v>6.5</v>
      </c>
      <c r="C81" s="18">
        <f t="shared" si="20"/>
        <v>575039.02751554782</v>
      </c>
      <c r="E81" s="17">
        <f t="shared" si="21"/>
        <v>93</v>
      </c>
      <c r="F81" s="17">
        <f t="shared" si="22"/>
        <v>6.5</v>
      </c>
      <c r="G81" s="18">
        <f t="shared" si="23"/>
        <v>415481.42679171945</v>
      </c>
      <c r="I81" s="36">
        <f t="shared" si="24"/>
        <v>93</v>
      </c>
      <c r="J81" s="36">
        <f t="shared" si="25"/>
        <v>6.5</v>
      </c>
      <c r="K81" s="37">
        <f t="shared" si="26"/>
        <v>300196.69578725338</v>
      </c>
    </row>
    <row r="82" spans="1:11" x14ac:dyDescent="0.2">
      <c r="A82" s="17">
        <f t="shared" si="18"/>
        <v>94</v>
      </c>
      <c r="B82" s="17">
        <f t="shared" si="19"/>
        <v>6.5</v>
      </c>
      <c r="C82" s="18">
        <f t="shared" si="20"/>
        <v>613658.08758632687</v>
      </c>
      <c r="E82" s="17">
        <f t="shared" si="21"/>
        <v>94</v>
      </c>
      <c r="F82" s="17">
        <f t="shared" si="22"/>
        <v>6.5</v>
      </c>
      <c r="G82" s="18">
        <f t="shared" si="23"/>
        <v>443384.75406480371</v>
      </c>
      <c r="I82" s="36">
        <f t="shared" si="24"/>
        <v>94</v>
      </c>
      <c r="J82" s="36">
        <f t="shared" si="25"/>
        <v>6.5</v>
      </c>
      <c r="K82" s="37">
        <f t="shared" si="26"/>
        <v>320357.6129996836</v>
      </c>
    </row>
    <row r="83" spans="1:11" x14ac:dyDescent="0.2">
      <c r="A83" s="17">
        <f t="shared" si="18"/>
        <v>95</v>
      </c>
      <c r="B83" s="17">
        <f t="shared" si="19"/>
        <v>6.5</v>
      </c>
      <c r="C83" s="18">
        <f t="shared" si="20"/>
        <v>654870.76605409407</v>
      </c>
      <c r="E83" s="17">
        <f t="shared" si="21"/>
        <v>95</v>
      </c>
      <c r="F83" s="17">
        <f t="shared" si="22"/>
        <v>6.5</v>
      </c>
      <c r="G83" s="18">
        <f t="shared" si="23"/>
        <v>473162.04157462111</v>
      </c>
      <c r="I83" s="36">
        <f t="shared" si="24"/>
        <v>95</v>
      </c>
      <c r="J83" s="36">
        <f t="shared" si="25"/>
        <v>6.5</v>
      </c>
      <c r="K83" s="37">
        <f t="shared" si="26"/>
        <v>341872.5177427911</v>
      </c>
    </row>
    <row r="84" spans="1:11" x14ac:dyDescent="0.2">
      <c r="A84" s="17">
        <f t="shared" si="18"/>
        <v>96</v>
      </c>
      <c r="B84" s="17">
        <f t="shared" si="19"/>
        <v>6.5</v>
      </c>
      <c r="C84" s="18">
        <f t="shared" si="20"/>
        <v>698851.24780001584</v>
      </c>
      <c r="E84" s="17">
        <f t="shared" si="21"/>
        <v>96</v>
      </c>
      <c r="F84" s="17">
        <f t="shared" si="22"/>
        <v>6.5</v>
      </c>
      <c r="G84" s="18">
        <f t="shared" si="23"/>
        <v>504939.14266240544</v>
      </c>
      <c r="I84" s="36">
        <f t="shared" si="24"/>
        <v>96</v>
      </c>
      <c r="J84" s="36">
        <f t="shared" si="25"/>
        <v>6.5</v>
      </c>
      <c r="K84" s="37">
        <f t="shared" si="26"/>
        <v>364832.34249816451</v>
      </c>
    </row>
    <row r="85" spans="1:11" x14ac:dyDescent="0.2">
      <c r="A85" s="17">
        <f t="shared" si="18"/>
        <v>97</v>
      </c>
      <c r="B85" s="17">
        <f t="shared" si="19"/>
        <v>6.5</v>
      </c>
      <c r="C85" s="18">
        <f t="shared" si="20"/>
        <v>745785.41579194053</v>
      </c>
      <c r="E85" s="17">
        <f t="shared" si="21"/>
        <v>97</v>
      </c>
      <c r="F85" s="17">
        <f t="shared" si="22"/>
        <v>6.5</v>
      </c>
      <c r="G85" s="18">
        <f t="shared" si="23"/>
        <v>538850.36285700323</v>
      </c>
      <c r="I85" s="36">
        <f t="shared" si="24"/>
        <v>97</v>
      </c>
      <c r="J85" s="36">
        <f t="shared" si="25"/>
        <v>6.5</v>
      </c>
      <c r="K85" s="37">
        <f t="shared" si="26"/>
        <v>389334.12668414088</v>
      </c>
    </row>
    <row r="86" spans="1:11" x14ac:dyDescent="0.2">
      <c r="A86" s="17">
        <f t="shared" si="18"/>
        <v>98</v>
      </c>
      <c r="B86" s="17">
        <f t="shared" si="19"/>
        <v>6.5</v>
      </c>
      <c r="C86" s="18">
        <f t="shared" si="20"/>
        <v>795871.63671648665</v>
      </c>
      <c r="E86" s="17">
        <f t="shared" si="21"/>
        <v>98</v>
      </c>
      <c r="F86" s="17">
        <f t="shared" si="22"/>
        <v>6.5</v>
      </c>
      <c r="G86" s="18">
        <f t="shared" si="23"/>
        <v>575039.02751554782</v>
      </c>
      <c r="I86" s="36">
        <f t="shared" si="24"/>
        <v>98</v>
      </c>
      <c r="J86" s="36">
        <f t="shared" si="25"/>
        <v>6.5</v>
      </c>
      <c r="K86" s="37">
        <f t="shared" si="26"/>
        <v>415481.42679171945</v>
      </c>
    </row>
    <row r="87" spans="1:11" x14ac:dyDescent="0.2">
      <c r="A87" s="17">
        <f t="shared" si="18"/>
        <v>99</v>
      </c>
      <c r="B87" s="17">
        <f t="shared" si="19"/>
        <v>6.5</v>
      </c>
      <c r="C87" s="18">
        <f t="shared" si="20"/>
        <v>849321.59937341651</v>
      </c>
      <c r="E87" s="17">
        <f t="shared" si="21"/>
        <v>99</v>
      </c>
      <c r="F87" s="17">
        <f t="shared" si="22"/>
        <v>6.5</v>
      </c>
      <c r="G87" s="18">
        <f t="shared" si="23"/>
        <v>613658.08758632687</v>
      </c>
      <c r="I87" s="36">
        <f t="shared" si="24"/>
        <v>99</v>
      </c>
      <c r="J87" s="36">
        <f t="shared" si="25"/>
        <v>6.5</v>
      </c>
      <c r="K87" s="37">
        <f t="shared" si="26"/>
        <v>443384.75406480371</v>
      </c>
    </row>
    <row r="88" spans="1:11" x14ac:dyDescent="0.2">
      <c r="A88" s="63">
        <f t="shared" si="18"/>
        <v>100</v>
      </c>
      <c r="B88" s="63">
        <f t="shared" si="19"/>
        <v>6.5</v>
      </c>
      <c r="C88" s="64">
        <f t="shared" si="20"/>
        <v>906361.20937575726</v>
      </c>
      <c r="E88" s="63">
        <f t="shared" si="21"/>
        <v>100</v>
      </c>
      <c r="F88" s="63">
        <f t="shared" si="22"/>
        <v>6.5</v>
      </c>
      <c r="G88" s="64">
        <f t="shared" si="23"/>
        <v>654870.76605409407</v>
      </c>
      <c r="I88" s="65">
        <f t="shared" si="24"/>
        <v>100</v>
      </c>
      <c r="J88" s="65">
        <f t="shared" si="25"/>
        <v>6.5</v>
      </c>
      <c r="K88" s="66">
        <f t="shared" si="26"/>
        <v>473162.04157462111</v>
      </c>
    </row>
  </sheetData>
  <phoneticPr fontId="0" type="noConversion"/>
  <pageMargins left="0.2" right="0.2" top="0.2" bottom="0.2" header="0.5" footer="0.5"/>
  <pageSetup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5</xdr:col>
                <xdr:colOff>123825</xdr:colOff>
                <xdr:row>1</xdr:row>
                <xdr:rowOff>95250</xdr:rowOff>
              </from>
              <to>
                <xdr:col>6</xdr:col>
                <xdr:colOff>533400</xdr:colOff>
                <xdr:row>3</xdr:row>
                <xdr:rowOff>123825</xdr:rowOff>
              </to>
            </anchor>
          </objectPr>
        </oleObject>
      </mc:Choice>
      <mc:Fallback>
        <oleObject progId="Equation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K24"/>
  <sheetViews>
    <sheetView zoomScale="85" zoomScaleNormal="85" workbookViewId="0">
      <selection activeCell="I11" sqref="I11"/>
    </sheetView>
  </sheetViews>
  <sheetFormatPr defaultRowHeight="12.75" x14ac:dyDescent="0.2"/>
  <cols>
    <col min="7" max="7" width="10.28515625" customWidth="1"/>
    <col min="8" max="8" width="11.28515625" customWidth="1"/>
    <col min="9" max="9" width="14.28515625" customWidth="1"/>
  </cols>
  <sheetData>
    <row r="1" spans="1:10" x14ac:dyDescent="0.2">
      <c r="A1" s="3" t="s">
        <v>76</v>
      </c>
    </row>
    <row r="2" spans="1:10" x14ac:dyDescent="0.2">
      <c r="A2" s="3"/>
    </row>
    <row r="11" spans="1:10" x14ac:dyDescent="0.2">
      <c r="B11" t="s">
        <v>29</v>
      </c>
      <c r="I11" s="13">
        <v>2012</v>
      </c>
    </row>
    <row r="12" spans="1:10" x14ac:dyDescent="0.2">
      <c r="B12" t="s">
        <v>27</v>
      </c>
      <c r="I12" s="13">
        <v>25</v>
      </c>
      <c r="J12" t="s">
        <v>28</v>
      </c>
    </row>
    <row r="13" spans="1:10" x14ac:dyDescent="0.2">
      <c r="B13" t="s">
        <v>33</v>
      </c>
      <c r="I13" s="13">
        <v>55</v>
      </c>
      <c r="J13" t="s">
        <v>28</v>
      </c>
    </row>
    <row r="14" spans="1:10" x14ac:dyDescent="0.2">
      <c r="B14" t="s">
        <v>35</v>
      </c>
      <c r="I14" s="9">
        <f>I13-I12</f>
        <v>30</v>
      </c>
      <c r="J14" t="s">
        <v>22</v>
      </c>
    </row>
    <row r="15" spans="1:10" x14ac:dyDescent="0.2">
      <c r="B15" t="s">
        <v>34</v>
      </c>
      <c r="H15" s="11"/>
      <c r="I15" s="9">
        <f>I14+I11</f>
        <v>2042</v>
      </c>
    </row>
    <row r="16" spans="1:10" x14ac:dyDescent="0.2">
      <c r="B16" t="s">
        <v>37</v>
      </c>
      <c r="I16" s="13">
        <v>2</v>
      </c>
      <c r="J16" t="s">
        <v>30</v>
      </c>
    </row>
    <row r="17" spans="2:11" x14ac:dyDescent="0.2">
      <c r="B17" t="s">
        <v>38</v>
      </c>
      <c r="I17" s="9">
        <f>I16*12</f>
        <v>24</v>
      </c>
      <c r="J17" t="s">
        <v>31</v>
      </c>
    </row>
    <row r="18" spans="2:11" x14ac:dyDescent="0.2">
      <c r="B18" t="s">
        <v>21</v>
      </c>
      <c r="H18" s="11" t="s">
        <v>16</v>
      </c>
      <c r="I18" s="9">
        <f>I17*I14</f>
        <v>720</v>
      </c>
      <c r="J18" t="s">
        <v>32</v>
      </c>
    </row>
    <row r="19" spans="2:11" x14ac:dyDescent="0.2">
      <c r="B19" t="s">
        <v>20</v>
      </c>
      <c r="H19" s="11"/>
      <c r="I19" s="15">
        <v>9</v>
      </c>
      <c r="J19" t="s">
        <v>36</v>
      </c>
    </row>
    <row r="20" spans="2:11" x14ac:dyDescent="0.2">
      <c r="B20" t="s">
        <v>18</v>
      </c>
      <c r="H20" s="11" t="s">
        <v>17</v>
      </c>
      <c r="I20" s="9">
        <f>I19/(100*I17)</f>
        <v>3.7499999999999999E-3</v>
      </c>
    </row>
    <row r="21" spans="2:11" x14ac:dyDescent="0.2">
      <c r="B21" t="s">
        <v>24</v>
      </c>
      <c r="H21" s="11" t="s">
        <v>23</v>
      </c>
      <c r="I21" s="14">
        <v>689</v>
      </c>
    </row>
    <row r="22" spans="2:11" x14ac:dyDescent="0.2">
      <c r="B22" t="s">
        <v>25</v>
      </c>
      <c r="H22" s="11" t="s">
        <v>26</v>
      </c>
      <c r="I22" s="14">
        <v>85000</v>
      </c>
      <c r="K22" s="12"/>
    </row>
    <row r="23" spans="2:11" x14ac:dyDescent="0.2">
      <c r="B23" t="s">
        <v>19</v>
      </c>
      <c r="H23" s="11" t="s">
        <v>15</v>
      </c>
      <c r="I23" s="10">
        <f>((I21*(1-1/((1+I20)^I18))/I20)+I22)*((1+I20)^I18)</f>
        <v>3794804.621570861</v>
      </c>
    </row>
    <row r="24" spans="2:11" x14ac:dyDescent="0.2">
      <c r="I24" s="16"/>
    </row>
  </sheetData>
  <phoneticPr fontId="5" type="noConversion"/>
  <pageMargins left="0.2" right="0.2" top="0.2" bottom="0.2" header="0.5" footer="0.5"/>
  <pageSetup orientation="landscape" r:id="rId1"/>
  <headerFooter alignWithMargins="0">
    <oddHeader>&amp;R&amp;D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23" r:id="rId4">
          <objectPr defaultSize="0" r:id="rId5">
            <anchor moveWithCells="1">
              <from>
                <xdr:col>1</xdr:col>
                <xdr:colOff>9525</xdr:colOff>
                <xdr:row>2</xdr:row>
                <xdr:rowOff>9525</xdr:rowOff>
              </from>
              <to>
                <xdr:col>5</xdr:col>
                <xdr:colOff>400050</xdr:colOff>
                <xdr:row>9</xdr:row>
                <xdr:rowOff>85725</xdr:rowOff>
              </to>
            </anchor>
          </objectPr>
        </oleObject>
      </mc:Choice>
      <mc:Fallback>
        <oleObject progId="Equation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489"/>
  <sheetViews>
    <sheetView zoomScale="85" zoomScaleNormal="85" workbookViewId="0">
      <pane ySplit="8" topLeftCell="A9" activePane="bottomLeft" state="frozen"/>
      <selection pane="bottomLeft" activeCell="G4" sqref="G4"/>
    </sheetView>
  </sheetViews>
  <sheetFormatPr defaultRowHeight="12.75" x14ac:dyDescent="0.2"/>
  <cols>
    <col min="1" max="1" width="5" customWidth="1"/>
    <col min="2" max="2" width="6.85546875" customWidth="1"/>
    <col min="3" max="3" width="9.85546875" customWidth="1"/>
    <col min="4" max="4" width="9" style="46" customWidth="1"/>
    <col min="5" max="5" width="10.140625" customWidth="1"/>
    <col min="6" max="6" width="9.140625" style="46"/>
    <col min="7" max="7" width="13.85546875" bestFit="1" customWidth="1"/>
    <col min="8" max="8" width="13.5703125" customWidth="1"/>
    <col min="9" max="9" width="14" customWidth="1"/>
    <col min="10" max="10" width="13.7109375" customWidth="1"/>
  </cols>
  <sheetData>
    <row r="1" spans="1:15" x14ac:dyDescent="0.2">
      <c r="A1" s="3" t="s">
        <v>246</v>
      </c>
    </row>
    <row r="2" spans="1:15" x14ac:dyDescent="0.2">
      <c r="B2" s="123" t="s">
        <v>247</v>
      </c>
      <c r="H2" s="30"/>
      <c r="N2" s="11" t="s">
        <v>10</v>
      </c>
      <c r="O2" t="s">
        <v>11</v>
      </c>
    </row>
    <row r="3" spans="1:15" x14ac:dyDescent="0.2">
      <c r="N3" s="11" t="s">
        <v>13</v>
      </c>
      <c r="O3" t="s">
        <v>149</v>
      </c>
    </row>
    <row r="4" spans="1:15" x14ac:dyDescent="0.2">
      <c r="E4" t="s">
        <v>72</v>
      </c>
      <c r="G4" s="22">
        <v>25000</v>
      </c>
      <c r="I4" s="108" t="s">
        <v>172</v>
      </c>
      <c r="N4" s="11" t="s">
        <v>12</v>
      </c>
      <c r="O4" t="s">
        <v>150</v>
      </c>
    </row>
    <row r="5" spans="1:15" x14ac:dyDescent="0.2">
      <c r="E5" t="s">
        <v>73</v>
      </c>
      <c r="G5" s="19">
        <v>5.25</v>
      </c>
      <c r="H5" t="s">
        <v>36</v>
      </c>
      <c r="I5" s="107">
        <f>G10*G6*12-G4</f>
        <v>11174.497195028751</v>
      </c>
      <c r="N5" s="11" t="s">
        <v>152</v>
      </c>
      <c r="O5" t="s">
        <v>153</v>
      </c>
    </row>
    <row r="6" spans="1:15" x14ac:dyDescent="0.2">
      <c r="E6" t="s">
        <v>74</v>
      </c>
      <c r="G6" s="19">
        <v>15</v>
      </c>
      <c r="H6" t="s">
        <v>51</v>
      </c>
      <c r="I6" s="1"/>
      <c r="N6" s="11" t="s">
        <v>154</v>
      </c>
      <c r="O6" t="s">
        <v>155</v>
      </c>
    </row>
    <row r="7" spans="1:15" x14ac:dyDescent="0.2">
      <c r="N7" s="11" t="s">
        <v>156</v>
      </c>
      <c r="O7" t="s">
        <v>32</v>
      </c>
    </row>
    <row r="8" spans="1:15" s="23" customFormat="1" ht="50.1" customHeight="1" x14ac:dyDescent="0.2">
      <c r="A8" s="29" t="s">
        <v>52</v>
      </c>
      <c r="B8" s="29" t="s">
        <v>47</v>
      </c>
      <c r="C8" s="29" t="s">
        <v>49</v>
      </c>
      <c r="D8" s="49" t="s">
        <v>86</v>
      </c>
      <c r="E8" s="29" t="s">
        <v>48</v>
      </c>
      <c r="F8" s="49" t="s">
        <v>87</v>
      </c>
      <c r="G8" s="29" t="s">
        <v>63</v>
      </c>
      <c r="H8" s="29" t="s">
        <v>50</v>
      </c>
      <c r="I8" s="29" t="s">
        <v>59</v>
      </c>
      <c r="J8" s="29" t="s">
        <v>53</v>
      </c>
      <c r="N8" s="91" t="s">
        <v>14</v>
      </c>
      <c r="O8" s="92" t="s">
        <v>151</v>
      </c>
    </row>
    <row r="9" spans="1:15" x14ac:dyDescent="0.2">
      <c r="A9" s="26"/>
      <c r="B9" s="27">
        <v>0</v>
      </c>
      <c r="C9" s="28">
        <v>0</v>
      </c>
      <c r="D9" s="47">
        <v>0</v>
      </c>
      <c r="E9" s="28">
        <v>0</v>
      </c>
      <c r="F9" s="47">
        <v>0</v>
      </c>
      <c r="G9" s="28">
        <v>0</v>
      </c>
      <c r="H9" s="34">
        <f>G4</f>
        <v>25000</v>
      </c>
      <c r="I9" s="34">
        <f>G10*G6*12-G4</f>
        <v>11174.497195028751</v>
      </c>
      <c r="J9" s="34">
        <f>H9+I9</f>
        <v>36174.497195028751</v>
      </c>
    </row>
    <row r="10" spans="1:15" x14ac:dyDescent="0.2">
      <c r="A10" s="132">
        <v>1</v>
      </c>
      <c r="B10" s="25">
        <f>B9+1</f>
        <v>1</v>
      </c>
      <c r="C10" s="24">
        <f>IF(H9*($G$5*0.01/12)&gt;0,H9*($G$5*0.01/12),0)</f>
        <v>109.37499999999999</v>
      </c>
      <c r="D10" s="48">
        <f>C10/G10</f>
        <v>0.5442370047013545</v>
      </c>
      <c r="E10" s="24">
        <f>IF(C10&gt;0,G10-C10,0)</f>
        <v>91.594428861270856</v>
      </c>
      <c r="F10" s="48">
        <f>E10/G10</f>
        <v>0.4557629952986455</v>
      </c>
      <c r="G10" s="35">
        <f>IF(C10&gt;0,(($G$5*0.01/12)*$G$4)/(1-1/(1+($G$5*0.01/12))^($G$6*12)),0)</f>
        <v>200.96942886127084</v>
      </c>
      <c r="H10" s="24">
        <f>IF(H9-E10&gt;0,H9-E10,0)</f>
        <v>24908.40557113873</v>
      </c>
      <c r="I10" s="24">
        <f>I9-C10</f>
        <v>11065.122195028751</v>
      </c>
      <c r="J10" s="24">
        <f t="shared" ref="J10:J73" si="0">H10+I10</f>
        <v>35973.527766167477</v>
      </c>
    </row>
    <row r="11" spans="1:15" x14ac:dyDescent="0.2">
      <c r="A11" s="132"/>
      <c r="B11" s="25">
        <f t="shared" ref="B11:B74" si="1">B10+1</f>
        <v>2</v>
      </c>
      <c r="C11" s="24">
        <f t="shared" ref="C11:C74" si="2">IF(H10*($G$5*0.01/12)&gt;0,H10*($G$5*0.01/12),0)</f>
        <v>108.97427437373193</v>
      </c>
      <c r="D11" s="48">
        <f t="shared" ref="D11:D74" si="3">C11/G11</f>
        <v>0.54224304159692294</v>
      </c>
      <c r="E11" s="24">
        <f t="shared" ref="E11:E74" si="4">IF(C11&gt;0,G11-C11,0)</f>
        <v>91.995154487538912</v>
      </c>
      <c r="F11" s="48">
        <f t="shared" ref="F11:F74" si="5">E11/G11</f>
        <v>0.45775695840307706</v>
      </c>
      <c r="G11" s="44">
        <f t="shared" ref="G11:G74" si="6">IF(C11&gt;0,(($G$5*0.01/12)*$G$4)/(1-1/(1+($G$5*0.01/12))^($G$6*12)),0)</f>
        <v>200.96942886127084</v>
      </c>
      <c r="H11" s="24">
        <f t="shared" ref="H11:H74" si="7">IF(H10-E11&gt;=0,H10-E11,0)</f>
        <v>24816.41041665119</v>
      </c>
      <c r="I11" s="24">
        <f t="shared" ref="I11:I74" si="8">I10-C11</f>
        <v>10956.147920655019</v>
      </c>
      <c r="J11" s="24">
        <f t="shared" si="0"/>
        <v>35772.558337306211</v>
      </c>
    </row>
    <row r="12" spans="1:15" x14ac:dyDescent="0.2">
      <c r="A12" s="132"/>
      <c r="B12" s="25">
        <f t="shared" si="1"/>
        <v>3</v>
      </c>
      <c r="C12" s="24">
        <f t="shared" si="2"/>
        <v>108.57179557284894</v>
      </c>
      <c r="D12" s="48">
        <f t="shared" si="3"/>
        <v>0.54024035490390943</v>
      </c>
      <c r="E12" s="24">
        <f t="shared" si="4"/>
        <v>92.3976332884219</v>
      </c>
      <c r="F12" s="48">
        <f t="shared" si="5"/>
        <v>0.45975964509609057</v>
      </c>
      <c r="G12" s="44">
        <f t="shared" si="6"/>
        <v>200.96942886127084</v>
      </c>
      <c r="H12" s="24">
        <f t="shared" si="7"/>
        <v>24724.012783362767</v>
      </c>
      <c r="I12" s="24">
        <f t="shared" si="8"/>
        <v>10847.576125082171</v>
      </c>
      <c r="J12" s="24">
        <f t="shared" si="0"/>
        <v>35571.588908444937</v>
      </c>
    </row>
    <row r="13" spans="1:15" x14ac:dyDescent="0.2">
      <c r="A13" s="132"/>
      <c r="B13" s="25">
        <f t="shared" si="1"/>
        <v>4</v>
      </c>
      <c r="C13" s="24">
        <f t="shared" si="2"/>
        <v>108.16755592721209</v>
      </c>
      <c r="D13" s="48">
        <f t="shared" si="3"/>
        <v>0.53822890645661403</v>
      </c>
      <c r="E13" s="24">
        <f t="shared" si="4"/>
        <v>92.80187293405875</v>
      </c>
      <c r="F13" s="48">
        <f t="shared" si="5"/>
        <v>0.46177109354338597</v>
      </c>
      <c r="G13" s="44">
        <f t="shared" si="6"/>
        <v>200.96942886127084</v>
      </c>
      <c r="H13" s="24">
        <f t="shared" si="7"/>
        <v>24631.210910428708</v>
      </c>
      <c r="I13" s="24">
        <f t="shared" si="8"/>
        <v>10739.408569154959</v>
      </c>
      <c r="J13" s="24">
        <f t="shared" si="0"/>
        <v>35370.619479583664</v>
      </c>
    </row>
    <row r="14" spans="1:15" x14ac:dyDescent="0.2">
      <c r="A14" s="132"/>
      <c r="B14" s="25">
        <f t="shared" si="1"/>
        <v>5</v>
      </c>
      <c r="C14" s="24">
        <f t="shared" si="2"/>
        <v>107.76154773312558</v>
      </c>
      <c r="D14" s="48">
        <f t="shared" si="3"/>
        <v>0.53620865792236172</v>
      </c>
      <c r="E14" s="24">
        <f t="shared" si="4"/>
        <v>93.20788112814526</v>
      </c>
      <c r="F14" s="48">
        <f t="shared" si="5"/>
        <v>0.46379134207763828</v>
      </c>
      <c r="G14" s="44">
        <f t="shared" si="6"/>
        <v>200.96942886127084</v>
      </c>
      <c r="H14" s="24">
        <f t="shared" si="7"/>
        <v>24538.003029300562</v>
      </c>
      <c r="I14" s="24">
        <f t="shared" si="8"/>
        <v>10631.647021421833</v>
      </c>
      <c r="J14" s="24">
        <f t="shared" si="0"/>
        <v>35169.650050722397</v>
      </c>
    </row>
    <row r="15" spans="1:15" x14ac:dyDescent="0.2">
      <c r="A15" s="132"/>
      <c r="B15" s="25">
        <f t="shared" si="1"/>
        <v>6</v>
      </c>
      <c r="C15" s="24">
        <f t="shared" si="2"/>
        <v>107.35376325318995</v>
      </c>
      <c r="D15" s="48">
        <f t="shared" si="3"/>
        <v>0.53417957080077205</v>
      </c>
      <c r="E15" s="24">
        <f t="shared" si="4"/>
        <v>93.615665608080889</v>
      </c>
      <c r="F15" s="48">
        <f t="shared" si="5"/>
        <v>0.46582042919922795</v>
      </c>
      <c r="G15" s="44">
        <f t="shared" si="6"/>
        <v>200.96942886127084</v>
      </c>
      <c r="H15" s="24">
        <f t="shared" si="7"/>
        <v>24444.38736369248</v>
      </c>
      <c r="I15" s="24">
        <f t="shared" si="8"/>
        <v>10524.293258168644</v>
      </c>
      <c r="J15" s="24">
        <f t="shared" si="0"/>
        <v>34968.680621861124</v>
      </c>
    </row>
    <row r="16" spans="1:15" x14ac:dyDescent="0.2">
      <c r="A16" s="132"/>
      <c r="B16" s="25">
        <f t="shared" si="1"/>
        <v>7</v>
      </c>
      <c r="C16" s="24">
        <f t="shared" si="2"/>
        <v>106.94419471615458</v>
      </c>
      <c r="D16" s="48">
        <f t="shared" si="3"/>
        <v>0.53214160642302533</v>
      </c>
      <c r="E16" s="24">
        <f t="shared" si="4"/>
        <v>94.025234145116258</v>
      </c>
      <c r="F16" s="48">
        <f t="shared" si="5"/>
        <v>0.46785839357697462</v>
      </c>
      <c r="G16" s="44">
        <f t="shared" si="6"/>
        <v>200.96942886127084</v>
      </c>
      <c r="H16" s="24">
        <f t="shared" si="7"/>
        <v>24350.362129547364</v>
      </c>
      <c r="I16" s="24">
        <f t="shared" si="8"/>
        <v>10417.34906345249</v>
      </c>
      <c r="J16" s="24">
        <f t="shared" si="0"/>
        <v>34767.71119299985</v>
      </c>
    </row>
    <row r="17" spans="1:10" x14ac:dyDescent="0.2">
      <c r="A17" s="132"/>
      <c r="B17" s="25">
        <f t="shared" si="1"/>
        <v>8</v>
      </c>
      <c r="C17" s="24">
        <f t="shared" si="2"/>
        <v>106.53283431676971</v>
      </c>
      <c r="D17" s="48">
        <f t="shared" si="3"/>
        <v>0.53009472595112617</v>
      </c>
      <c r="E17" s="24">
        <f t="shared" si="4"/>
        <v>94.436594544501133</v>
      </c>
      <c r="F17" s="48">
        <f t="shared" si="5"/>
        <v>0.46990527404887383</v>
      </c>
      <c r="G17" s="44">
        <f t="shared" si="6"/>
        <v>200.96942886127084</v>
      </c>
      <c r="H17" s="24">
        <f t="shared" si="7"/>
        <v>24255.925535002862</v>
      </c>
      <c r="I17" s="24">
        <f t="shared" si="8"/>
        <v>10310.81622913572</v>
      </c>
      <c r="J17" s="24">
        <f t="shared" si="0"/>
        <v>34566.741764138584</v>
      </c>
    </row>
    <row r="18" spans="1:10" x14ac:dyDescent="0.2">
      <c r="A18" s="132"/>
      <c r="B18" s="25">
        <f t="shared" si="1"/>
        <v>9</v>
      </c>
      <c r="C18" s="24">
        <f t="shared" si="2"/>
        <v>106.1196742156375</v>
      </c>
      <c r="D18" s="48">
        <f t="shared" si="3"/>
        <v>0.52803889037716223</v>
      </c>
      <c r="E18" s="24">
        <f t="shared" si="4"/>
        <v>94.84975464563334</v>
      </c>
      <c r="F18" s="48">
        <f t="shared" si="5"/>
        <v>0.47196110962283777</v>
      </c>
      <c r="G18" s="44">
        <f t="shared" si="6"/>
        <v>200.96942886127084</v>
      </c>
      <c r="H18" s="24">
        <f t="shared" si="7"/>
        <v>24161.075780357227</v>
      </c>
      <c r="I18" s="24">
        <f t="shared" si="8"/>
        <v>10204.696554920083</v>
      </c>
      <c r="J18" s="24">
        <f t="shared" si="0"/>
        <v>34365.77233527731</v>
      </c>
    </row>
    <row r="19" spans="1:10" x14ac:dyDescent="0.2">
      <c r="A19" s="132"/>
      <c r="B19" s="25">
        <f t="shared" si="1"/>
        <v>10</v>
      </c>
      <c r="C19" s="24">
        <f t="shared" si="2"/>
        <v>105.70470653906285</v>
      </c>
      <c r="D19" s="48">
        <f t="shared" si="3"/>
        <v>0.52597406052256235</v>
      </c>
      <c r="E19" s="24">
        <f t="shared" si="4"/>
        <v>95.264722322207987</v>
      </c>
      <c r="F19" s="48">
        <f t="shared" si="5"/>
        <v>0.47402593947743765</v>
      </c>
      <c r="G19" s="44">
        <f t="shared" si="6"/>
        <v>200.96942886127084</v>
      </c>
      <c r="H19" s="24">
        <f t="shared" si="7"/>
        <v>24065.811058035019</v>
      </c>
      <c r="I19" s="24">
        <f t="shared" si="8"/>
        <v>10098.99184838102</v>
      </c>
      <c r="J19" s="24">
        <f t="shared" si="0"/>
        <v>34164.802906416036</v>
      </c>
    </row>
    <row r="20" spans="1:10" x14ac:dyDescent="0.2">
      <c r="A20" s="132"/>
      <c r="B20" s="25">
        <f t="shared" si="1"/>
        <v>11</v>
      </c>
      <c r="C20" s="24">
        <f t="shared" si="2"/>
        <v>105.2879233789032</v>
      </c>
      <c r="D20" s="48">
        <f t="shared" si="3"/>
        <v>0.52390019703734858</v>
      </c>
      <c r="E20" s="24">
        <f t="shared" si="4"/>
        <v>95.681505482367641</v>
      </c>
      <c r="F20" s="48">
        <f t="shared" si="5"/>
        <v>0.47609980296265142</v>
      </c>
      <c r="G20" s="44">
        <f t="shared" si="6"/>
        <v>200.96942886127084</v>
      </c>
      <c r="H20" s="24">
        <f t="shared" si="7"/>
        <v>23970.129552552651</v>
      </c>
      <c r="I20" s="24">
        <f t="shared" si="8"/>
        <v>9993.7039250021171</v>
      </c>
      <c r="J20" s="24">
        <f t="shared" si="0"/>
        <v>33963.83347755477</v>
      </c>
    </row>
    <row r="21" spans="1:10" x14ac:dyDescent="0.2">
      <c r="A21" s="132"/>
      <c r="B21" s="25">
        <f t="shared" si="1"/>
        <v>12</v>
      </c>
      <c r="C21" s="24">
        <f t="shared" si="2"/>
        <v>104.86931679241783</v>
      </c>
      <c r="D21" s="48">
        <f t="shared" si="3"/>
        <v>0.52181726039938692</v>
      </c>
      <c r="E21" s="24">
        <f t="shared" si="4"/>
        <v>96.100112068853008</v>
      </c>
      <c r="F21" s="48">
        <f t="shared" si="5"/>
        <v>0.47818273960061308</v>
      </c>
      <c r="G21" s="44">
        <f t="shared" si="6"/>
        <v>200.96942886127084</v>
      </c>
      <c r="H21" s="24">
        <f t="shared" si="7"/>
        <v>23874.029440483799</v>
      </c>
      <c r="I21" s="24">
        <f t="shared" si="8"/>
        <v>9888.8346082096996</v>
      </c>
      <c r="J21" s="24">
        <f t="shared" si="0"/>
        <v>33762.864048693496</v>
      </c>
    </row>
    <row r="22" spans="1:10" x14ac:dyDescent="0.2">
      <c r="A22" s="132">
        <f>A10+1</f>
        <v>2</v>
      </c>
      <c r="B22" s="25">
        <f t="shared" si="1"/>
        <v>13</v>
      </c>
      <c r="C22" s="24">
        <f t="shared" si="2"/>
        <v>104.44887880211661</v>
      </c>
      <c r="D22" s="48">
        <f t="shared" si="3"/>
        <v>0.51972521091363433</v>
      </c>
      <c r="E22" s="24">
        <f t="shared" si="4"/>
        <v>96.520550059154232</v>
      </c>
      <c r="F22" s="48">
        <f t="shared" si="5"/>
        <v>0.48027478908636573</v>
      </c>
      <c r="G22" s="44">
        <f t="shared" si="6"/>
        <v>200.96942886127084</v>
      </c>
      <c r="H22" s="24">
        <f t="shared" si="7"/>
        <v>23777.508890424644</v>
      </c>
      <c r="I22" s="24">
        <f t="shared" si="8"/>
        <v>9784.3857294075824</v>
      </c>
      <c r="J22" s="24">
        <f t="shared" si="0"/>
        <v>33561.894619832223</v>
      </c>
    </row>
    <row r="23" spans="1:10" x14ac:dyDescent="0.2">
      <c r="A23" s="132"/>
      <c r="B23" s="25">
        <f t="shared" si="1"/>
        <v>14</v>
      </c>
      <c r="C23" s="24">
        <f t="shared" si="2"/>
        <v>104.02660139560781</v>
      </c>
      <c r="D23" s="48">
        <f t="shared" si="3"/>
        <v>0.51762400871138148</v>
      </c>
      <c r="E23" s="24">
        <f t="shared" si="4"/>
        <v>96.942827465663029</v>
      </c>
      <c r="F23" s="48">
        <f t="shared" si="5"/>
        <v>0.48237599128861858</v>
      </c>
      <c r="G23" s="44">
        <f t="shared" si="6"/>
        <v>200.96942886127084</v>
      </c>
      <c r="H23" s="24">
        <f t="shared" si="7"/>
        <v>23680.56606295898</v>
      </c>
      <c r="I23" s="24">
        <f t="shared" si="8"/>
        <v>9680.3591280119745</v>
      </c>
      <c r="J23" s="24">
        <f t="shared" si="0"/>
        <v>33360.925190970956</v>
      </c>
    </row>
    <row r="24" spans="1:10" x14ac:dyDescent="0.2">
      <c r="A24" s="132"/>
      <c r="B24" s="25">
        <f t="shared" si="1"/>
        <v>15</v>
      </c>
      <c r="C24" s="24">
        <f t="shared" si="2"/>
        <v>103.60247652544552</v>
      </c>
      <c r="D24" s="48">
        <f t="shared" si="3"/>
        <v>0.51551361374949367</v>
      </c>
      <c r="E24" s="24">
        <f t="shared" si="4"/>
        <v>97.366952335825317</v>
      </c>
      <c r="F24" s="48">
        <f t="shared" si="5"/>
        <v>0.48448638625050633</v>
      </c>
      <c r="G24" s="44">
        <f t="shared" si="6"/>
        <v>200.96942886127084</v>
      </c>
      <c r="H24" s="24">
        <f t="shared" si="7"/>
        <v>23583.199110623154</v>
      </c>
      <c r="I24" s="24">
        <f t="shared" si="8"/>
        <v>9576.7566514865284</v>
      </c>
      <c r="J24" s="24">
        <f t="shared" si="0"/>
        <v>33159.955762109683</v>
      </c>
    </row>
    <row r="25" spans="1:10" x14ac:dyDescent="0.2">
      <c r="A25" s="132"/>
      <c r="B25" s="25">
        <f t="shared" si="1"/>
        <v>16</v>
      </c>
      <c r="C25" s="24">
        <f t="shared" si="2"/>
        <v>103.17649610897629</v>
      </c>
      <c r="D25" s="48">
        <f t="shared" si="3"/>
        <v>0.51339398580964779</v>
      </c>
      <c r="E25" s="24">
        <f t="shared" si="4"/>
        <v>97.792932752294547</v>
      </c>
      <c r="F25" s="48">
        <f t="shared" si="5"/>
        <v>0.48660601419035227</v>
      </c>
      <c r="G25" s="44">
        <f t="shared" si="6"/>
        <v>200.96942886127084</v>
      </c>
      <c r="H25" s="24">
        <f t="shared" si="7"/>
        <v>23485.40617787086</v>
      </c>
      <c r="I25" s="24">
        <f t="shared" si="8"/>
        <v>9473.5801553775527</v>
      </c>
      <c r="J25" s="24">
        <f t="shared" si="0"/>
        <v>32958.986333248409</v>
      </c>
    </row>
    <row r="26" spans="1:10" x14ac:dyDescent="0.2">
      <c r="A26" s="132"/>
      <c r="B26" s="25">
        <f t="shared" si="1"/>
        <v>17</v>
      </c>
      <c r="C26" s="24">
        <f t="shared" si="2"/>
        <v>102.74865202818501</v>
      </c>
      <c r="D26" s="48">
        <f t="shared" si="3"/>
        <v>0.51126508449756491</v>
      </c>
      <c r="E26" s="24">
        <f t="shared" si="4"/>
        <v>98.220776833085836</v>
      </c>
      <c r="F26" s="48">
        <f t="shared" si="5"/>
        <v>0.48873491550243503</v>
      </c>
      <c r="G26" s="44">
        <f t="shared" si="6"/>
        <v>200.96942886127084</v>
      </c>
      <c r="H26" s="24">
        <f t="shared" si="7"/>
        <v>23387.185401037776</v>
      </c>
      <c r="I26" s="24">
        <f t="shared" si="8"/>
        <v>9370.8315033493673</v>
      </c>
      <c r="J26" s="24">
        <f t="shared" si="0"/>
        <v>32758.016904387143</v>
      </c>
    </row>
    <row r="27" spans="1:10" x14ac:dyDescent="0.2">
      <c r="A27" s="132"/>
      <c r="B27" s="25">
        <f t="shared" si="1"/>
        <v>18</v>
      </c>
      <c r="C27" s="24">
        <f t="shared" si="2"/>
        <v>102.31893612954026</v>
      </c>
      <c r="D27" s="48">
        <f t="shared" si="3"/>
        <v>0.50912686924224182</v>
      </c>
      <c r="E27" s="24">
        <f t="shared" si="4"/>
        <v>98.65049273173058</v>
      </c>
      <c r="F27" s="48">
        <f t="shared" si="5"/>
        <v>0.49087313075775818</v>
      </c>
      <c r="G27" s="44">
        <f t="shared" si="6"/>
        <v>200.96942886127084</v>
      </c>
      <c r="H27" s="24">
        <f t="shared" si="7"/>
        <v>23288.534908306046</v>
      </c>
      <c r="I27" s="24">
        <f t="shared" si="8"/>
        <v>9268.5125672198265</v>
      </c>
      <c r="J27" s="24">
        <f t="shared" si="0"/>
        <v>32557.047475525873</v>
      </c>
    </row>
    <row r="28" spans="1:10" x14ac:dyDescent="0.2">
      <c r="A28" s="132"/>
      <c r="B28" s="25">
        <f t="shared" si="1"/>
        <v>19</v>
      </c>
      <c r="C28" s="24">
        <f t="shared" si="2"/>
        <v>101.88734022383895</v>
      </c>
      <c r="D28" s="48">
        <f t="shared" si="3"/>
        <v>0.50697929929517671</v>
      </c>
      <c r="E28" s="24">
        <f t="shared" si="4"/>
        <v>99.082088637431895</v>
      </c>
      <c r="F28" s="48">
        <f t="shared" si="5"/>
        <v>0.49302070070482334</v>
      </c>
      <c r="G28" s="44">
        <f t="shared" si="6"/>
        <v>200.96942886127084</v>
      </c>
      <c r="H28" s="24">
        <f t="shared" si="7"/>
        <v>23189.452819668615</v>
      </c>
      <c r="I28" s="24">
        <f t="shared" si="8"/>
        <v>9166.6252269959878</v>
      </c>
      <c r="J28" s="24">
        <f t="shared" si="0"/>
        <v>32356.078046664603</v>
      </c>
    </row>
    <row r="29" spans="1:10" x14ac:dyDescent="0.2">
      <c r="A29" s="132"/>
      <c r="B29" s="25">
        <f t="shared" si="1"/>
        <v>20</v>
      </c>
      <c r="C29" s="24">
        <f t="shared" si="2"/>
        <v>101.45385608605018</v>
      </c>
      <c r="D29" s="48">
        <f t="shared" si="3"/>
        <v>0.50482233372959306</v>
      </c>
      <c r="E29" s="24">
        <f t="shared" si="4"/>
        <v>99.515572775220662</v>
      </c>
      <c r="F29" s="48">
        <f t="shared" si="5"/>
        <v>0.49517766627040694</v>
      </c>
      <c r="G29" s="44">
        <f t="shared" si="6"/>
        <v>200.96942886127084</v>
      </c>
      <c r="H29" s="24">
        <f t="shared" si="7"/>
        <v>23089.937246893394</v>
      </c>
      <c r="I29" s="24">
        <f t="shared" si="8"/>
        <v>9065.1713709099367</v>
      </c>
      <c r="J29" s="24">
        <f t="shared" si="0"/>
        <v>32155.108617803329</v>
      </c>
    </row>
    <row r="30" spans="1:10" x14ac:dyDescent="0.2">
      <c r="A30" s="132"/>
      <c r="B30" s="25">
        <f t="shared" si="1"/>
        <v>21</v>
      </c>
      <c r="C30" s="24">
        <f t="shared" si="2"/>
        <v>101.01847545515859</v>
      </c>
      <c r="D30" s="48">
        <f t="shared" si="3"/>
        <v>0.50265593143966003</v>
      </c>
      <c r="E30" s="24">
        <f t="shared" si="4"/>
        <v>99.950953406112248</v>
      </c>
      <c r="F30" s="48">
        <f t="shared" si="5"/>
        <v>0.49734406856033997</v>
      </c>
      <c r="G30" s="44">
        <f t="shared" si="6"/>
        <v>200.96942886127084</v>
      </c>
      <c r="H30" s="24">
        <f t="shared" si="7"/>
        <v>22989.986293487284</v>
      </c>
      <c r="I30" s="24">
        <f t="shared" si="8"/>
        <v>8964.1528954547775</v>
      </c>
      <c r="J30" s="24">
        <f t="shared" si="0"/>
        <v>31954.139188942063</v>
      </c>
    </row>
    <row r="31" spans="1:10" x14ac:dyDescent="0.2">
      <c r="A31" s="132"/>
      <c r="B31" s="25">
        <f t="shared" si="1"/>
        <v>22</v>
      </c>
      <c r="C31" s="24">
        <f t="shared" si="2"/>
        <v>100.58119003400685</v>
      </c>
      <c r="D31" s="48">
        <f t="shared" si="3"/>
        <v>0.5004800511397085</v>
      </c>
      <c r="E31" s="24">
        <f t="shared" si="4"/>
        <v>100.38823882726399</v>
      </c>
      <c r="F31" s="48">
        <f t="shared" si="5"/>
        <v>0.49951994886029144</v>
      </c>
      <c r="G31" s="44">
        <f t="shared" si="6"/>
        <v>200.96942886127084</v>
      </c>
      <c r="H31" s="24">
        <f t="shared" si="7"/>
        <v>22889.598054660019</v>
      </c>
      <c r="I31" s="24">
        <f t="shared" si="8"/>
        <v>8863.5717054207707</v>
      </c>
      <c r="J31" s="24">
        <f t="shared" si="0"/>
        <v>31753.169760080789</v>
      </c>
    </row>
    <row r="32" spans="1:10" x14ac:dyDescent="0.2">
      <c r="A32" s="132"/>
      <c r="B32" s="25">
        <f t="shared" si="1"/>
        <v>23</v>
      </c>
      <c r="C32" s="24">
        <f t="shared" si="2"/>
        <v>100.14199148913757</v>
      </c>
      <c r="D32" s="48">
        <f t="shared" si="3"/>
        <v>0.49829465136344475</v>
      </c>
      <c r="E32" s="24">
        <f t="shared" si="4"/>
        <v>100.82743737213328</v>
      </c>
      <c r="F32" s="48">
        <f t="shared" si="5"/>
        <v>0.50170534863655525</v>
      </c>
      <c r="G32" s="44">
        <f t="shared" si="6"/>
        <v>200.96942886127084</v>
      </c>
      <c r="H32" s="24">
        <f t="shared" si="7"/>
        <v>22788.770617287886</v>
      </c>
      <c r="I32" s="24">
        <f t="shared" si="8"/>
        <v>8763.4297139316332</v>
      </c>
      <c r="J32" s="24">
        <f t="shared" si="0"/>
        <v>31552.200331219519</v>
      </c>
    </row>
    <row r="33" spans="1:10" x14ac:dyDescent="0.2">
      <c r="A33" s="132"/>
      <c r="B33" s="25">
        <f t="shared" si="1"/>
        <v>24</v>
      </c>
      <c r="C33" s="24">
        <f t="shared" si="2"/>
        <v>99.700871450634494</v>
      </c>
      <c r="D33" s="48">
        <f t="shared" si="3"/>
        <v>0.49609969046315988</v>
      </c>
      <c r="E33" s="24">
        <f t="shared" si="4"/>
        <v>101.26855741063635</v>
      </c>
      <c r="F33" s="48">
        <f t="shared" si="5"/>
        <v>0.50390030953684017</v>
      </c>
      <c r="G33" s="44">
        <f t="shared" si="6"/>
        <v>200.96942886127084</v>
      </c>
      <c r="H33" s="24">
        <f t="shared" si="7"/>
        <v>22687.50205987725</v>
      </c>
      <c r="I33" s="24">
        <f t="shared" si="8"/>
        <v>8663.7288424809994</v>
      </c>
      <c r="J33" s="24">
        <f t="shared" si="0"/>
        <v>31351.230902358249</v>
      </c>
    </row>
    <row r="34" spans="1:10" x14ac:dyDescent="0.2">
      <c r="A34" s="132">
        <f>A22+1</f>
        <v>3</v>
      </c>
      <c r="B34" s="25">
        <f t="shared" si="1"/>
        <v>25</v>
      </c>
      <c r="C34" s="24">
        <f t="shared" si="2"/>
        <v>99.257821511962959</v>
      </c>
      <c r="D34" s="48">
        <f t="shared" si="3"/>
        <v>0.4938951266089362</v>
      </c>
      <c r="E34" s="24">
        <f t="shared" si="4"/>
        <v>101.71160734930788</v>
      </c>
      <c r="F34" s="48">
        <f t="shared" si="5"/>
        <v>0.5061048733910638</v>
      </c>
      <c r="G34" s="44">
        <f t="shared" si="6"/>
        <v>200.96942886127084</v>
      </c>
      <c r="H34" s="24">
        <f t="shared" si="7"/>
        <v>22585.790452527941</v>
      </c>
      <c r="I34" s="24">
        <f t="shared" si="8"/>
        <v>8564.4710209690365</v>
      </c>
      <c r="J34" s="24">
        <f t="shared" si="0"/>
        <v>31150.261473496976</v>
      </c>
    </row>
    <row r="35" spans="1:10" x14ac:dyDescent="0.2">
      <c r="A35" s="132"/>
      <c r="B35" s="25">
        <f t="shared" si="1"/>
        <v>26</v>
      </c>
      <c r="C35" s="24">
        <f t="shared" si="2"/>
        <v>98.812833229809726</v>
      </c>
      <c r="D35" s="48">
        <f t="shared" si="3"/>
        <v>0.49168091778785022</v>
      </c>
      <c r="E35" s="24">
        <f t="shared" si="4"/>
        <v>102.15659563146112</v>
      </c>
      <c r="F35" s="48">
        <f t="shared" si="5"/>
        <v>0.50831908221214972</v>
      </c>
      <c r="G35" s="44">
        <f t="shared" si="6"/>
        <v>200.96942886127084</v>
      </c>
      <c r="H35" s="24">
        <f t="shared" si="7"/>
        <v>22483.633856896478</v>
      </c>
      <c r="I35" s="24">
        <f t="shared" si="8"/>
        <v>8465.6581877392273</v>
      </c>
      <c r="J35" s="24">
        <f t="shared" si="0"/>
        <v>30949.292044635706</v>
      </c>
    </row>
    <row r="36" spans="1:10" x14ac:dyDescent="0.2">
      <c r="A36" s="132"/>
      <c r="B36" s="25">
        <f t="shared" si="1"/>
        <v>27</v>
      </c>
      <c r="C36" s="24">
        <f t="shared" si="2"/>
        <v>98.365898123922079</v>
      </c>
      <c r="D36" s="48">
        <f t="shared" si="3"/>
        <v>0.48945702180317208</v>
      </c>
      <c r="E36" s="24">
        <f t="shared" si="4"/>
        <v>102.60353073734876</v>
      </c>
      <c r="F36" s="48">
        <f t="shared" si="5"/>
        <v>0.51054297819682792</v>
      </c>
      <c r="G36" s="44">
        <f t="shared" si="6"/>
        <v>200.96942886127084</v>
      </c>
      <c r="H36" s="24">
        <f t="shared" si="7"/>
        <v>22381.030326159129</v>
      </c>
      <c r="I36" s="24">
        <f t="shared" si="8"/>
        <v>8367.292289615305</v>
      </c>
      <c r="J36" s="24">
        <f t="shared" si="0"/>
        <v>30748.322615774436</v>
      </c>
    </row>
    <row r="37" spans="1:10" x14ac:dyDescent="0.2">
      <c r="A37" s="132"/>
      <c r="B37" s="25">
        <f t="shared" si="1"/>
        <v>28</v>
      </c>
      <c r="C37" s="24">
        <f t="shared" si="2"/>
        <v>97.917007676946184</v>
      </c>
      <c r="D37" s="48">
        <f t="shared" si="3"/>
        <v>0.48722339627356098</v>
      </c>
      <c r="E37" s="24">
        <f t="shared" si="4"/>
        <v>103.05242118432466</v>
      </c>
      <c r="F37" s="48">
        <f t="shared" si="5"/>
        <v>0.51277660372643907</v>
      </c>
      <c r="G37" s="44">
        <f t="shared" si="6"/>
        <v>200.96942886127084</v>
      </c>
      <c r="H37" s="24">
        <f t="shared" si="7"/>
        <v>22277.977904974803</v>
      </c>
      <c r="I37" s="24">
        <f t="shared" si="8"/>
        <v>8269.375281938359</v>
      </c>
      <c r="J37" s="24">
        <f t="shared" si="0"/>
        <v>30547.353186913162</v>
      </c>
    </row>
    <row r="38" spans="1:10" x14ac:dyDescent="0.2">
      <c r="A38" s="132"/>
      <c r="B38" s="25">
        <f t="shared" si="1"/>
        <v>29</v>
      </c>
      <c r="C38" s="24">
        <f t="shared" si="2"/>
        <v>97.46615333426476</v>
      </c>
      <c r="D38" s="48">
        <f t="shared" si="3"/>
        <v>0.48497999863225777</v>
      </c>
      <c r="E38" s="24">
        <f t="shared" si="4"/>
        <v>103.50327552700608</v>
      </c>
      <c r="F38" s="48">
        <f t="shared" si="5"/>
        <v>0.51502000136774218</v>
      </c>
      <c r="G38" s="44">
        <f t="shared" si="6"/>
        <v>200.96942886127084</v>
      </c>
      <c r="H38" s="24">
        <f t="shared" si="7"/>
        <v>22174.474629447795</v>
      </c>
      <c r="I38" s="24">
        <f t="shared" si="8"/>
        <v>8171.9091286040939</v>
      </c>
      <c r="J38" s="24">
        <f t="shared" si="0"/>
        <v>30346.383758051888</v>
      </c>
    </row>
    <row r="39" spans="1:10" x14ac:dyDescent="0.2">
      <c r="A39" s="132"/>
      <c r="B39" s="25">
        <f t="shared" si="1"/>
        <v>30</v>
      </c>
      <c r="C39" s="24">
        <f t="shared" si="2"/>
        <v>97.013326503834094</v>
      </c>
      <c r="D39" s="48">
        <f t="shared" si="3"/>
        <v>0.48272678612627384</v>
      </c>
      <c r="E39" s="24">
        <f t="shared" si="4"/>
        <v>103.95610235743675</v>
      </c>
      <c r="F39" s="48">
        <f t="shared" si="5"/>
        <v>0.51727321387372616</v>
      </c>
      <c r="G39" s="44">
        <f t="shared" si="6"/>
        <v>200.96942886127084</v>
      </c>
      <c r="H39" s="24">
        <f t="shared" si="7"/>
        <v>22070.51852709036</v>
      </c>
      <c r="I39" s="24">
        <f t="shared" si="8"/>
        <v>8074.89580210026</v>
      </c>
      <c r="J39" s="24">
        <f t="shared" si="0"/>
        <v>30145.414329190622</v>
      </c>
    </row>
    <row r="40" spans="1:10" x14ac:dyDescent="0.2">
      <c r="A40" s="132"/>
      <c r="B40" s="25">
        <f t="shared" si="1"/>
        <v>31</v>
      </c>
      <c r="C40" s="24">
        <f t="shared" si="2"/>
        <v>96.558518556020317</v>
      </c>
      <c r="D40" s="48">
        <f t="shared" si="3"/>
        <v>0.48046371581557634</v>
      </c>
      <c r="E40" s="24">
        <f t="shared" si="4"/>
        <v>104.41091030525052</v>
      </c>
      <c r="F40" s="48">
        <f t="shared" si="5"/>
        <v>0.51953628418442366</v>
      </c>
      <c r="G40" s="44">
        <f t="shared" si="6"/>
        <v>200.96942886127084</v>
      </c>
      <c r="H40" s="24">
        <f t="shared" si="7"/>
        <v>21966.10761678511</v>
      </c>
      <c r="I40" s="24">
        <f t="shared" si="8"/>
        <v>7978.3372835442397</v>
      </c>
      <c r="J40" s="24">
        <f t="shared" si="0"/>
        <v>29944.444900329348</v>
      </c>
    </row>
    <row r="41" spans="1:10" x14ac:dyDescent="0.2">
      <c r="A41" s="132"/>
      <c r="B41" s="25">
        <f t="shared" si="1"/>
        <v>32</v>
      </c>
      <c r="C41" s="24">
        <f t="shared" si="2"/>
        <v>96.101720823434846</v>
      </c>
      <c r="D41" s="48">
        <f t="shared" si="3"/>
        <v>0.47819074457226945</v>
      </c>
      <c r="E41" s="24">
        <f t="shared" si="4"/>
        <v>104.867708037836</v>
      </c>
      <c r="F41" s="48">
        <f t="shared" si="5"/>
        <v>0.52180925542773049</v>
      </c>
      <c r="G41" s="44">
        <f t="shared" si="6"/>
        <v>200.96942886127084</v>
      </c>
      <c r="H41" s="24">
        <f t="shared" si="7"/>
        <v>21861.239908747273</v>
      </c>
      <c r="I41" s="24">
        <f t="shared" si="8"/>
        <v>7882.2355627208044</v>
      </c>
      <c r="J41" s="24">
        <f t="shared" si="0"/>
        <v>29743.475471468078</v>
      </c>
    </row>
    <row r="42" spans="1:10" x14ac:dyDescent="0.2">
      <c r="A42" s="132"/>
      <c r="B42" s="25">
        <f t="shared" si="1"/>
        <v>33</v>
      </c>
      <c r="C42" s="24">
        <f t="shared" si="2"/>
        <v>95.642924600769305</v>
      </c>
      <c r="D42" s="48">
        <f t="shared" si="3"/>
        <v>0.47590782907977314</v>
      </c>
      <c r="E42" s="24">
        <f t="shared" si="4"/>
        <v>105.32650426050154</v>
      </c>
      <c r="F42" s="48">
        <f t="shared" si="5"/>
        <v>0.52409217092022686</v>
      </c>
      <c r="G42" s="44">
        <f t="shared" si="6"/>
        <v>200.96942886127084</v>
      </c>
      <c r="H42" s="24">
        <f t="shared" si="7"/>
        <v>21755.913404486771</v>
      </c>
      <c r="I42" s="24">
        <f t="shared" si="8"/>
        <v>7786.5926381200352</v>
      </c>
      <c r="J42" s="24">
        <f t="shared" si="0"/>
        <v>29542.506042606808</v>
      </c>
    </row>
    <row r="43" spans="1:10" x14ac:dyDescent="0.2">
      <c r="A43" s="132"/>
      <c r="B43" s="25">
        <f t="shared" si="1"/>
        <v>34</v>
      </c>
      <c r="C43" s="24">
        <f t="shared" si="2"/>
        <v>95.182121144629619</v>
      </c>
      <c r="D43" s="48">
        <f t="shared" si="3"/>
        <v>0.47361492583199716</v>
      </c>
      <c r="E43" s="24">
        <f t="shared" si="4"/>
        <v>105.78730771664122</v>
      </c>
      <c r="F43" s="48">
        <f t="shared" si="5"/>
        <v>0.52638507416800284</v>
      </c>
      <c r="G43" s="44">
        <f t="shared" si="6"/>
        <v>200.96942886127084</v>
      </c>
      <c r="H43" s="24">
        <f t="shared" si="7"/>
        <v>21650.126096770131</v>
      </c>
      <c r="I43" s="24">
        <f t="shared" si="8"/>
        <v>7691.4105169754057</v>
      </c>
      <c r="J43" s="24">
        <f t="shared" si="0"/>
        <v>29341.536613745535</v>
      </c>
    </row>
    <row r="44" spans="1:10" x14ac:dyDescent="0.2">
      <c r="A44" s="132"/>
      <c r="B44" s="25">
        <f t="shared" si="1"/>
        <v>35</v>
      </c>
      <c r="C44" s="24">
        <f t="shared" si="2"/>
        <v>94.719301673369316</v>
      </c>
      <c r="D44" s="48">
        <f t="shared" si="3"/>
        <v>0.47131199113251215</v>
      </c>
      <c r="E44" s="24">
        <f t="shared" si="4"/>
        <v>106.25012718790153</v>
      </c>
      <c r="F44" s="48">
        <f t="shared" si="5"/>
        <v>0.52868800886748779</v>
      </c>
      <c r="G44" s="44">
        <f t="shared" si="6"/>
        <v>200.96942886127084</v>
      </c>
      <c r="H44" s="24">
        <f t="shared" si="7"/>
        <v>21543.87596958223</v>
      </c>
      <c r="I44" s="24">
        <f t="shared" si="8"/>
        <v>7596.6912153020367</v>
      </c>
      <c r="J44" s="24">
        <f t="shared" si="0"/>
        <v>29140.567184884268</v>
      </c>
    </row>
    <row r="45" spans="1:10" x14ac:dyDescent="0.2">
      <c r="A45" s="132"/>
      <c r="B45" s="25">
        <f t="shared" si="1"/>
        <v>36</v>
      </c>
      <c r="C45" s="24">
        <f t="shared" si="2"/>
        <v>94.254457366922253</v>
      </c>
      <c r="D45" s="48">
        <f t="shared" si="3"/>
        <v>0.4689989810937169</v>
      </c>
      <c r="E45" s="24">
        <f t="shared" si="4"/>
        <v>106.71497149434859</v>
      </c>
      <c r="F45" s="48">
        <f t="shared" si="5"/>
        <v>0.53100101890628304</v>
      </c>
      <c r="G45" s="44">
        <f t="shared" si="6"/>
        <v>200.96942886127084</v>
      </c>
      <c r="H45" s="24">
        <f t="shared" si="7"/>
        <v>21437.160998087882</v>
      </c>
      <c r="I45" s="24">
        <f t="shared" si="8"/>
        <v>7502.4367579351147</v>
      </c>
      <c r="J45" s="24">
        <f t="shared" si="0"/>
        <v>28939.597756022995</v>
      </c>
    </row>
    <row r="46" spans="1:10" x14ac:dyDescent="0.2">
      <c r="A46" s="132">
        <f>A34+1</f>
        <v>4</v>
      </c>
      <c r="B46" s="25">
        <f t="shared" si="1"/>
        <v>37</v>
      </c>
      <c r="C46" s="24">
        <f t="shared" si="2"/>
        <v>93.787579366634475</v>
      </c>
      <c r="D46" s="48">
        <f t="shared" si="3"/>
        <v>0.46667585163600195</v>
      </c>
      <c r="E46" s="24">
        <f t="shared" si="4"/>
        <v>107.18184949463637</v>
      </c>
      <c r="F46" s="48">
        <f t="shared" si="5"/>
        <v>0.53332414836399811</v>
      </c>
      <c r="G46" s="44">
        <f t="shared" si="6"/>
        <v>200.96942886127084</v>
      </c>
      <c r="H46" s="24">
        <f t="shared" si="7"/>
        <v>21329.979148593247</v>
      </c>
      <c r="I46" s="24">
        <f t="shared" si="8"/>
        <v>7408.6491785684802</v>
      </c>
      <c r="J46" s="24">
        <f t="shared" si="0"/>
        <v>28738.628327161729</v>
      </c>
    </row>
    <row r="47" spans="1:10" x14ac:dyDescent="0.2">
      <c r="A47" s="132"/>
      <c r="B47" s="25">
        <f t="shared" si="1"/>
        <v>38</v>
      </c>
      <c r="C47" s="24">
        <f t="shared" si="2"/>
        <v>93.318658775095443</v>
      </c>
      <c r="D47" s="48">
        <f t="shared" si="3"/>
        <v>0.46434255848690942</v>
      </c>
      <c r="E47" s="24">
        <f t="shared" si="4"/>
        <v>107.6507700861754</v>
      </c>
      <c r="F47" s="48">
        <f t="shared" si="5"/>
        <v>0.53565744151309058</v>
      </c>
      <c r="G47" s="44">
        <f t="shared" si="6"/>
        <v>200.96942886127084</v>
      </c>
      <c r="H47" s="24">
        <f t="shared" si="7"/>
        <v>21222.328378507071</v>
      </c>
      <c r="I47" s="24">
        <f t="shared" si="8"/>
        <v>7315.3305197933851</v>
      </c>
      <c r="J47" s="24">
        <f t="shared" si="0"/>
        <v>28537.658898300455</v>
      </c>
    </row>
    <row r="48" spans="1:10" x14ac:dyDescent="0.2">
      <c r="A48" s="132"/>
      <c r="B48" s="25">
        <f t="shared" si="1"/>
        <v>39</v>
      </c>
      <c r="C48" s="24">
        <f t="shared" si="2"/>
        <v>92.847686655968431</v>
      </c>
      <c r="D48" s="48">
        <f t="shared" si="3"/>
        <v>0.46199905718028972</v>
      </c>
      <c r="E48" s="24">
        <f t="shared" si="4"/>
        <v>108.12174220530241</v>
      </c>
      <c r="F48" s="48">
        <f t="shared" si="5"/>
        <v>0.53800094281971034</v>
      </c>
      <c r="G48" s="44">
        <f t="shared" si="6"/>
        <v>200.96942886127084</v>
      </c>
      <c r="H48" s="24">
        <f t="shared" si="7"/>
        <v>21114.206636301769</v>
      </c>
      <c r="I48" s="24">
        <f t="shared" si="8"/>
        <v>7222.4828331374165</v>
      </c>
      <c r="J48" s="24">
        <f t="shared" si="0"/>
        <v>28336.689469439185</v>
      </c>
    </row>
    <row r="49" spans="1:10" x14ac:dyDescent="0.2">
      <c r="A49" s="132"/>
      <c r="B49" s="25">
        <f t="shared" si="1"/>
        <v>40</v>
      </c>
      <c r="C49" s="24">
        <f t="shared" si="2"/>
        <v>92.374654033820235</v>
      </c>
      <c r="D49" s="48">
        <f t="shared" si="3"/>
        <v>0.45964530305545348</v>
      </c>
      <c r="E49" s="24">
        <f t="shared" si="4"/>
        <v>108.59477482745061</v>
      </c>
      <c r="F49" s="48">
        <f t="shared" si="5"/>
        <v>0.54035469694454652</v>
      </c>
      <c r="G49" s="44">
        <f t="shared" si="6"/>
        <v>200.96942886127084</v>
      </c>
      <c r="H49" s="24">
        <f t="shared" si="7"/>
        <v>21005.611861474317</v>
      </c>
      <c r="I49" s="24">
        <f t="shared" si="8"/>
        <v>7130.1081791035958</v>
      </c>
      <c r="J49" s="24">
        <f t="shared" si="0"/>
        <v>28135.720040577915</v>
      </c>
    </row>
    <row r="50" spans="1:10" x14ac:dyDescent="0.2">
      <c r="A50" s="132"/>
      <c r="B50" s="25">
        <f t="shared" si="1"/>
        <v>41</v>
      </c>
      <c r="C50" s="24">
        <f t="shared" si="2"/>
        <v>91.899551893950132</v>
      </c>
      <c r="D50" s="48">
        <f t="shared" si="3"/>
        <v>0.45728125125632108</v>
      </c>
      <c r="E50" s="24">
        <f t="shared" si="4"/>
        <v>109.06987696732071</v>
      </c>
      <c r="F50" s="48">
        <f t="shared" si="5"/>
        <v>0.54271874874367898</v>
      </c>
      <c r="G50" s="44">
        <f t="shared" si="6"/>
        <v>200.96942886127084</v>
      </c>
      <c r="H50" s="24">
        <f t="shared" si="7"/>
        <v>20896.541984506996</v>
      </c>
      <c r="I50" s="24">
        <f t="shared" si="8"/>
        <v>7038.2086272096458</v>
      </c>
      <c r="J50" s="24">
        <f t="shared" si="0"/>
        <v>27934.750611716641</v>
      </c>
    </row>
    <row r="51" spans="1:10" x14ac:dyDescent="0.2">
      <c r="A51" s="132"/>
      <c r="B51" s="25">
        <f t="shared" si="1"/>
        <v>42</v>
      </c>
      <c r="C51" s="24">
        <f t="shared" si="2"/>
        <v>91.4223711822181</v>
      </c>
      <c r="D51" s="48">
        <f t="shared" si="3"/>
        <v>0.45490685673056747</v>
      </c>
      <c r="E51" s="24">
        <f t="shared" si="4"/>
        <v>109.54705767905274</v>
      </c>
      <c r="F51" s="48">
        <f t="shared" si="5"/>
        <v>0.54509314326943259</v>
      </c>
      <c r="G51" s="44">
        <f t="shared" si="6"/>
        <v>200.96942886127084</v>
      </c>
      <c r="H51" s="24">
        <f t="shared" si="7"/>
        <v>20786.994926827942</v>
      </c>
      <c r="I51" s="24">
        <f t="shared" si="8"/>
        <v>6946.786256027428</v>
      </c>
      <c r="J51" s="24">
        <f t="shared" si="0"/>
        <v>27733.781182855368</v>
      </c>
    </row>
    <row r="52" spans="1:10" x14ac:dyDescent="0.2">
      <c r="A52" s="132"/>
      <c r="B52" s="25">
        <f t="shared" si="1"/>
        <v>43</v>
      </c>
      <c r="C52" s="24">
        <f t="shared" si="2"/>
        <v>90.94310280487224</v>
      </c>
      <c r="D52" s="48">
        <f t="shared" si="3"/>
        <v>0.45252207422876367</v>
      </c>
      <c r="E52" s="24">
        <f t="shared" si="4"/>
        <v>110.0263260563986</v>
      </c>
      <c r="F52" s="48">
        <f t="shared" si="5"/>
        <v>0.54747792577123633</v>
      </c>
      <c r="G52" s="44">
        <f t="shared" si="6"/>
        <v>200.96942886127084</v>
      </c>
      <c r="H52" s="24">
        <f t="shared" si="7"/>
        <v>20676.968600771543</v>
      </c>
      <c r="I52" s="24">
        <f t="shared" si="8"/>
        <v>6855.8431532225559</v>
      </c>
      <c r="J52" s="24">
        <f t="shared" si="0"/>
        <v>27532.811753994098</v>
      </c>
    </row>
    <row r="53" spans="1:10" x14ac:dyDescent="0.2">
      <c r="A53" s="132"/>
      <c r="B53" s="25">
        <f t="shared" si="1"/>
        <v>44</v>
      </c>
      <c r="C53" s="24">
        <f t="shared" si="2"/>
        <v>90.461737628375488</v>
      </c>
      <c r="D53" s="48">
        <f t="shared" si="3"/>
        <v>0.45012685830351445</v>
      </c>
      <c r="E53" s="24">
        <f t="shared" si="4"/>
        <v>110.50769123289535</v>
      </c>
      <c r="F53" s="48">
        <f t="shared" si="5"/>
        <v>0.5498731416964856</v>
      </c>
      <c r="G53" s="44">
        <f t="shared" si="6"/>
        <v>200.96942886127084</v>
      </c>
      <c r="H53" s="24">
        <f t="shared" si="7"/>
        <v>20566.460909538648</v>
      </c>
      <c r="I53" s="24">
        <f t="shared" si="8"/>
        <v>6765.38141559418</v>
      </c>
      <c r="J53" s="24">
        <f t="shared" si="0"/>
        <v>27331.842325132828</v>
      </c>
    </row>
    <row r="54" spans="1:10" x14ac:dyDescent="0.2">
      <c r="A54" s="132"/>
      <c r="B54" s="25">
        <f t="shared" si="1"/>
        <v>45</v>
      </c>
      <c r="C54" s="24">
        <f t="shared" si="2"/>
        <v>89.978266479231579</v>
      </c>
      <c r="D54" s="48">
        <f t="shared" si="3"/>
        <v>0.44772116330859235</v>
      </c>
      <c r="E54" s="24">
        <f t="shared" si="4"/>
        <v>110.99116238203926</v>
      </c>
      <c r="F54" s="48">
        <f t="shared" si="5"/>
        <v>0.55227883669140765</v>
      </c>
      <c r="G54" s="44">
        <f t="shared" si="6"/>
        <v>200.96942886127084</v>
      </c>
      <c r="H54" s="24">
        <f t="shared" si="7"/>
        <v>20455.469747156607</v>
      </c>
      <c r="I54" s="24">
        <f t="shared" si="8"/>
        <v>6675.4031491149481</v>
      </c>
      <c r="J54" s="24">
        <f t="shared" si="0"/>
        <v>27130.872896271554</v>
      </c>
    </row>
    <row r="55" spans="1:10" x14ac:dyDescent="0.2">
      <c r="A55" s="132"/>
      <c r="B55" s="25">
        <f t="shared" si="1"/>
        <v>46</v>
      </c>
      <c r="C55" s="24">
        <f t="shared" si="2"/>
        <v>89.492680143810148</v>
      </c>
      <c r="D55" s="48">
        <f t="shared" si="3"/>
        <v>0.44530494339806742</v>
      </c>
      <c r="E55" s="24">
        <f t="shared" si="4"/>
        <v>111.47674871746069</v>
      </c>
      <c r="F55" s="48">
        <f t="shared" si="5"/>
        <v>0.55469505660193263</v>
      </c>
      <c r="G55" s="44">
        <f t="shared" si="6"/>
        <v>200.96942886127084</v>
      </c>
      <c r="H55" s="24">
        <f t="shared" si="7"/>
        <v>20343.992998439146</v>
      </c>
      <c r="I55" s="24">
        <f t="shared" si="8"/>
        <v>6585.9104689711376</v>
      </c>
      <c r="J55" s="24">
        <f t="shared" si="0"/>
        <v>26929.903467410284</v>
      </c>
    </row>
    <row r="56" spans="1:10" x14ac:dyDescent="0.2">
      <c r="A56" s="132"/>
      <c r="B56" s="25">
        <f t="shared" si="1"/>
        <v>47</v>
      </c>
      <c r="C56" s="24">
        <f t="shared" si="2"/>
        <v>89.00496936817126</v>
      </c>
      <c r="D56" s="48">
        <f t="shared" si="3"/>
        <v>0.44287815252543394</v>
      </c>
      <c r="E56" s="24">
        <f t="shared" si="4"/>
        <v>111.96445949309958</v>
      </c>
      <c r="F56" s="48">
        <f t="shared" si="5"/>
        <v>0.55712184747456606</v>
      </c>
      <c r="G56" s="44">
        <f t="shared" si="6"/>
        <v>200.96942886127084</v>
      </c>
      <c r="H56" s="24">
        <f t="shared" si="7"/>
        <v>20232.028538946048</v>
      </c>
      <c r="I56" s="24">
        <f t="shared" si="8"/>
        <v>6496.9054996029663</v>
      </c>
      <c r="J56" s="24">
        <f t="shared" si="0"/>
        <v>26728.934038549014</v>
      </c>
    </row>
    <row r="57" spans="1:10" x14ac:dyDescent="0.2">
      <c r="A57" s="132"/>
      <c r="B57" s="25">
        <f t="shared" si="1"/>
        <v>48</v>
      </c>
      <c r="C57" s="24">
        <f t="shared" si="2"/>
        <v>88.515124857888949</v>
      </c>
      <c r="D57" s="48">
        <f t="shared" si="3"/>
        <v>0.44044074444273273</v>
      </c>
      <c r="E57" s="24">
        <f t="shared" si="4"/>
        <v>112.45430400338189</v>
      </c>
      <c r="F57" s="48">
        <f t="shared" si="5"/>
        <v>0.55955925555726727</v>
      </c>
      <c r="G57" s="44">
        <f t="shared" si="6"/>
        <v>200.96942886127084</v>
      </c>
      <c r="H57" s="24">
        <f t="shared" si="7"/>
        <v>20119.574234942665</v>
      </c>
      <c r="I57" s="24">
        <f t="shared" si="8"/>
        <v>6408.3903747450777</v>
      </c>
      <c r="J57" s="24">
        <f t="shared" si="0"/>
        <v>26527.964609687744</v>
      </c>
    </row>
    <row r="58" spans="1:10" x14ac:dyDescent="0.2">
      <c r="A58" s="132">
        <f>A46+1</f>
        <v>5</v>
      </c>
      <c r="B58" s="25">
        <f t="shared" si="1"/>
        <v>49</v>
      </c>
      <c r="C58" s="24">
        <f t="shared" si="2"/>
        <v>88.023137277874156</v>
      </c>
      <c r="D58" s="48">
        <f t="shared" si="3"/>
        <v>0.43799267269966974</v>
      </c>
      <c r="E58" s="24">
        <f t="shared" si="4"/>
        <v>112.94629158339669</v>
      </c>
      <c r="F58" s="48">
        <f t="shared" si="5"/>
        <v>0.56200732730033032</v>
      </c>
      <c r="G58" s="44">
        <f t="shared" si="6"/>
        <v>200.96942886127084</v>
      </c>
      <c r="H58" s="24">
        <f t="shared" si="7"/>
        <v>20006.627943359268</v>
      </c>
      <c r="I58" s="24">
        <f t="shared" si="8"/>
        <v>6320.3672374672033</v>
      </c>
      <c r="J58" s="24">
        <f t="shared" si="0"/>
        <v>26326.99518082647</v>
      </c>
    </row>
    <row r="59" spans="1:10" x14ac:dyDescent="0.2">
      <c r="A59" s="132"/>
      <c r="B59" s="25">
        <f t="shared" si="1"/>
        <v>50</v>
      </c>
      <c r="C59" s="24">
        <f t="shared" si="2"/>
        <v>87.528997252196788</v>
      </c>
      <c r="D59" s="48">
        <f t="shared" si="3"/>
        <v>0.43553389064273074</v>
      </c>
      <c r="E59" s="24">
        <f t="shared" si="4"/>
        <v>113.44043160907405</v>
      </c>
      <c r="F59" s="48">
        <f t="shared" si="5"/>
        <v>0.56446610935726926</v>
      </c>
      <c r="G59" s="44">
        <f t="shared" si="6"/>
        <v>200.96942886127084</v>
      </c>
      <c r="H59" s="24">
        <f t="shared" si="7"/>
        <v>19893.187511750195</v>
      </c>
      <c r="I59" s="24">
        <f t="shared" si="8"/>
        <v>6232.8382402150064</v>
      </c>
      <c r="J59" s="24">
        <f t="shared" si="0"/>
        <v>26126.0257519652</v>
      </c>
    </row>
    <row r="60" spans="1:10" x14ac:dyDescent="0.2">
      <c r="A60" s="132"/>
      <c r="B60" s="25">
        <f t="shared" si="1"/>
        <v>51</v>
      </c>
      <c r="C60" s="24">
        <f t="shared" si="2"/>
        <v>87.032695363907095</v>
      </c>
      <c r="D60" s="48">
        <f t="shared" si="3"/>
        <v>0.43306435141429273</v>
      </c>
      <c r="E60" s="24">
        <f t="shared" si="4"/>
        <v>113.93673349736375</v>
      </c>
      <c r="F60" s="48">
        <f t="shared" si="5"/>
        <v>0.56693564858570733</v>
      </c>
      <c r="G60" s="44">
        <f t="shared" si="6"/>
        <v>200.96942886127084</v>
      </c>
      <c r="H60" s="24">
        <f t="shared" si="7"/>
        <v>19779.25077825283</v>
      </c>
      <c r="I60" s="24">
        <f t="shared" si="8"/>
        <v>6145.8055448510995</v>
      </c>
      <c r="J60" s="24">
        <f t="shared" si="0"/>
        <v>25925.05632310393</v>
      </c>
    </row>
    <row r="61" spans="1:10" x14ac:dyDescent="0.2">
      <c r="A61" s="132"/>
      <c r="B61" s="25">
        <f t="shared" si="1"/>
        <v>52</v>
      </c>
      <c r="C61" s="24">
        <f t="shared" si="2"/>
        <v>86.534222154856124</v>
      </c>
      <c r="D61" s="48">
        <f t="shared" si="3"/>
        <v>0.43058400795173024</v>
      </c>
      <c r="E61" s="24">
        <f t="shared" si="4"/>
        <v>114.43520670641472</v>
      </c>
      <c r="F61" s="48">
        <f t="shared" si="5"/>
        <v>0.56941599204826976</v>
      </c>
      <c r="G61" s="44">
        <f t="shared" si="6"/>
        <v>200.96942886127084</v>
      </c>
      <c r="H61" s="24">
        <f t="shared" si="7"/>
        <v>19664.815571546416</v>
      </c>
      <c r="I61" s="24">
        <f t="shared" si="8"/>
        <v>6059.2713226962433</v>
      </c>
      <c r="J61" s="24">
        <f t="shared" si="0"/>
        <v>25724.08689424266</v>
      </c>
    </row>
    <row r="62" spans="1:10" x14ac:dyDescent="0.2">
      <c r="A62" s="132"/>
      <c r="B62" s="25">
        <f t="shared" si="1"/>
        <v>53</v>
      </c>
      <c r="C62" s="24">
        <f t="shared" si="2"/>
        <v>86.033568125515558</v>
      </c>
      <c r="D62" s="48">
        <f t="shared" si="3"/>
        <v>0.42809281298651902</v>
      </c>
      <c r="E62" s="24">
        <f t="shared" si="4"/>
        <v>114.93586073575528</v>
      </c>
      <c r="F62" s="48">
        <f t="shared" si="5"/>
        <v>0.57190718701348098</v>
      </c>
      <c r="G62" s="44">
        <f t="shared" si="6"/>
        <v>200.96942886127084</v>
      </c>
      <c r="H62" s="24">
        <f t="shared" si="7"/>
        <v>19549.879710810663</v>
      </c>
      <c r="I62" s="24">
        <f t="shared" si="8"/>
        <v>5973.2377545707277</v>
      </c>
      <c r="J62" s="24">
        <f t="shared" si="0"/>
        <v>25523.117465381391</v>
      </c>
    </row>
    <row r="63" spans="1:10" x14ac:dyDescent="0.2">
      <c r="A63" s="132"/>
      <c r="B63" s="25">
        <f t="shared" si="1"/>
        <v>54</v>
      </c>
      <c r="C63" s="24">
        <f t="shared" si="2"/>
        <v>85.530723734796638</v>
      </c>
      <c r="D63" s="48">
        <f t="shared" si="3"/>
        <v>0.42559071904333512</v>
      </c>
      <c r="E63" s="24">
        <f t="shared" si="4"/>
        <v>115.4387051264742</v>
      </c>
      <c r="F63" s="48">
        <f t="shared" si="5"/>
        <v>0.57440928095666488</v>
      </c>
      <c r="G63" s="44">
        <f t="shared" si="6"/>
        <v>200.96942886127084</v>
      </c>
      <c r="H63" s="24">
        <f t="shared" si="7"/>
        <v>19434.441005684188</v>
      </c>
      <c r="I63" s="24">
        <f t="shared" si="8"/>
        <v>5887.7070308359307</v>
      </c>
      <c r="J63" s="24">
        <f t="shared" si="0"/>
        <v>25322.148036520121</v>
      </c>
    </row>
    <row r="64" spans="1:10" x14ac:dyDescent="0.2">
      <c r="A64" s="132"/>
      <c r="B64" s="25">
        <f t="shared" si="1"/>
        <v>55</v>
      </c>
      <c r="C64" s="24">
        <f t="shared" si="2"/>
        <v>85.025679399868309</v>
      </c>
      <c r="D64" s="48">
        <f t="shared" si="3"/>
        <v>0.42307767843914967</v>
      </c>
      <c r="E64" s="24">
        <f t="shared" si="4"/>
        <v>115.94374946140253</v>
      </c>
      <c r="F64" s="48">
        <f t="shared" si="5"/>
        <v>0.57692232156085033</v>
      </c>
      <c r="G64" s="44">
        <f t="shared" si="6"/>
        <v>200.96942886127084</v>
      </c>
      <c r="H64" s="24">
        <f t="shared" si="7"/>
        <v>19318.497256222785</v>
      </c>
      <c r="I64" s="24">
        <f t="shared" si="8"/>
        <v>5802.681351436062</v>
      </c>
      <c r="J64" s="24">
        <f t="shared" si="0"/>
        <v>25121.178607658847</v>
      </c>
    </row>
    <row r="65" spans="1:10" x14ac:dyDescent="0.2">
      <c r="A65" s="132"/>
      <c r="B65" s="25">
        <f t="shared" si="1"/>
        <v>56</v>
      </c>
      <c r="C65" s="24">
        <f t="shared" si="2"/>
        <v>84.518425495974682</v>
      </c>
      <c r="D65" s="48">
        <f t="shared" si="3"/>
        <v>0.42055364328232098</v>
      </c>
      <c r="E65" s="24">
        <f t="shared" si="4"/>
        <v>116.45100336529616</v>
      </c>
      <c r="F65" s="48">
        <f t="shared" si="5"/>
        <v>0.57944635671767897</v>
      </c>
      <c r="G65" s="44">
        <f t="shared" si="6"/>
        <v>200.96942886127084</v>
      </c>
      <c r="H65" s="24">
        <f t="shared" si="7"/>
        <v>19202.04625285749</v>
      </c>
      <c r="I65" s="24">
        <f t="shared" si="8"/>
        <v>5718.162925940087</v>
      </c>
      <c r="J65" s="24">
        <f t="shared" si="0"/>
        <v>24920.209178797577</v>
      </c>
    </row>
    <row r="66" spans="1:10" x14ac:dyDescent="0.2">
      <c r="A66" s="132"/>
      <c r="B66" s="25">
        <f t="shared" si="1"/>
        <v>57</v>
      </c>
      <c r="C66" s="24">
        <f t="shared" si="2"/>
        <v>84.008952356251513</v>
      </c>
      <c r="D66" s="48">
        <f t="shared" si="3"/>
        <v>0.41801856547168115</v>
      </c>
      <c r="E66" s="24">
        <f t="shared" si="4"/>
        <v>116.96047650501933</v>
      </c>
      <c r="F66" s="48">
        <f t="shared" si="5"/>
        <v>0.58198143452831885</v>
      </c>
      <c r="G66" s="44">
        <f t="shared" si="6"/>
        <v>200.96942886127084</v>
      </c>
      <c r="H66" s="24">
        <f t="shared" si="7"/>
        <v>19085.085776352469</v>
      </c>
      <c r="I66" s="24">
        <f t="shared" si="8"/>
        <v>5634.1539735838351</v>
      </c>
      <c r="J66" s="24">
        <f t="shared" si="0"/>
        <v>24719.239749936303</v>
      </c>
    </row>
    <row r="67" spans="1:10" x14ac:dyDescent="0.2">
      <c r="A67" s="132"/>
      <c r="B67" s="25">
        <f t="shared" si="1"/>
        <v>58</v>
      </c>
      <c r="C67" s="24">
        <f t="shared" si="2"/>
        <v>83.497250271542043</v>
      </c>
      <c r="D67" s="48">
        <f t="shared" si="3"/>
        <v>0.41547239669561969</v>
      </c>
      <c r="E67" s="24">
        <f t="shared" si="4"/>
        <v>117.4721785897288</v>
      </c>
      <c r="F67" s="48">
        <f t="shared" si="5"/>
        <v>0.58452760330438025</v>
      </c>
      <c r="G67" s="44">
        <f t="shared" si="6"/>
        <v>200.96942886127084</v>
      </c>
      <c r="H67" s="24">
        <f t="shared" si="7"/>
        <v>18967.613597762742</v>
      </c>
      <c r="I67" s="24">
        <f t="shared" si="8"/>
        <v>5550.6567233122933</v>
      </c>
      <c r="J67" s="24">
        <f t="shared" si="0"/>
        <v>24518.270321075033</v>
      </c>
    </row>
    <row r="68" spans="1:10" x14ac:dyDescent="0.2">
      <c r="A68" s="132"/>
      <c r="B68" s="25">
        <f t="shared" si="1"/>
        <v>59</v>
      </c>
      <c r="C68" s="24">
        <f t="shared" si="2"/>
        <v>82.983309490211994</v>
      </c>
      <c r="D68" s="48">
        <f t="shared" si="3"/>
        <v>0.41291508843116309</v>
      </c>
      <c r="E68" s="24">
        <f t="shared" si="4"/>
        <v>117.98611937105885</v>
      </c>
      <c r="F68" s="48">
        <f t="shared" si="5"/>
        <v>0.58708491156883691</v>
      </c>
      <c r="G68" s="44">
        <f t="shared" si="6"/>
        <v>200.96942886127084</v>
      </c>
      <c r="H68" s="24">
        <f t="shared" si="7"/>
        <v>18849.627478391682</v>
      </c>
      <c r="I68" s="24">
        <f t="shared" si="8"/>
        <v>5467.6734138220809</v>
      </c>
      <c r="J68" s="24">
        <f t="shared" si="0"/>
        <v>24317.300892213763</v>
      </c>
    </row>
    <row r="69" spans="1:10" x14ac:dyDescent="0.2">
      <c r="A69" s="132"/>
      <c r="B69" s="25">
        <f t="shared" si="1"/>
        <v>60</v>
      </c>
      <c r="C69" s="24">
        <f t="shared" si="2"/>
        <v>82.467120217963597</v>
      </c>
      <c r="D69" s="48">
        <f t="shared" si="3"/>
        <v>0.4103465919430494</v>
      </c>
      <c r="E69" s="24">
        <f t="shared" si="4"/>
        <v>118.50230864330725</v>
      </c>
      <c r="F69" s="48">
        <f t="shared" si="5"/>
        <v>0.58965340805695066</v>
      </c>
      <c r="G69" s="44">
        <f t="shared" si="6"/>
        <v>200.96942886127084</v>
      </c>
      <c r="H69" s="24">
        <f t="shared" si="7"/>
        <v>18731.125169748375</v>
      </c>
      <c r="I69" s="24">
        <f t="shared" si="8"/>
        <v>5385.2062936041175</v>
      </c>
      <c r="J69" s="24">
        <f t="shared" si="0"/>
        <v>24116.331463352493</v>
      </c>
    </row>
    <row r="70" spans="1:10" x14ac:dyDescent="0.2">
      <c r="A70" s="132">
        <f>A58+1</f>
        <v>6</v>
      </c>
      <c r="B70" s="25">
        <f t="shared" si="1"/>
        <v>61</v>
      </c>
      <c r="C70" s="24">
        <f t="shared" si="2"/>
        <v>81.948672617649137</v>
      </c>
      <c r="D70" s="48">
        <f t="shared" si="3"/>
        <v>0.40776685828280029</v>
      </c>
      <c r="E70" s="24">
        <f t="shared" si="4"/>
        <v>119.0207562436217</v>
      </c>
      <c r="F70" s="48">
        <f t="shared" si="5"/>
        <v>0.59223314171719976</v>
      </c>
      <c r="G70" s="44">
        <f t="shared" si="6"/>
        <v>200.96942886127084</v>
      </c>
      <c r="H70" s="24">
        <f t="shared" si="7"/>
        <v>18612.104413504752</v>
      </c>
      <c r="I70" s="24">
        <f t="shared" si="8"/>
        <v>5303.2576209864683</v>
      </c>
      <c r="J70" s="24">
        <f t="shared" si="0"/>
        <v>23915.36203449122</v>
      </c>
    </row>
    <row r="71" spans="1:10" x14ac:dyDescent="0.2">
      <c r="A71" s="132"/>
      <c r="B71" s="25">
        <f t="shared" si="1"/>
        <v>62</v>
      </c>
      <c r="C71" s="24">
        <f t="shared" si="2"/>
        <v>81.427956809083284</v>
      </c>
      <c r="D71" s="48">
        <f t="shared" si="3"/>
        <v>0.40517583828778747</v>
      </c>
      <c r="E71" s="24">
        <f t="shared" si="4"/>
        <v>119.54147205218756</v>
      </c>
      <c r="F71" s="48">
        <f t="shared" si="5"/>
        <v>0.59482416171221253</v>
      </c>
      <c r="G71" s="44">
        <f t="shared" si="6"/>
        <v>200.96942886127084</v>
      </c>
      <c r="H71" s="24">
        <f t="shared" si="7"/>
        <v>18492.562941452565</v>
      </c>
      <c r="I71" s="24">
        <f t="shared" si="8"/>
        <v>5221.829664177385</v>
      </c>
      <c r="J71" s="24">
        <f t="shared" si="0"/>
        <v>23714.39260562995</v>
      </c>
    </row>
    <row r="72" spans="1:10" x14ac:dyDescent="0.2">
      <c r="A72" s="132"/>
      <c r="B72" s="25">
        <f t="shared" si="1"/>
        <v>63</v>
      </c>
      <c r="C72" s="24">
        <f t="shared" si="2"/>
        <v>80.904962868854966</v>
      </c>
      <c r="D72" s="48">
        <f t="shared" si="3"/>
        <v>0.40257348258029657</v>
      </c>
      <c r="E72" s="24">
        <f t="shared" si="4"/>
        <v>120.06446599241588</v>
      </c>
      <c r="F72" s="48">
        <f t="shared" si="5"/>
        <v>0.59742651741970343</v>
      </c>
      <c r="G72" s="44">
        <f t="shared" si="6"/>
        <v>200.96942886127084</v>
      </c>
      <c r="H72" s="24">
        <f t="shared" si="7"/>
        <v>18372.49847546015</v>
      </c>
      <c r="I72" s="24">
        <f t="shared" si="8"/>
        <v>5140.9247013085296</v>
      </c>
      <c r="J72" s="24">
        <f t="shared" si="0"/>
        <v>23513.42317676868</v>
      </c>
    </row>
    <row r="73" spans="1:10" x14ac:dyDescent="0.2">
      <c r="A73" s="132"/>
      <c r="B73" s="25">
        <f t="shared" si="1"/>
        <v>64</v>
      </c>
      <c r="C73" s="24">
        <f t="shared" si="2"/>
        <v>80.379680830138142</v>
      </c>
      <c r="D73" s="48">
        <f t="shared" si="3"/>
        <v>0.39995974156658531</v>
      </c>
      <c r="E73" s="24">
        <f t="shared" si="4"/>
        <v>120.5897480311327</v>
      </c>
      <c r="F73" s="48">
        <f t="shared" si="5"/>
        <v>0.60004025843341469</v>
      </c>
      <c r="G73" s="44">
        <f t="shared" si="6"/>
        <v>200.96942886127084</v>
      </c>
      <c r="H73" s="24">
        <f t="shared" si="7"/>
        <v>18251.908727429018</v>
      </c>
      <c r="I73" s="24">
        <f t="shared" si="8"/>
        <v>5060.5450204783911</v>
      </c>
      <c r="J73" s="24">
        <f t="shared" si="0"/>
        <v>23312.45374790741</v>
      </c>
    </row>
    <row r="74" spans="1:10" x14ac:dyDescent="0.2">
      <c r="A74" s="132"/>
      <c r="B74" s="25">
        <f t="shared" si="1"/>
        <v>65</v>
      </c>
      <c r="C74" s="24">
        <f t="shared" si="2"/>
        <v>79.852100682501941</v>
      </c>
      <c r="D74" s="48">
        <f t="shared" si="3"/>
        <v>0.39733456543593915</v>
      </c>
      <c r="E74" s="24">
        <f t="shared" si="4"/>
        <v>121.1173281787689</v>
      </c>
      <c r="F74" s="48">
        <f t="shared" si="5"/>
        <v>0.60266543456406085</v>
      </c>
      <c r="G74" s="44">
        <f t="shared" si="6"/>
        <v>200.96942886127084</v>
      </c>
      <c r="H74" s="24">
        <f t="shared" si="7"/>
        <v>18130.791399250247</v>
      </c>
      <c r="I74" s="24">
        <f t="shared" si="8"/>
        <v>4980.6929197958889</v>
      </c>
      <c r="J74" s="24">
        <f t="shared" ref="J74:J137" si="9">H74+I74</f>
        <v>23111.484319046136</v>
      </c>
    </row>
    <row r="75" spans="1:10" x14ac:dyDescent="0.2">
      <c r="A75" s="132"/>
      <c r="B75" s="25">
        <f t="shared" ref="B75:B138" si="10">B74+1</f>
        <v>66</v>
      </c>
      <c r="C75" s="24">
        <f t="shared" ref="C75:C138" si="11">IF(H74*($G$5*0.01/12)&gt;0,H74*($G$5*0.01/12),0)</f>
        <v>79.322212371719829</v>
      </c>
      <c r="D75" s="48">
        <f t="shared" ref="D75:D138" si="12">C75/G75</f>
        <v>0.39469790415972139</v>
      </c>
      <c r="E75" s="24">
        <f t="shared" ref="E75:E138" si="13">IF(C75&gt;0,G75-C75,0)</f>
        <v>121.64721648955101</v>
      </c>
      <c r="F75" s="48">
        <f t="shared" ref="F75:F138" si="14">E75/G75</f>
        <v>0.60530209584027861</v>
      </c>
      <c r="G75" s="44">
        <f t="shared" ref="G75:G138" si="15">IF(C75&gt;0,(($G$5*0.01/12)*$G$4)/(1-1/(1+($G$5*0.01/12))^($G$6*12)),0)</f>
        <v>200.96942886127084</v>
      </c>
      <c r="H75" s="24">
        <f t="shared" ref="H75:H138" si="16">IF(H74-E75&gt;=0,H74-E75,0)</f>
        <v>18009.144182760698</v>
      </c>
      <c r="I75" s="24">
        <f t="shared" ref="I75:I138" si="17">I74-C75</f>
        <v>4901.3707074241693</v>
      </c>
      <c r="J75" s="24">
        <f t="shared" si="9"/>
        <v>22910.514890184866</v>
      </c>
    </row>
    <row r="76" spans="1:10" x14ac:dyDescent="0.2">
      <c r="A76" s="132"/>
      <c r="B76" s="25">
        <f t="shared" si="10"/>
        <v>67</v>
      </c>
      <c r="C76" s="24">
        <f t="shared" si="11"/>
        <v>78.79000579957804</v>
      </c>
      <c r="D76" s="48">
        <f t="shared" si="12"/>
        <v>0.39204970749042017</v>
      </c>
      <c r="E76" s="24">
        <f t="shared" si="13"/>
        <v>122.1794230616928</v>
      </c>
      <c r="F76" s="48">
        <f t="shared" si="14"/>
        <v>0.60795029250957977</v>
      </c>
      <c r="G76" s="44">
        <f t="shared" si="15"/>
        <v>200.96942886127084</v>
      </c>
      <c r="H76" s="24">
        <f t="shared" si="16"/>
        <v>17886.964759699003</v>
      </c>
      <c r="I76" s="24">
        <f t="shared" si="17"/>
        <v>4822.5807016245908</v>
      </c>
      <c r="J76" s="24">
        <f t="shared" si="9"/>
        <v>22709.545461323592</v>
      </c>
    </row>
    <row r="77" spans="1:10" x14ac:dyDescent="0.2">
      <c r="A77" s="132"/>
      <c r="B77" s="25">
        <f t="shared" si="10"/>
        <v>68</v>
      </c>
      <c r="C77" s="24">
        <f t="shared" si="11"/>
        <v>78.255470823683126</v>
      </c>
      <c r="D77" s="48">
        <f t="shared" si="12"/>
        <v>0.38938992496069075</v>
      </c>
      <c r="E77" s="24">
        <f t="shared" si="13"/>
        <v>122.71395803758772</v>
      </c>
      <c r="F77" s="48">
        <f t="shared" si="14"/>
        <v>0.61061007503930931</v>
      </c>
      <c r="G77" s="44">
        <f t="shared" si="15"/>
        <v>200.96942886127084</v>
      </c>
      <c r="H77" s="24">
        <f t="shared" si="16"/>
        <v>17764.250801661416</v>
      </c>
      <c r="I77" s="24">
        <f t="shared" si="17"/>
        <v>4744.3252308009078</v>
      </c>
      <c r="J77" s="24">
        <f t="shared" si="9"/>
        <v>22508.576032462322</v>
      </c>
    </row>
    <row r="78" spans="1:10" x14ac:dyDescent="0.2">
      <c r="A78" s="132"/>
      <c r="B78" s="25">
        <f t="shared" si="10"/>
        <v>69</v>
      </c>
      <c r="C78" s="24">
        <f t="shared" si="11"/>
        <v>77.718597257268684</v>
      </c>
      <c r="D78" s="48">
        <f t="shared" si="12"/>
        <v>0.38671850588239376</v>
      </c>
      <c r="E78" s="24">
        <f t="shared" si="13"/>
        <v>123.25083160400216</v>
      </c>
      <c r="F78" s="48">
        <f t="shared" si="14"/>
        <v>0.61328149411760624</v>
      </c>
      <c r="G78" s="44">
        <f t="shared" si="15"/>
        <v>200.96942886127084</v>
      </c>
      <c r="H78" s="24">
        <f t="shared" si="16"/>
        <v>17640.999970057412</v>
      </c>
      <c r="I78" s="24">
        <f t="shared" si="17"/>
        <v>4666.606633543639</v>
      </c>
      <c r="J78" s="24">
        <f t="shared" si="9"/>
        <v>22307.606603601052</v>
      </c>
    </row>
    <row r="79" spans="1:10" x14ac:dyDescent="0.2">
      <c r="A79" s="132"/>
      <c r="B79" s="25">
        <f t="shared" si="10"/>
        <v>70</v>
      </c>
      <c r="C79" s="24">
        <f t="shared" si="11"/>
        <v>77.179374869001165</v>
      </c>
      <c r="D79" s="48">
        <f t="shared" si="12"/>
        <v>0.38403539934562919</v>
      </c>
      <c r="E79" s="24">
        <f t="shared" si="13"/>
        <v>123.79005399226968</v>
      </c>
      <c r="F79" s="48">
        <f t="shared" si="14"/>
        <v>0.61596460065437075</v>
      </c>
      <c r="G79" s="44">
        <f t="shared" si="15"/>
        <v>200.96942886127084</v>
      </c>
      <c r="H79" s="24">
        <f t="shared" si="16"/>
        <v>17517.209916065141</v>
      </c>
      <c r="I79" s="24">
        <f t="shared" si="17"/>
        <v>4589.4272586746374</v>
      </c>
      <c r="J79" s="24">
        <f t="shared" si="9"/>
        <v>22106.637174739779</v>
      </c>
    </row>
    <row r="80" spans="1:10" x14ac:dyDescent="0.2">
      <c r="A80" s="132"/>
      <c r="B80" s="25">
        <f t="shared" si="10"/>
        <v>71</v>
      </c>
      <c r="C80" s="24">
        <f t="shared" si="11"/>
        <v>76.637793382784992</v>
      </c>
      <c r="D80" s="48">
        <f t="shared" si="12"/>
        <v>0.38134055421776636</v>
      </c>
      <c r="E80" s="24">
        <f t="shared" si="13"/>
        <v>124.33163547848585</v>
      </c>
      <c r="F80" s="48">
        <f t="shared" si="14"/>
        <v>0.61865944578223364</v>
      </c>
      <c r="G80" s="44">
        <f t="shared" si="15"/>
        <v>200.96942886127084</v>
      </c>
      <c r="H80" s="24">
        <f t="shared" si="16"/>
        <v>17392.878280586654</v>
      </c>
      <c r="I80" s="24">
        <f t="shared" si="17"/>
        <v>4512.7894652918521</v>
      </c>
      <c r="J80" s="24">
        <f t="shared" si="9"/>
        <v>21905.667745878505</v>
      </c>
    </row>
    <row r="81" spans="1:10" x14ac:dyDescent="0.2">
      <c r="A81" s="132"/>
      <c r="B81" s="25">
        <f t="shared" si="10"/>
        <v>72</v>
      </c>
      <c r="C81" s="24">
        <f t="shared" si="11"/>
        <v>76.093842477566596</v>
      </c>
      <c r="D81" s="48">
        <f t="shared" si="12"/>
        <v>0.37863391914246897</v>
      </c>
      <c r="E81" s="24">
        <f t="shared" si="13"/>
        <v>124.87558638370425</v>
      </c>
      <c r="F81" s="48">
        <f t="shared" si="14"/>
        <v>0.62136608085753098</v>
      </c>
      <c r="G81" s="44">
        <f t="shared" si="15"/>
        <v>200.96942886127084</v>
      </c>
      <c r="H81" s="24">
        <f t="shared" si="16"/>
        <v>17268.002694202951</v>
      </c>
      <c r="I81" s="24">
        <f t="shared" si="17"/>
        <v>4436.6956228142853</v>
      </c>
      <c r="J81" s="24">
        <f t="shared" si="9"/>
        <v>21704.698317017235</v>
      </c>
    </row>
    <row r="82" spans="1:10" x14ac:dyDescent="0.2">
      <c r="A82" s="132">
        <f>A70+1</f>
        <v>7</v>
      </c>
      <c r="B82" s="25">
        <f t="shared" si="10"/>
        <v>73</v>
      </c>
      <c r="C82" s="24">
        <f t="shared" si="11"/>
        <v>75.547511787137907</v>
      </c>
      <c r="D82" s="48">
        <f t="shared" si="12"/>
        <v>0.37591544253871739</v>
      </c>
      <c r="E82" s="24">
        <f t="shared" si="13"/>
        <v>125.42191707413293</v>
      </c>
      <c r="F82" s="48">
        <f t="shared" si="14"/>
        <v>0.62408455746128266</v>
      </c>
      <c r="G82" s="44">
        <f t="shared" si="15"/>
        <v>200.96942886127084</v>
      </c>
      <c r="H82" s="24">
        <f t="shared" si="16"/>
        <v>17142.580777128816</v>
      </c>
      <c r="I82" s="24">
        <f t="shared" si="17"/>
        <v>4361.148111027147</v>
      </c>
      <c r="J82" s="24">
        <f t="shared" si="9"/>
        <v>21503.728888155965</v>
      </c>
    </row>
    <row r="83" spans="1:10" x14ac:dyDescent="0.2">
      <c r="A83" s="132"/>
      <c r="B83" s="25">
        <f t="shared" si="10"/>
        <v>74</v>
      </c>
      <c r="C83" s="24">
        <f t="shared" si="11"/>
        <v>74.99879089993857</v>
      </c>
      <c r="D83" s="48">
        <f t="shared" si="12"/>
        <v>0.37318507259982425</v>
      </c>
      <c r="E83" s="24">
        <f t="shared" si="13"/>
        <v>125.97063796133227</v>
      </c>
      <c r="F83" s="48">
        <f t="shared" si="14"/>
        <v>0.62681492740017575</v>
      </c>
      <c r="G83" s="44">
        <f t="shared" si="15"/>
        <v>200.96942886127084</v>
      </c>
      <c r="H83" s="24">
        <f t="shared" si="16"/>
        <v>17016.610139167486</v>
      </c>
      <c r="I83" s="24">
        <f t="shared" si="17"/>
        <v>4286.1493201272087</v>
      </c>
      <c r="J83" s="24">
        <f t="shared" si="9"/>
        <v>21302.759459294695</v>
      </c>
    </row>
    <row r="84" spans="1:10" x14ac:dyDescent="0.2">
      <c r="A84" s="132"/>
      <c r="B84" s="25">
        <f t="shared" si="10"/>
        <v>75</v>
      </c>
      <c r="C84" s="24">
        <f t="shared" si="11"/>
        <v>74.447669358857738</v>
      </c>
      <c r="D84" s="48">
        <f t="shared" si="12"/>
        <v>0.37044275729244847</v>
      </c>
      <c r="E84" s="24">
        <f t="shared" si="13"/>
        <v>126.5217595024131</v>
      </c>
      <c r="F84" s="48">
        <f t="shared" si="14"/>
        <v>0.62955724270755153</v>
      </c>
      <c r="G84" s="44">
        <f t="shared" si="15"/>
        <v>200.96942886127084</v>
      </c>
      <c r="H84" s="24">
        <f t="shared" si="16"/>
        <v>16890.088379665074</v>
      </c>
      <c r="I84" s="24">
        <f t="shared" si="17"/>
        <v>4211.7016507683511</v>
      </c>
      <c r="J84" s="24">
        <f t="shared" si="9"/>
        <v>21101.790030433425</v>
      </c>
    </row>
    <row r="85" spans="1:10" x14ac:dyDescent="0.2">
      <c r="A85" s="132"/>
      <c r="B85" s="25">
        <f t="shared" si="10"/>
        <v>76</v>
      </c>
      <c r="C85" s="24">
        <f t="shared" si="11"/>
        <v>73.894136661034693</v>
      </c>
      <c r="D85" s="48">
        <f t="shared" si="12"/>
        <v>0.36768844435560299</v>
      </c>
      <c r="E85" s="24">
        <f t="shared" si="13"/>
        <v>127.07529220023615</v>
      </c>
      <c r="F85" s="48">
        <f t="shared" si="14"/>
        <v>0.63231155564439701</v>
      </c>
      <c r="G85" s="44">
        <f t="shared" si="15"/>
        <v>200.96942886127084</v>
      </c>
      <c r="H85" s="24">
        <f t="shared" si="16"/>
        <v>16763.013087464838</v>
      </c>
      <c r="I85" s="24">
        <f t="shared" si="17"/>
        <v>4137.8075141073168</v>
      </c>
      <c r="J85" s="24">
        <f t="shared" si="9"/>
        <v>20900.820601572155</v>
      </c>
    </row>
    <row r="86" spans="1:10" x14ac:dyDescent="0.2">
      <c r="A86" s="132"/>
      <c r="B86" s="25">
        <f t="shared" si="10"/>
        <v>77</v>
      </c>
      <c r="C86" s="24">
        <f t="shared" si="11"/>
        <v>73.338182257658659</v>
      </c>
      <c r="D86" s="48">
        <f t="shared" si="12"/>
        <v>0.36492208129965875</v>
      </c>
      <c r="E86" s="24">
        <f t="shared" si="13"/>
        <v>127.63124660361218</v>
      </c>
      <c r="F86" s="48">
        <f t="shared" si="14"/>
        <v>0.63507791870034125</v>
      </c>
      <c r="G86" s="44">
        <f t="shared" si="15"/>
        <v>200.96942886127084</v>
      </c>
      <c r="H86" s="24">
        <f t="shared" si="16"/>
        <v>16635.381840861228</v>
      </c>
      <c r="I86" s="24">
        <f t="shared" si="17"/>
        <v>4064.4693318496584</v>
      </c>
      <c r="J86" s="24">
        <f t="shared" si="9"/>
        <v>20699.851172710885</v>
      </c>
    </row>
    <row r="87" spans="1:10" x14ac:dyDescent="0.2">
      <c r="A87" s="132"/>
      <c r="B87" s="25">
        <f t="shared" si="10"/>
        <v>78</v>
      </c>
      <c r="C87" s="24">
        <f t="shared" si="11"/>
        <v>72.779795553767869</v>
      </c>
      <c r="D87" s="48">
        <f t="shared" si="12"/>
        <v>0.36214361540534479</v>
      </c>
      <c r="E87" s="24">
        <f t="shared" si="13"/>
        <v>128.18963330750296</v>
      </c>
      <c r="F87" s="48">
        <f t="shared" si="14"/>
        <v>0.6378563845946551</v>
      </c>
      <c r="G87" s="44">
        <f t="shared" si="15"/>
        <v>200.96942886127084</v>
      </c>
      <c r="H87" s="24">
        <f t="shared" si="16"/>
        <v>16507.192207553726</v>
      </c>
      <c r="I87" s="24">
        <f t="shared" si="17"/>
        <v>3991.6895362958903</v>
      </c>
      <c r="J87" s="24">
        <f t="shared" si="9"/>
        <v>20498.881743849615</v>
      </c>
    </row>
    <row r="88" spans="1:10" x14ac:dyDescent="0.2">
      <c r="A88" s="132"/>
      <c r="B88" s="25">
        <f t="shared" si="10"/>
        <v>79</v>
      </c>
      <c r="C88" s="24">
        <f t="shared" si="11"/>
        <v>72.218965908047537</v>
      </c>
      <c r="D88" s="48">
        <f t="shared" si="12"/>
        <v>0.35935299372274315</v>
      </c>
      <c r="E88" s="24">
        <f t="shared" si="13"/>
        <v>128.75046295322329</v>
      </c>
      <c r="F88" s="48">
        <f t="shared" si="14"/>
        <v>0.64064700627725679</v>
      </c>
      <c r="G88" s="44">
        <f t="shared" si="15"/>
        <v>200.96942886127084</v>
      </c>
      <c r="H88" s="24">
        <f t="shared" si="16"/>
        <v>16378.441744600503</v>
      </c>
      <c r="I88" s="24">
        <f t="shared" si="17"/>
        <v>3919.4705703878426</v>
      </c>
      <c r="J88" s="24">
        <f t="shared" si="9"/>
        <v>20297.912314988345</v>
      </c>
    </row>
    <row r="89" spans="1:10" x14ac:dyDescent="0.2">
      <c r="A89" s="132"/>
      <c r="B89" s="25">
        <f t="shared" si="10"/>
        <v>80</v>
      </c>
      <c r="C89" s="24">
        <f t="shared" si="11"/>
        <v>71.65568263262719</v>
      </c>
      <c r="D89" s="48">
        <f t="shared" si="12"/>
        <v>0.3565501630702802</v>
      </c>
      <c r="E89" s="24">
        <f t="shared" si="13"/>
        <v>129.31374622864365</v>
      </c>
      <c r="F89" s="48">
        <f t="shared" si="14"/>
        <v>0.6434498369297198</v>
      </c>
      <c r="G89" s="44">
        <f t="shared" si="15"/>
        <v>200.96942886127084</v>
      </c>
      <c r="H89" s="24">
        <f t="shared" si="16"/>
        <v>16249.12799837186</v>
      </c>
      <c r="I89" s="24">
        <f t="shared" si="17"/>
        <v>3847.8148877552153</v>
      </c>
      <c r="J89" s="24">
        <f t="shared" si="9"/>
        <v>20096.942886127075</v>
      </c>
    </row>
    <row r="90" spans="1:10" x14ac:dyDescent="0.2">
      <c r="A90" s="132"/>
      <c r="B90" s="25">
        <f t="shared" si="10"/>
        <v>81</v>
      </c>
      <c r="C90" s="24">
        <f t="shared" si="11"/>
        <v>71.089934992876877</v>
      </c>
      <c r="D90" s="48">
        <f t="shared" si="12"/>
        <v>0.35373507003371268</v>
      </c>
      <c r="E90" s="24">
        <f t="shared" si="13"/>
        <v>129.87949386839398</v>
      </c>
      <c r="F90" s="48">
        <f t="shared" si="14"/>
        <v>0.64626492996628737</v>
      </c>
      <c r="G90" s="44">
        <f t="shared" si="15"/>
        <v>200.96942886127084</v>
      </c>
      <c r="H90" s="24">
        <f t="shared" si="16"/>
        <v>16119.248504503466</v>
      </c>
      <c r="I90" s="24">
        <f t="shared" si="17"/>
        <v>3776.7249527623385</v>
      </c>
      <c r="J90" s="24">
        <f t="shared" si="9"/>
        <v>19895.973457265805</v>
      </c>
    </row>
    <row r="91" spans="1:10" x14ac:dyDescent="0.2">
      <c r="A91" s="132"/>
      <c r="B91" s="25">
        <f t="shared" si="10"/>
        <v>82</v>
      </c>
      <c r="C91" s="24">
        <f t="shared" si="11"/>
        <v>70.521712207202654</v>
      </c>
      <c r="D91" s="48">
        <f t="shared" si="12"/>
        <v>0.35090766096511017</v>
      </c>
      <c r="E91" s="24">
        <f t="shared" si="13"/>
        <v>130.44771665406819</v>
      </c>
      <c r="F91" s="48">
        <f t="shared" si="14"/>
        <v>0.64909233903488983</v>
      </c>
      <c r="G91" s="44">
        <f t="shared" si="15"/>
        <v>200.96942886127084</v>
      </c>
      <c r="H91" s="24">
        <f t="shared" si="16"/>
        <v>15988.800787849399</v>
      </c>
      <c r="I91" s="24">
        <f t="shared" si="17"/>
        <v>3706.2032405551358</v>
      </c>
      <c r="J91" s="24">
        <f t="shared" si="9"/>
        <v>19695.004028404535</v>
      </c>
    </row>
    <row r="92" spans="1:10" x14ac:dyDescent="0.2">
      <c r="A92" s="132"/>
      <c r="B92" s="25">
        <f t="shared" si="10"/>
        <v>83</v>
      </c>
      <c r="C92" s="24">
        <f t="shared" si="11"/>
        <v>69.951003446841113</v>
      </c>
      <c r="D92" s="48">
        <f t="shared" si="12"/>
        <v>0.34806788198183258</v>
      </c>
      <c r="E92" s="24">
        <f t="shared" si="13"/>
        <v>131.01842541442971</v>
      </c>
      <c r="F92" s="48">
        <f t="shared" si="14"/>
        <v>0.65193211801816742</v>
      </c>
      <c r="G92" s="44">
        <f t="shared" si="15"/>
        <v>200.96942886127084</v>
      </c>
      <c r="H92" s="24">
        <f t="shared" si="16"/>
        <v>15857.782362434969</v>
      </c>
      <c r="I92" s="24">
        <f t="shared" si="17"/>
        <v>3636.2522371082946</v>
      </c>
      <c r="J92" s="24">
        <f t="shared" si="9"/>
        <v>19494.034599543265</v>
      </c>
    </row>
    <row r="93" spans="1:10" x14ac:dyDescent="0.2">
      <c r="A93" s="132"/>
      <c r="B93" s="25">
        <f t="shared" si="10"/>
        <v>84</v>
      </c>
      <c r="C93" s="24">
        <f t="shared" si="11"/>
        <v>69.377797835652984</v>
      </c>
      <c r="D93" s="48">
        <f t="shared" si="12"/>
        <v>0.34521567896550309</v>
      </c>
      <c r="E93" s="24">
        <f t="shared" si="13"/>
        <v>131.59163102561786</v>
      </c>
      <c r="F93" s="48">
        <f t="shared" si="14"/>
        <v>0.65478432103449691</v>
      </c>
      <c r="G93" s="44">
        <f t="shared" si="15"/>
        <v>200.96942886127084</v>
      </c>
      <c r="H93" s="24">
        <f t="shared" si="16"/>
        <v>15726.190731409351</v>
      </c>
      <c r="I93" s="24">
        <f t="shared" si="17"/>
        <v>3566.8744392726417</v>
      </c>
      <c r="J93" s="24">
        <f t="shared" si="9"/>
        <v>19293.065170681992</v>
      </c>
    </row>
    <row r="94" spans="1:10" x14ac:dyDescent="0.2">
      <c r="A94" s="132">
        <f>A82+1</f>
        <v>8</v>
      </c>
      <c r="B94" s="25">
        <f t="shared" si="10"/>
        <v>85</v>
      </c>
      <c r="C94" s="24">
        <f t="shared" si="11"/>
        <v>68.80208444991591</v>
      </c>
      <c r="D94" s="48">
        <f t="shared" si="12"/>
        <v>0.3423509975609772</v>
      </c>
      <c r="E94" s="24">
        <f t="shared" si="13"/>
        <v>132.16734441135492</v>
      </c>
      <c r="F94" s="48">
        <f t="shared" si="14"/>
        <v>0.6576490024390228</v>
      </c>
      <c r="G94" s="44">
        <f t="shared" si="15"/>
        <v>200.96942886127084</v>
      </c>
      <c r="H94" s="24">
        <f t="shared" si="16"/>
        <v>15594.023386997997</v>
      </c>
      <c r="I94" s="24">
        <f t="shared" si="17"/>
        <v>3498.0723548227256</v>
      </c>
      <c r="J94" s="24">
        <f t="shared" si="9"/>
        <v>19092.095741820722</v>
      </c>
    </row>
    <row r="95" spans="1:10" x14ac:dyDescent="0.2">
      <c r="A95" s="132"/>
      <c r="B95" s="25">
        <f t="shared" si="10"/>
        <v>86</v>
      </c>
      <c r="C95" s="24">
        <f t="shared" si="11"/>
        <v>68.223852318116229</v>
      </c>
      <c r="D95" s="48">
        <f t="shared" si="12"/>
        <v>0.33947378317530641</v>
      </c>
      <c r="E95" s="24">
        <f t="shared" si="13"/>
        <v>132.74557654315461</v>
      </c>
      <c r="F95" s="48">
        <f t="shared" si="14"/>
        <v>0.66052621682469359</v>
      </c>
      <c r="G95" s="44">
        <f t="shared" si="15"/>
        <v>200.96942886127084</v>
      </c>
      <c r="H95" s="24">
        <f t="shared" si="16"/>
        <v>15461.277810454842</v>
      </c>
      <c r="I95" s="24">
        <f t="shared" si="17"/>
        <v>3429.8485025046093</v>
      </c>
      <c r="J95" s="24">
        <f t="shared" si="9"/>
        <v>18891.126312959452</v>
      </c>
    </row>
    <row r="96" spans="1:10" x14ac:dyDescent="0.2">
      <c r="A96" s="132"/>
      <c r="B96" s="25">
        <f t="shared" si="10"/>
        <v>87</v>
      </c>
      <c r="C96" s="24">
        <f t="shared" si="11"/>
        <v>67.643090420739924</v>
      </c>
      <c r="D96" s="48">
        <f t="shared" si="12"/>
        <v>0.33658398097669839</v>
      </c>
      <c r="E96" s="24">
        <f t="shared" si="13"/>
        <v>133.32633844053092</v>
      </c>
      <c r="F96" s="48">
        <f t="shared" si="14"/>
        <v>0.66341601902330161</v>
      </c>
      <c r="G96" s="44">
        <f t="shared" si="15"/>
        <v>200.96942886127084</v>
      </c>
      <c r="H96" s="24">
        <f t="shared" si="16"/>
        <v>15327.951472014311</v>
      </c>
      <c r="I96" s="24">
        <f t="shared" si="17"/>
        <v>3362.2054120838693</v>
      </c>
      <c r="J96" s="24">
        <f t="shared" si="9"/>
        <v>18690.156884098178</v>
      </c>
    </row>
    <row r="97" spans="1:10" x14ac:dyDescent="0.2">
      <c r="A97" s="132"/>
      <c r="B97" s="25">
        <f t="shared" si="10"/>
        <v>88</v>
      </c>
      <c r="C97" s="24">
        <f t="shared" si="11"/>
        <v>67.059787690062606</v>
      </c>
      <c r="D97" s="48">
        <f t="shared" si="12"/>
        <v>0.33368153589347144</v>
      </c>
      <c r="E97" s="24">
        <f t="shared" si="13"/>
        <v>133.90964117120825</v>
      </c>
      <c r="F97" s="48">
        <f t="shared" si="14"/>
        <v>0.66631846410652862</v>
      </c>
      <c r="G97" s="44">
        <f t="shared" si="15"/>
        <v>200.96942886127084</v>
      </c>
      <c r="H97" s="24">
        <f t="shared" si="16"/>
        <v>15194.041830843102</v>
      </c>
      <c r="I97" s="24">
        <f t="shared" si="17"/>
        <v>3295.1456243938069</v>
      </c>
      <c r="J97" s="24">
        <f t="shared" si="9"/>
        <v>18489.187455236908</v>
      </c>
    </row>
    <row r="98" spans="1:10" x14ac:dyDescent="0.2">
      <c r="A98" s="132"/>
      <c r="B98" s="25">
        <f t="shared" si="10"/>
        <v>89</v>
      </c>
      <c r="C98" s="24">
        <f t="shared" si="11"/>
        <v>66.473933009938563</v>
      </c>
      <c r="D98" s="48">
        <f t="shared" si="12"/>
        <v>0.33076639261300539</v>
      </c>
      <c r="E98" s="24">
        <f t="shared" si="13"/>
        <v>134.49549585133229</v>
      </c>
      <c r="F98" s="48">
        <f t="shared" si="14"/>
        <v>0.66923360738699467</v>
      </c>
      <c r="G98" s="44">
        <f t="shared" si="15"/>
        <v>200.96942886127084</v>
      </c>
      <c r="H98" s="24">
        <f t="shared" si="16"/>
        <v>15059.54633499177</v>
      </c>
      <c r="I98" s="24">
        <f t="shared" si="17"/>
        <v>3228.6716913838682</v>
      </c>
      <c r="J98" s="24">
        <f t="shared" si="9"/>
        <v>18288.218026375638</v>
      </c>
    </row>
    <row r="99" spans="1:10" x14ac:dyDescent="0.2">
      <c r="A99" s="132"/>
      <c r="B99" s="25">
        <f t="shared" si="10"/>
        <v>90</v>
      </c>
      <c r="C99" s="24">
        <f t="shared" si="11"/>
        <v>65.885515215588981</v>
      </c>
      <c r="D99" s="48">
        <f t="shared" si="12"/>
        <v>0.32783849558068723</v>
      </c>
      <c r="E99" s="24">
        <f t="shared" si="13"/>
        <v>135.08391364568186</v>
      </c>
      <c r="F99" s="48">
        <f t="shared" si="14"/>
        <v>0.67216150441931277</v>
      </c>
      <c r="G99" s="44">
        <f t="shared" si="15"/>
        <v>200.96942886127084</v>
      </c>
      <c r="H99" s="24">
        <f t="shared" si="16"/>
        <v>14924.462421346088</v>
      </c>
      <c r="I99" s="24">
        <f t="shared" si="17"/>
        <v>3162.7861761682793</v>
      </c>
      <c r="J99" s="24">
        <f t="shared" si="9"/>
        <v>18087.248597514368</v>
      </c>
    </row>
    <row r="100" spans="1:10" x14ac:dyDescent="0.2">
      <c r="A100" s="132"/>
      <c r="B100" s="25">
        <f t="shared" si="10"/>
        <v>91</v>
      </c>
      <c r="C100" s="24">
        <f t="shared" si="11"/>
        <v>65.294523093389131</v>
      </c>
      <c r="D100" s="48">
        <f t="shared" si="12"/>
        <v>0.3248977889988528</v>
      </c>
      <c r="E100" s="24">
        <f t="shared" si="13"/>
        <v>135.67490576788171</v>
      </c>
      <c r="F100" s="48">
        <f t="shared" si="14"/>
        <v>0.6751022110011472</v>
      </c>
      <c r="G100" s="44">
        <f t="shared" si="15"/>
        <v>200.96942886127084</v>
      </c>
      <c r="H100" s="24">
        <f t="shared" si="16"/>
        <v>14788.787515578206</v>
      </c>
      <c r="I100" s="24">
        <f t="shared" si="17"/>
        <v>3097.4916530748901</v>
      </c>
      <c r="J100" s="24">
        <f t="shared" si="9"/>
        <v>17886.279168653095</v>
      </c>
    </row>
    <row r="101" spans="1:10" x14ac:dyDescent="0.2">
      <c r="A101" s="132"/>
      <c r="B101" s="25">
        <f t="shared" si="10"/>
        <v>92</v>
      </c>
      <c r="C101" s="24">
        <f t="shared" si="11"/>
        <v>64.700945380654645</v>
      </c>
      <c r="D101" s="48">
        <f t="shared" si="12"/>
        <v>0.32194421682572277</v>
      </c>
      <c r="E101" s="24">
        <f t="shared" si="13"/>
        <v>136.2684834806162</v>
      </c>
      <c r="F101" s="48">
        <f t="shared" si="14"/>
        <v>0.67805578317427728</v>
      </c>
      <c r="G101" s="44">
        <f t="shared" si="15"/>
        <v>200.96942886127084</v>
      </c>
      <c r="H101" s="24">
        <f t="shared" si="16"/>
        <v>14652.519032097589</v>
      </c>
      <c r="I101" s="24">
        <f t="shared" si="17"/>
        <v>3032.7907076942356</v>
      </c>
      <c r="J101" s="24">
        <f t="shared" si="9"/>
        <v>17685.309739791825</v>
      </c>
    </row>
    <row r="102" spans="1:10" x14ac:dyDescent="0.2">
      <c r="A102" s="132"/>
      <c r="B102" s="25">
        <f t="shared" si="10"/>
        <v>93</v>
      </c>
      <c r="C102" s="24">
        <f t="shared" si="11"/>
        <v>64.104770765426949</v>
      </c>
      <c r="D102" s="48">
        <f t="shared" si="12"/>
        <v>0.31897772277433528</v>
      </c>
      <c r="E102" s="24">
        <f t="shared" si="13"/>
        <v>136.86465809584388</v>
      </c>
      <c r="F102" s="48">
        <f t="shared" si="14"/>
        <v>0.68102227722566466</v>
      </c>
      <c r="G102" s="44">
        <f t="shared" si="15"/>
        <v>200.96942886127084</v>
      </c>
      <c r="H102" s="24">
        <f t="shared" si="16"/>
        <v>14515.654374001744</v>
      </c>
      <c r="I102" s="24">
        <f t="shared" si="17"/>
        <v>2968.6859369288086</v>
      </c>
      <c r="J102" s="24">
        <f t="shared" si="9"/>
        <v>17484.340310930551</v>
      </c>
    </row>
    <row r="103" spans="1:10" x14ac:dyDescent="0.2">
      <c r="A103" s="132"/>
      <c r="B103" s="25">
        <f t="shared" si="10"/>
        <v>94</v>
      </c>
      <c r="C103" s="24">
        <f t="shared" si="11"/>
        <v>63.505987886257621</v>
      </c>
      <c r="D103" s="48">
        <f t="shared" si="12"/>
        <v>0.31599825031147294</v>
      </c>
      <c r="E103" s="24">
        <f t="shared" si="13"/>
        <v>137.46344097501321</v>
      </c>
      <c r="F103" s="48">
        <f t="shared" si="14"/>
        <v>0.68400174968852701</v>
      </c>
      <c r="G103" s="44">
        <f t="shared" si="15"/>
        <v>200.96942886127084</v>
      </c>
      <c r="H103" s="24">
        <f t="shared" si="16"/>
        <v>14378.190933026732</v>
      </c>
      <c r="I103" s="24">
        <f t="shared" si="17"/>
        <v>2905.179949042551</v>
      </c>
      <c r="J103" s="24">
        <f t="shared" si="9"/>
        <v>17283.370882069285</v>
      </c>
    </row>
    <row r="104" spans="1:10" x14ac:dyDescent="0.2">
      <c r="A104" s="132"/>
      <c r="B104" s="25">
        <f t="shared" si="10"/>
        <v>95</v>
      </c>
      <c r="C104" s="24">
        <f t="shared" si="11"/>
        <v>62.904585331991946</v>
      </c>
      <c r="D104" s="48">
        <f t="shared" si="12"/>
        <v>0.31300574265658571</v>
      </c>
      <c r="E104" s="24">
        <f t="shared" si="13"/>
        <v>138.0648435292789</v>
      </c>
      <c r="F104" s="48">
        <f t="shared" si="14"/>
        <v>0.68699425734341435</v>
      </c>
      <c r="G104" s="44">
        <f t="shared" si="15"/>
        <v>200.96942886127084</v>
      </c>
      <c r="H104" s="24">
        <f t="shared" si="16"/>
        <v>14240.126089497453</v>
      </c>
      <c r="I104" s="24">
        <f t="shared" si="17"/>
        <v>2842.2753637105588</v>
      </c>
      <c r="J104" s="24">
        <f t="shared" si="9"/>
        <v>17082.401453208011</v>
      </c>
    </row>
    <row r="105" spans="1:10" x14ac:dyDescent="0.2">
      <c r="A105" s="132"/>
      <c r="B105" s="25">
        <f t="shared" si="10"/>
        <v>96</v>
      </c>
      <c r="C105" s="24">
        <f t="shared" si="11"/>
        <v>62.300551641551351</v>
      </c>
      <c r="D105" s="48">
        <f t="shared" si="12"/>
        <v>0.31000014278070825</v>
      </c>
      <c r="E105" s="24">
        <f t="shared" si="13"/>
        <v>138.66887721971949</v>
      </c>
      <c r="F105" s="48">
        <f t="shared" si="14"/>
        <v>0.6899998572192918</v>
      </c>
      <c r="G105" s="44">
        <f t="shared" si="15"/>
        <v>200.96942886127084</v>
      </c>
      <c r="H105" s="24">
        <f t="shared" si="16"/>
        <v>14101.457212277734</v>
      </c>
      <c r="I105" s="24">
        <f t="shared" si="17"/>
        <v>2779.9748120690074</v>
      </c>
      <c r="J105" s="24">
        <f t="shared" si="9"/>
        <v>16881.432024346741</v>
      </c>
    </row>
    <row r="106" spans="1:10" x14ac:dyDescent="0.2">
      <c r="A106" s="132">
        <f>A94+1</f>
        <v>9</v>
      </c>
      <c r="B106" s="25">
        <f t="shared" si="10"/>
        <v>97</v>
      </c>
      <c r="C106" s="24">
        <f t="shared" si="11"/>
        <v>61.693875303715075</v>
      </c>
      <c r="D106" s="48">
        <f t="shared" si="12"/>
        <v>0.30698139340537384</v>
      </c>
      <c r="E106" s="24">
        <f t="shared" si="13"/>
        <v>139.27555355755578</v>
      </c>
      <c r="F106" s="48">
        <f t="shared" si="14"/>
        <v>0.69301860659462622</v>
      </c>
      <c r="G106" s="44">
        <f t="shared" si="15"/>
        <v>200.96942886127084</v>
      </c>
      <c r="H106" s="24">
        <f t="shared" si="16"/>
        <v>13962.181658720177</v>
      </c>
      <c r="I106" s="24">
        <f t="shared" si="17"/>
        <v>2718.2809367652922</v>
      </c>
      <c r="J106" s="24">
        <f t="shared" si="9"/>
        <v>16680.462595485471</v>
      </c>
    </row>
    <row r="107" spans="1:10" x14ac:dyDescent="0.2">
      <c r="A107" s="132"/>
      <c r="B107" s="25">
        <f t="shared" si="10"/>
        <v>98</v>
      </c>
      <c r="C107" s="24">
        <f t="shared" si="11"/>
        <v>61.084544756900769</v>
      </c>
      <c r="D107" s="48">
        <f t="shared" si="12"/>
        <v>0.30394943700152233</v>
      </c>
      <c r="E107" s="24">
        <f t="shared" si="13"/>
        <v>139.88488410437009</v>
      </c>
      <c r="F107" s="48">
        <f t="shared" si="14"/>
        <v>0.69605056299847767</v>
      </c>
      <c r="G107" s="44">
        <f t="shared" si="15"/>
        <v>200.96942886127084</v>
      </c>
      <c r="H107" s="24">
        <f t="shared" si="16"/>
        <v>13822.296774615806</v>
      </c>
      <c r="I107" s="24">
        <f t="shared" si="17"/>
        <v>2657.1963920083913</v>
      </c>
      <c r="J107" s="24">
        <f t="shared" si="9"/>
        <v>16479.493166624197</v>
      </c>
    </row>
    <row r="108" spans="1:10" x14ac:dyDescent="0.2">
      <c r="A108" s="132"/>
      <c r="B108" s="25">
        <f t="shared" si="10"/>
        <v>99</v>
      </c>
      <c r="C108" s="24">
        <f t="shared" si="11"/>
        <v>60.472548388944148</v>
      </c>
      <c r="D108" s="48">
        <f t="shared" si="12"/>
        <v>0.30090421578840398</v>
      </c>
      <c r="E108" s="24">
        <f t="shared" si="13"/>
        <v>140.49688047232669</v>
      </c>
      <c r="F108" s="48">
        <f t="shared" si="14"/>
        <v>0.69909578421159602</v>
      </c>
      <c r="G108" s="44">
        <f t="shared" si="15"/>
        <v>200.96942886127084</v>
      </c>
      <c r="H108" s="24">
        <f t="shared" si="16"/>
        <v>13681.79989414348</v>
      </c>
      <c r="I108" s="24">
        <f t="shared" si="17"/>
        <v>2596.7238436194471</v>
      </c>
      <c r="J108" s="24">
        <f t="shared" si="9"/>
        <v>16278.523737762927</v>
      </c>
    </row>
    <row r="109" spans="1:10" x14ac:dyDescent="0.2">
      <c r="A109" s="132"/>
      <c r="B109" s="25">
        <f t="shared" si="10"/>
        <v>100</v>
      </c>
      <c r="C109" s="24">
        <f t="shared" si="11"/>
        <v>59.857874536877716</v>
      </c>
      <c r="D109" s="48">
        <f t="shared" si="12"/>
        <v>0.29784567173247828</v>
      </c>
      <c r="E109" s="24">
        <f t="shared" si="13"/>
        <v>141.11155432439313</v>
      </c>
      <c r="F109" s="48">
        <f t="shared" si="14"/>
        <v>0.70215432826752178</v>
      </c>
      <c r="G109" s="44">
        <f t="shared" si="15"/>
        <v>200.96942886127084</v>
      </c>
      <c r="H109" s="24">
        <f t="shared" si="16"/>
        <v>13540.688339819088</v>
      </c>
      <c r="I109" s="24">
        <f t="shared" si="17"/>
        <v>2536.8659690825693</v>
      </c>
      <c r="J109" s="24">
        <f t="shared" si="9"/>
        <v>16077.554308901657</v>
      </c>
    </row>
    <row r="110" spans="1:10" x14ac:dyDescent="0.2">
      <c r="A110" s="132"/>
      <c r="B110" s="25">
        <f t="shared" si="10"/>
        <v>101</v>
      </c>
      <c r="C110" s="24">
        <f t="shared" si="11"/>
        <v>59.240511486708499</v>
      </c>
      <c r="D110" s="48">
        <f t="shared" si="12"/>
        <v>0.29477374654630784</v>
      </c>
      <c r="E110" s="24">
        <f t="shared" si="13"/>
        <v>141.72891737456234</v>
      </c>
      <c r="F110" s="48">
        <f t="shared" si="14"/>
        <v>0.70522625345369216</v>
      </c>
      <c r="G110" s="44">
        <f t="shared" si="15"/>
        <v>200.96942886127084</v>
      </c>
      <c r="H110" s="24">
        <f t="shared" si="16"/>
        <v>13398.959422444525</v>
      </c>
      <c r="I110" s="24">
        <f t="shared" si="17"/>
        <v>2477.625457595861</v>
      </c>
      <c r="J110" s="24">
        <f t="shared" si="9"/>
        <v>15876.584880040386</v>
      </c>
    </row>
    <row r="111" spans="1:10" x14ac:dyDescent="0.2">
      <c r="A111" s="132"/>
      <c r="B111" s="25">
        <f t="shared" si="10"/>
        <v>102</v>
      </c>
      <c r="C111" s="24">
        <f t="shared" si="11"/>
        <v>58.620447473194787</v>
      </c>
      <c r="D111" s="48">
        <f t="shared" si="12"/>
        <v>0.29168838168744793</v>
      </c>
      <c r="E111" s="24">
        <f t="shared" si="13"/>
        <v>142.34898138807606</v>
      </c>
      <c r="F111" s="48">
        <f t="shared" si="14"/>
        <v>0.70831161831255207</v>
      </c>
      <c r="G111" s="44">
        <f t="shared" si="15"/>
        <v>200.96942886127084</v>
      </c>
      <c r="H111" s="24">
        <f t="shared" si="16"/>
        <v>13256.610441056448</v>
      </c>
      <c r="I111" s="24">
        <f t="shared" si="17"/>
        <v>2419.0050101226661</v>
      </c>
      <c r="J111" s="24">
        <f t="shared" si="9"/>
        <v>15675.615451179114</v>
      </c>
    </row>
    <row r="112" spans="1:10" x14ac:dyDescent="0.2">
      <c r="A112" s="132"/>
      <c r="B112" s="25">
        <f t="shared" si="10"/>
        <v>103</v>
      </c>
      <c r="C112" s="24">
        <f t="shared" si="11"/>
        <v>57.997670679621955</v>
      </c>
      <c r="D112" s="48">
        <f t="shared" si="12"/>
        <v>0.28858951835733054</v>
      </c>
      <c r="E112" s="24">
        <f t="shared" si="13"/>
        <v>142.97175818164888</v>
      </c>
      <c r="F112" s="48">
        <f t="shared" si="14"/>
        <v>0.7114104816426694</v>
      </c>
      <c r="G112" s="44">
        <f t="shared" si="15"/>
        <v>200.96942886127084</v>
      </c>
      <c r="H112" s="24">
        <f t="shared" si="16"/>
        <v>13113.638682874798</v>
      </c>
      <c r="I112" s="24">
        <f t="shared" si="17"/>
        <v>2361.0073394430442</v>
      </c>
      <c r="J112" s="24">
        <f t="shared" si="9"/>
        <v>15474.646022317842</v>
      </c>
    </row>
    <row r="113" spans="1:10" x14ac:dyDescent="0.2">
      <c r="A113" s="132"/>
      <c r="B113" s="25">
        <f t="shared" si="10"/>
        <v>104</v>
      </c>
      <c r="C113" s="24">
        <f t="shared" si="11"/>
        <v>57.372169237577239</v>
      </c>
      <c r="D113" s="48">
        <f t="shared" si="12"/>
        <v>0.28547709750014383</v>
      </c>
      <c r="E113" s="24">
        <f t="shared" si="13"/>
        <v>143.59725962369362</v>
      </c>
      <c r="F113" s="48">
        <f t="shared" si="14"/>
        <v>0.71452290249985617</v>
      </c>
      <c r="G113" s="44">
        <f t="shared" si="15"/>
        <v>200.96942886127084</v>
      </c>
      <c r="H113" s="24">
        <f t="shared" si="16"/>
        <v>12970.041423251105</v>
      </c>
      <c r="I113" s="24">
        <f t="shared" si="17"/>
        <v>2303.6351702054671</v>
      </c>
      <c r="J113" s="24">
        <f t="shared" si="9"/>
        <v>15273.676593456572</v>
      </c>
    </row>
    <row r="114" spans="1:10" x14ac:dyDescent="0.2">
      <c r="A114" s="132"/>
      <c r="B114" s="25">
        <f t="shared" si="10"/>
        <v>105</v>
      </c>
      <c r="C114" s="24">
        <f t="shared" si="11"/>
        <v>56.743931226723575</v>
      </c>
      <c r="D114" s="48">
        <f t="shared" si="12"/>
        <v>0.28235105980170694</v>
      </c>
      <c r="E114" s="24">
        <f t="shared" si="13"/>
        <v>144.22549763454725</v>
      </c>
      <c r="F114" s="48">
        <f t="shared" si="14"/>
        <v>0.71764894019829295</v>
      </c>
      <c r="G114" s="44">
        <f t="shared" si="15"/>
        <v>200.96942886127084</v>
      </c>
      <c r="H114" s="24">
        <f t="shared" si="16"/>
        <v>12825.815925616558</v>
      </c>
      <c r="I114" s="24">
        <f t="shared" si="17"/>
        <v>2246.8912389787438</v>
      </c>
      <c r="J114" s="24">
        <f t="shared" si="9"/>
        <v>15072.707164595302</v>
      </c>
    </row>
    <row r="115" spans="1:10" x14ac:dyDescent="0.2">
      <c r="A115" s="132"/>
      <c r="B115" s="25">
        <f t="shared" si="10"/>
        <v>106</v>
      </c>
      <c r="C115" s="24">
        <f t="shared" si="11"/>
        <v>56.112944674572439</v>
      </c>
      <c r="D115" s="48">
        <f t="shared" si="12"/>
        <v>0.27921134568833944</v>
      </c>
      <c r="E115" s="24">
        <f t="shared" si="13"/>
        <v>144.8564841866984</v>
      </c>
      <c r="F115" s="48">
        <f t="shared" si="14"/>
        <v>0.7207886543116605</v>
      </c>
      <c r="G115" s="44">
        <f t="shared" si="15"/>
        <v>200.96942886127084</v>
      </c>
      <c r="H115" s="24">
        <f t="shared" si="16"/>
        <v>12680.959441429859</v>
      </c>
      <c r="I115" s="24">
        <f t="shared" si="17"/>
        <v>2190.7782943041711</v>
      </c>
      <c r="J115" s="24">
        <f t="shared" si="9"/>
        <v>14871.73773573403</v>
      </c>
    </row>
    <row r="116" spans="1:10" x14ac:dyDescent="0.2">
      <c r="A116" s="132"/>
      <c r="B116" s="25">
        <f t="shared" si="10"/>
        <v>107</v>
      </c>
      <c r="C116" s="24">
        <f t="shared" si="11"/>
        <v>55.479197556255627</v>
      </c>
      <c r="D116" s="48">
        <f t="shared" si="12"/>
        <v>0.27605789532572594</v>
      </c>
      <c r="E116" s="24">
        <f t="shared" si="13"/>
        <v>145.49023130501521</v>
      </c>
      <c r="F116" s="48">
        <f t="shared" si="14"/>
        <v>0.72394210467427411</v>
      </c>
      <c r="G116" s="44">
        <f t="shared" si="15"/>
        <v>200.96942886127084</v>
      </c>
      <c r="H116" s="24">
        <f t="shared" si="16"/>
        <v>12535.469210124844</v>
      </c>
      <c r="I116" s="24">
        <f t="shared" si="17"/>
        <v>2135.2990967479154</v>
      </c>
      <c r="J116" s="24">
        <f t="shared" si="9"/>
        <v>14670.76830687276</v>
      </c>
    </row>
    <row r="117" spans="1:10" x14ac:dyDescent="0.2">
      <c r="A117" s="132"/>
      <c r="B117" s="25">
        <f t="shared" si="10"/>
        <v>108</v>
      </c>
      <c r="C117" s="24">
        <f t="shared" si="11"/>
        <v>54.842677794296186</v>
      </c>
      <c r="D117" s="48">
        <f t="shared" si="12"/>
        <v>0.27289064861777595</v>
      </c>
      <c r="E117" s="24">
        <f t="shared" si="13"/>
        <v>146.12675106697466</v>
      </c>
      <c r="F117" s="48">
        <f t="shared" si="14"/>
        <v>0.7271093513822241</v>
      </c>
      <c r="G117" s="44">
        <f t="shared" si="15"/>
        <v>200.96942886127084</v>
      </c>
      <c r="H117" s="24">
        <f t="shared" si="16"/>
        <v>12389.342459057869</v>
      </c>
      <c r="I117" s="24">
        <f t="shared" si="17"/>
        <v>2080.456418953619</v>
      </c>
      <c r="J117" s="24">
        <f t="shared" si="9"/>
        <v>14469.798878011488</v>
      </c>
    </row>
    <row r="118" spans="1:10" x14ac:dyDescent="0.2">
      <c r="A118" s="132">
        <f>A106+1</f>
        <v>10</v>
      </c>
      <c r="B118" s="25">
        <f t="shared" si="10"/>
        <v>109</v>
      </c>
      <c r="C118" s="24">
        <f t="shared" si="11"/>
        <v>54.203373258378171</v>
      </c>
      <c r="D118" s="48">
        <f t="shared" si="12"/>
        <v>0.26970954520547874</v>
      </c>
      <c r="E118" s="24">
        <f t="shared" si="13"/>
        <v>146.76605560289266</v>
      </c>
      <c r="F118" s="48">
        <f t="shared" si="14"/>
        <v>0.73029045479452126</v>
      </c>
      <c r="G118" s="44">
        <f t="shared" si="15"/>
        <v>200.96942886127084</v>
      </c>
      <c r="H118" s="24">
        <f t="shared" si="16"/>
        <v>12242.576403454976</v>
      </c>
      <c r="I118" s="24">
        <f t="shared" si="17"/>
        <v>2026.2530456952409</v>
      </c>
      <c r="J118" s="24">
        <f t="shared" si="9"/>
        <v>14268.829449150217</v>
      </c>
    </row>
    <row r="119" spans="1:10" x14ac:dyDescent="0.2">
      <c r="A119" s="132"/>
      <c r="B119" s="25">
        <f t="shared" si="10"/>
        <v>110</v>
      </c>
      <c r="C119" s="24">
        <f t="shared" si="11"/>
        <v>53.561271765115514</v>
      </c>
      <c r="D119" s="48">
        <f t="shared" si="12"/>
        <v>0.26651452446575269</v>
      </c>
      <c r="E119" s="24">
        <f t="shared" si="13"/>
        <v>147.40815709615532</v>
      </c>
      <c r="F119" s="48">
        <f t="shared" si="14"/>
        <v>0.73348547553424726</v>
      </c>
      <c r="G119" s="44">
        <f t="shared" si="15"/>
        <v>200.96942886127084</v>
      </c>
      <c r="H119" s="24">
        <f t="shared" si="16"/>
        <v>12095.16824635882</v>
      </c>
      <c r="I119" s="24">
        <f t="shared" si="17"/>
        <v>1972.6917739301255</v>
      </c>
      <c r="J119" s="24">
        <f t="shared" si="9"/>
        <v>14067.860020288947</v>
      </c>
    </row>
    <row r="120" spans="1:10" x14ac:dyDescent="0.2">
      <c r="A120" s="132"/>
      <c r="B120" s="25">
        <f t="shared" si="10"/>
        <v>111</v>
      </c>
      <c r="C120" s="24">
        <f t="shared" si="11"/>
        <v>52.916361077819836</v>
      </c>
      <c r="D120" s="48">
        <f t="shared" si="12"/>
        <v>0.26330552551029035</v>
      </c>
      <c r="E120" s="24">
        <f t="shared" si="13"/>
        <v>148.05306778345101</v>
      </c>
      <c r="F120" s="48">
        <f t="shared" si="14"/>
        <v>0.73669447448970971</v>
      </c>
      <c r="G120" s="44">
        <f t="shared" si="15"/>
        <v>200.96942886127084</v>
      </c>
      <c r="H120" s="24">
        <f t="shared" si="16"/>
        <v>11947.11517857537</v>
      </c>
      <c r="I120" s="24">
        <f t="shared" si="17"/>
        <v>1919.7754128523056</v>
      </c>
      <c r="J120" s="24">
        <f t="shared" si="9"/>
        <v>13866.890591427677</v>
      </c>
    </row>
    <row r="121" spans="1:10" x14ac:dyDescent="0.2">
      <c r="A121" s="132"/>
      <c r="B121" s="25">
        <f t="shared" si="10"/>
        <v>112</v>
      </c>
      <c r="C121" s="24">
        <f t="shared" si="11"/>
        <v>52.268628906267239</v>
      </c>
      <c r="D121" s="48">
        <f t="shared" si="12"/>
        <v>0.26008248718439791</v>
      </c>
      <c r="E121" s="24">
        <f t="shared" si="13"/>
        <v>148.70079995500362</v>
      </c>
      <c r="F121" s="48">
        <f t="shared" si="14"/>
        <v>0.73991751281560214</v>
      </c>
      <c r="G121" s="44">
        <f t="shared" si="15"/>
        <v>200.96942886127084</v>
      </c>
      <c r="H121" s="24">
        <f t="shared" si="16"/>
        <v>11798.414378620366</v>
      </c>
      <c r="I121" s="24">
        <f t="shared" si="17"/>
        <v>1867.5067839460385</v>
      </c>
      <c r="J121" s="24">
        <f t="shared" si="9"/>
        <v>13665.921162566405</v>
      </c>
    </row>
    <row r="122" spans="1:10" x14ac:dyDescent="0.2">
      <c r="A122" s="132"/>
      <c r="B122" s="25">
        <f t="shared" si="10"/>
        <v>113</v>
      </c>
      <c r="C122" s="24">
        <f t="shared" si="11"/>
        <v>51.618062906464097</v>
      </c>
      <c r="D122" s="48">
        <f t="shared" si="12"/>
        <v>0.25684534806582965</v>
      </c>
      <c r="E122" s="24">
        <f t="shared" si="13"/>
        <v>149.35136595480674</v>
      </c>
      <c r="F122" s="48">
        <f t="shared" si="14"/>
        <v>0.7431546519341703</v>
      </c>
      <c r="G122" s="44">
        <f t="shared" si="15"/>
        <v>200.96942886127084</v>
      </c>
      <c r="H122" s="24">
        <f t="shared" si="16"/>
        <v>11649.06301266556</v>
      </c>
      <c r="I122" s="24">
        <f t="shared" si="17"/>
        <v>1815.8887210395744</v>
      </c>
      <c r="J122" s="24">
        <f t="shared" si="9"/>
        <v>13464.951733705135</v>
      </c>
    </row>
    <row r="123" spans="1:10" x14ac:dyDescent="0.2">
      <c r="A123" s="132"/>
      <c r="B123" s="25">
        <f t="shared" si="10"/>
        <v>114</v>
      </c>
      <c r="C123" s="24">
        <f t="shared" si="11"/>
        <v>50.964650680411822</v>
      </c>
      <c r="D123" s="48">
        <f t="shared" si="12"/>
        <v>0.25359404646361766</v>
      </c>
      <c r="E123" s="24">
        <f t="shared" si="13"/>
        <v>150.00477818085903</v>
      </c>
      <c r="F123" s="48">
        <f t="shared" si="14"/>
        <v>0.74640595353638239</v>
      </c>
      <c r="G123" s="44">
        <f t="shared" si="15"/>
        <v>200.96942886127084</v>
      </c>
      <c r="H123" s="24">
        <f t="shared" si="16"/>
        <v>11499.058234484701</v>
      </c>
      <c r="I123" s="24">
        <f t="shared" si="17"/>
        <v>1764.9240703591627</v>
      </c>
      <c r="J123" s="24">
        <f t="shared" si="9"/>
        <v>13263.982304843863</v>
      </c>
    </row>
    <row r="124" spans="1:10" x14ac:dyDescent="0.2">
      <c r="A124" s="132"/>
      <c r="B124" s="25">
        <f t="shared" si="10"/>
        <v>115</v>
      </c>
      <c r="C124" s="24">
        <f t="shared" si="11"/>
        <v>50.308379775870563</v>
      </c>
      <c r="D124" s="48">
        <f t="shared" si="12"/>
        <v>0.25032852041689596</v>
      </c>
      <c r="E124" s="24">
        <f t="shared" si="13"/>
        <v>150.66104908540029</v>
      </c>
      <c r="F124" s="48">
        <f t="shared" si="14"/>
        <v>0.74967147958310409</v>
      </c>
      <c r="G124" s="44">
        <f t="shared" si="15"/>
        <v>200.96942886127084</v>
      </c>
      <c r="H124" s="24">
        <f t="shared" si="16"/>
        <v>11348.397185399301</v>
      </c>
      <c r="I124" s="24">
        <f t="shared" si="17"/>
        <v>1714.615690583292</v>
      </c>
      <c r="J124" s="24">
        <f t="shared" si="9"/>
        <v>13063.012875982593</v>
      </c>
    </row>
    <row r="125" spans="1:10" x14ac:dyDescent="0.2">
      <c r="A125" s="132"/>
      <c r="B125" s="25">
        <f t="shared" si="10"/>
        <v>116</v>
      </c>
      <c r="C125" s="24">
        <f t="shared" si="11"/>
        <v>49.649237686121936</v>
      </c>
      <c r="D125" s="48">
        <f t="shared" si="12"/>
        <v>0.24704870769371989</v>
      </c>
      <c r="E125" s="24">
        <f t="shared" si="13"/>
        <v>151.32019117514892</v>
      </c>
      <c r="F125" s="48">
        <f t="shared" si="14"/>
        <v>0.75295129230628022</v>
      </c>
      <c r="G125" s="44">
        <f t="shared" si="15"/>
        <v>200.96942886127084</v>
      </c>
      <c r="H125" s="24">
        <f t="shared" si="16"/>
        <v>11197.076994224151</v>
      </c>
      <c r="I125" s="24">
        <f t="shared" si="17"/>
        <v>1664.96645289717</v>
      </c>
      <c r="J125" s="24">
        <f t="shared" si="9"/>
        <v>12862.043447121321</v>
      </c>
    </row>
    <row r="126" spans="1:10" x14ac:dyDescent="0.2">
      <c r="A126" s="132"/>
      <c r="B126" s="25">
        <f t="shared" si="10"/>
        <v>117</v>
      </c>
      <c r="C126" s="24">
        <f t="shared" si="11"/>
        <v>48.987211849730656</v>
      </c>
      <c r="D126" s="48">
        <f t="shared" si="12"/>
        <v>0.2437545457898799</v>
      </c>
      <c r="E126" s="24">
        <f t="shared" si="13"/>
        <v>151.98221701154017</v>
      </c>
      <c r="F126" s="48">
        <f t="shared" si="14"/>
        <v>0.75624545421012002</v>
      </c>
      <c r="G126" s="44">
        <f t="shared" si="15"/>
        <v>200.96942886127084</v>
      </c>
      <c r="H126" s="24">
        <f t="shared" si="16"/>
        <v>11045.094777212611</v>
      </c>
      <c r="I126" s="24">
        <f t="shared" si="17"/>
        <v>1615.9792410474395</v>
      </c>
      <c r="J126" s="24">
        <f t="shared" si="9"/>
        <v>12661.074018260051</v>
      </c>
    </row>
    <row r="127" spans="1:10" x14ac:dyDescent="0.2">
      <c r="A127" s="132"/>
      <c r="B127" s="25">
        <f t="shared" si="10"/>
        <v>118</v>
      </c>
      <c r="C127" s="24">
        <f t="shared" si="11"/>
        <v>48.322289650305166</v>
      </c>
      <c r="D127" s="48">
        <f t="shared" si="12"/>
        <v>0.24044597192771061</v>
      </c>
      <c r="E127" s="24">
        <f t="shared" si="13"/>
        <v>152.64713921096569</v>
      </c>
      <c r="F127" s="48">
        <f t="shared" si="14"/>
        <v>0.75955402807228944</v>
      </c>
      <c r="G127" s="44">
        <f t="shared" si="15"/>
        <v>200.96942886127084</v>
      </c>
      <c r="H127" s="24">
        <f t="shared" si="16"/>
        <v>10892.447638001646</v>
      </c>
      <c r="I127" s="24">
        <f t="shared" si="17"/>
        <v>1567.6569513971342</v>
      </c>
      <c r="J127" s="24">
        <f t="shared" si="9"/>
        <v>12460.104589398779</v>
      </c>
    </row>
    <row r="128" spans="1:10" x14ac:dyDescent="0.2">
      <c r="A128" s="132"/>
      <c r="B128" s="25">
        <f t="shared" si="10"/>
        <v>119</v>
      </c>
      <c r="C128" s="24">
        <f t="shared" si="11"/>
        <v>47.654458416257192</v>
      </c>
      <c r="D128" s="48">
        <f t="shared" si="12"/>
        <v>0.23712292305489435</v>
      </c>
      <c r="E128" s="24">
        <f t="shared" si="13"/>
        <v>153.31497044501364</v>
      </c>
      <c r="F128" s="48">
        <f t="shared" si="14"/>
        <v>0.76287707694510565</v>
      </c>
      <c r="G128" s="44">
        <f t="shared" si="15"/>
        <v>200.96942886127084</v>
      </c>
      <c r="H128" s="24">
        <f t="shared" si="16"/>
        <v>10739.132667556632</v>
      </c>
      <c r="I128" s="24">
        <f t="shared" si="17"/>
        <v>1520.0024929808769</v>
      </c>
      <c r="J128" s="24">
        <f t="shared" si="9"/>
        <v>12259.135160537509</v>
      </c>
    </row>
    <row r="129" spans="1:10" x14ac:dyDescent="0.2">
      <c r="A129" s="132"/>
      <c r="B129" s="25">
        <f t="shared" si="10"/>
        <v>120</v>
      </c>
      <c r="C129" s="24">
        <f t="shared" si="11"/>
        <v>46.983705420560263</v>
      </c>
      <c r="D129" s="48">
        <f t="shared" si="12"/>
        <v>0.23378533584325956</v>
      </c>
      <c r="E129" s="24">
        <f t="shared" si="13"/>
        <v>153.98572344071059</v>
      </c>
      <c r="F129" s="48">
        <f t="shared" si="14"/>
        <v>0.76621466415674044</v>
      </c>
      <c r="G129" s="44">
        <f t="shared" si="15"/>
        <v>200.96942886127084</v>
      </c>
      <c r="H129" s="24">
        <f t="shared" si="16"/>
        <v>10585.146944115922</v>
      </c>
      <c r="I129" s="24">
        <f t="shared" si="17"/>
        <v>1473.0187875603167</v>
      </c>
      <c r="J129" s="24">
        <f t="shared" si="9"/>
        <v>12058.165731676239</v>
      </c>
    </row>
    <row r="130" spans="1:10" x14ac:dyDescent="0.2">
      <c r="A130" s="132">
        <f>A118+1</f>
        <v>11</v>
      </c>
      <c r="B130" s="25">
        <f t="shared" si="10"/>
        <v>121</v>
      </c>
      <c r="C130" s="24">
        <f t="shared" si="11"/>
        <v>46.310017880507154</v>
      </c>
      <c r="D130" s="48">
        <f t="shared" si="12"/>
        <v>0.23043314668757381</v>
      </c>
      <c r="E130" s="24">
        <f t="shared" si="13"/>
        <v>154.65941098076368</v>
      </c>
      <c r="F130" s="48">
        <f t="shared" si="14"/>
        <v>0.76956685331242614</v>
      </c>
      <c r="G130" s="44">
        <f t="shared" si="15"/>
        <v>200.96942886127084</v>
      </c>
      <c r="H130" s="24">
        <f t="shared" si="16"/>
        <v>10430.48753313516</v>
      </c>
      <c r="I130" s="24">
        <f t="shared" si="17"/>
        <v>1426.7087696798096</v>
      </c>
      <c r="J130" s="24">
        <f t="shared" si="9"/>
        <v>11857.196302814969</v>
      </c>
    </row>
    <row r="131" spans="1:10" x14ac:dyDescent="0.2">
      <c r="A131" s="132"/>
      <c r="B131" s="25">
        <f t="shared" si="10"/>
        <v>122</v>
      </c>
      <c r="C131" s="24">
        <f t="shared" si="11"/>
        <v>45.633382957466317</v>
      </c>
      <c r="D131" s="48">
        <f t="shared" si="12"/>
        <v>0.22706629170433196</v>
      </c>
      <c r="E131" s="24">
        <f t="shared" si="13"/>
        <v>155.33604590380452</v>
      </c>
      <c r="F131" s="48">
        <f t="shared" si="14"/>
        <v>0.77293370829566799</v>
      </c>
      <c r="G131" s="44">
        <f t="shared" si="15"/>
        <v>200.96942886127084</v>
      </c>
      <c r="H131" s="24">
        <f t="shared" si="16"/>
        <v>10275.151487231355</v>
      </c>
      <c r="I131" s="24">
        <f t="shared" si="17"/>
        <v>1381.0753867223434</v>
      </c>
      <c r="J131" s="24">
        <f t="shared" si="9"/>
        <v>11656.226873953698</v>
      </c>
    </row>
    <row r="132" spans="1:10" x14ac:dyDescent="0.2">
      <c r="A132" s="132"/>
      <c r="B132" s="25">
        <f t="shared" si="10"/>
        <v>123</v>
      </c>
      <c r="C132" s="24">
        <f t="shared" si="11"/>
        <v>44.953787756637169</v>
      </c>
      <c r="D132" s="48">
        <f t="shared" si="12"/>
        <v>0.22368470673053842</v>
      </c>
      <c r="E132" s="24">
        <f t="shared" si="13"/>
        <v>156.01564110463369</v>
      </c>
      <c r="F132" s="48">
        <f t="shared" si="14"/>
        <v>0.77631529326946169</v>
      </c>
      <c r="G132" s="44">
        <f t="shared" si="15"/>
        <v>200.96942886127084</v>
      </c>
      <c r="H132" s="24">
        <f t="shared" si="16"/>
        <v>10119.135846126721</v>
      </c>
      <c r="I132" s="24">
        <f t="shared" si="17"/>
        <v>1336.1215989657062</v>
      </c>
      <c r="J132" s="24">
        <f t="shared" si="9"/>
        <v>11455.257445092428</v>
      </c>
    </row>
    <row r="133" spans="1:10" x14ac:dyDescent="0.2">
      <c r="A133" s="132"/>
      <c r="B133" s="25">
        <f t="shared" si="10"/>
        <v>124</v>
      </c>
      <c r="C133" s="24">
        <f t="shared" si="11"/>
        <v>44.271219326804399</v>
      </c>
      <c r="D133" s="48">
        <f t="shared" si="12"/>
        <v>0.22028832732248452</v>
      </c>
      <c r="E133" s="24">
        <f t="shared" si="13"/>
        <v>156.69820953446646</v>
      </c>
      <c r="F133" s="48">
        <f t="shared" si="14"/>
        <v>0.77971167267751551</v>
      </c>
      <c r="G133" s="44">
        <f t="shared" si="15"/>
        <v>200.96942886127084</v>
      </c>
      <c r="H133" s="24">
        <f t="shared" si="16"/>
        <v>9962.4376365922544</v>
      </c>
      <c r="I133" s="24">
        <f t="shared" si="17"/>
        <v>1291.8503796389018</v>
      </c>
      <c r="J133" s="24">
        <f t="shared" si="9"/>
        <v>11254.288016231156</v>
      </c>
    </row>
    <row r="134" spans="1:10" x14ac:dyDescent="0.2">
      <c r="A134" s="132"/>
      <c r="B134" s="25">
        <f t="shared" si="10"/>
        <v>125</v>
      </c>
      <c r="C134" s="24">
        <f t="shared" si="11"/>
        <v>43.585664660091112</v>
      </c>
      <c r="D134" s="48">
        <f t="shared" si="12"/>
        <v>0.21687708875452041</v>
      </c>
      <c r="E134" s="24">
        <f t="shared" si="13"/>
        <v>157.38376420117973</v>
      </c>
      <c r="F134" s="48">
        <f t="shared" si="14"/>
        <v>0.78312291124547961</v>
      </c>
      <c r="G134" s="44">
        <f t="shared" si="15"/>
        <v>200.96942886127084</v>
      </c>
      <c r="H134" s="24">
        <f t="shared" si="16"/>
        <v>9805.053872391074</v>
      </c>
      <c r="I134" s="24">
        <f t="shared" si="17"/>
        <v>1248.2647149788106</v>
      </c>
      <c r="J134" s="24">
        <f t="shared" si="9"/>
        <v>11053.318587369884</v>
      </c>
    </row>
    <row r="135" spans="1:10" x14ac:dyDescent="0.2">
      <c r="A135" s="132"/>
      <c r="B135" s="25">
        <f t="shared" si="10"/>
        <v>126</v>
      </c>
      <c r="C135" s="24">
        <f t="shared" si="11"/>
        <v>42.897110691710942</v>
      </c>
      <c r="D135" s="48">
        <f t="shared" si="12"/>
        <v>0.2134509260178214</v>
      </c>
      <c r="E135" s="24">
        <f t="shared" si="13"/>
        <v>158.07231816955991</v>
      </c>
      <c r="F135" s="48">
        <f t="shared" si="14"/>
        <v>0.78654907398217866</v>
      </c>
      <c r="G135" s="44">
        <f t="shared" si="15"/>
        <v>200.96942886127084</v>
      </c>
      <c r="H135" s="24">
        <f t="shared" si="16"/>
        <v>9646.9815542215147</v>
      </c>
      <c r="I135" s="24">
        <f t="shared" si="17"/>
        <v>1205.3676042870998</v>
      </c>
      <c r="J135" s="24">
        <f t="shared" si="9"/>
        <v>10852.349158508614</v>
      </c>
    </row>
    <row r="136" spans="1:10" x14ac:dyDescent="0.2">
      <c r="A136" s="132"/>
      <c r="B136" s="25">
        <f t="shared" si="10"/>
        <v>127</v>
      </c>
      <c r="C136" s="24">
        <f t="shared" si="11"/>
        <v>42.205544299719122</v>
      </c>
      <c r="D136" s="48">
        <f t="shared" si="12"/>
        <v>0.2100097738191494</v>
      </c>
      <c r="E136" s="24">
        <f t="shared" si="13"/>
        <v>158.76388456155172</v>
      </c>
      <c r="F136" s="48">
        <f t="shared" si="14"/>
        <v>0.78999022618085057</v>
      </c>
      <c r="G136" s="44">
        <f t="shared" si="15"/>
        <v>200.96942886127084</v>
      </c>
      <c r="H136" s="24">
        <f t="shared" si="16"/>
        <v>9488.2176696599636</v>
      </c>
      <c r="I136" s="24">
        <f t="shared" si="17"/>
        <v>1163.1620599873806</v>
      </c>
      <c r="J136" s="24">
        <f t="shared" si="9"/>
        <v>10651.379729647344</v>
      </c>
    </row>
    <row r="137" spans="1:10" x14ac:dyDescent="0.2">
      <c r="A137" s="132"/>
      <c r="B137" s="25">
        <f t="shared" si="10"/>
        <v>128</v>
      </c>
      <c r="C137" s="24">
        <f t="shared" si="11"/>
        <v>41.510952304762334</v>
      </c>
      <c r="D137" s="48">
        <f t="shared" si="12"/>
        <v>0.20655356657960816</v>
      </c>
      <c r="E137" s="24">
        <f t="shared" si="13"/>
        <v>159.45847655650851</v>
      </c>
      <c r="F137" s="48">
        <f t="shared" si="14"/>
        <v>0.79344643342039189</v>
      </c>
      <c r="G137" s="44">
        <f t="shared" si="15"/>
        <v>200.96942886127084</v>
      </c>
      <c r="H137" s="24">
        <f t="shared" si="16"/>
        <v>9328.7591931034549</v>
      </c>
      <c r="I137" s="24">
        <f t="shared" si="17"/>
        <v>1121.6511076826182</v>
      </c>
      <c r="J137" s="24">
        <f t="shared" si="9"/>
        <v>10450.410300786072</v>
      </c>
    </row>
    <row r="138" spans="1:10" x14ac:dyDescent="0.2">
      <c r="A138" s="132"/>
      <c r="B138" s="25">
        <f t="shared" si="10"/>
        <v>129</v>
      </c>
      <c r="C138" s="24">
        <f t="shared" si="11"/>
        <v>40.813321469827613</v>
      </c>
      <c r="D138" s="48">
        <f t="shared" si="12"/>
        <v>0.20308223843339399</v>
      </c>
      <c r="E138" s="24">
        <f t="shared" si="13"/>
        <v>160.15610739144324</v>
      </c>
      <c r="F138" s="48">
        <f t="shared" si="14"/>
        <v>0.7969177615666061</v>
      </c>
      <c r="G138" s="44">
        <f t="shared" si="15"/>
        <v>200.96942886127084</v>
      </c>
      <c r="H138" s="24">
        <f t="shared" si="16"/>
        <v>9168.6030857120113</v>
      </c>
      <c r="I138" s="24">
        <f t="shared" si="17"/>
        <v>1080.8377862127907</v>
      </c>
      <c r="J138" s="24">
        <f t="shared" ref="J138:J201" si="18">H138+I138</f>
        <v>10249.440871924802</v>
      </c>
    </row>
    <row r="139" spans="1:10" x14ac:dyDescent="0.2">
      <c r="A139" s="132"/>
      <c r="B139" s="25">
        <f t="shared" ref="B139:B202" si="19">B138+1</f>
        <v>130</v>
      </c>
      <c r="C139" s="24">
        <f t="shared" ref="C139:C202" si="20">IF(H138*($G$5*0.01/12)&gt;0,H138*($G$5*0.01/12),0)</f>
        <v>40.112638499990048</v>
      </c>
      <c r="D139" s="48">
        <f t="shared" ref="D139:D202" si="21">C139/G139</f>
        <v>0.19959572322654007</v>
      </c>
      <c r="E139" s="24">
        <f t="shared" ref="E139:E202" si="22">IF(C139&gt;0,G139-C139,0)</f>
        <v>160.85679036128079</v>
      </c>
      <c r="F139" s="48">
        <f t="shared" ref="F139:F202" si="23">E139/G139</f>
        <v>0.80040427677345993</v>
      </c>
      <c r="G139" s="44">
        <f t="shared" ref="G139:G202" si="24">IF(C139&gt;0,(($G$5*0.01/12)*$G$4)/(1-1/(1+($G$5*0.01/12))^($G$6*12)),0)</f>
        <v>200.96942886127084</v>
      </c>
      <c r="H139" s="24">
        <f t="shared" ref="H139:H202" si="25">IF(H138-E139&gt;=0,H138-E139,0)</f>
        <v>9007.7462953507311</v>
      </c>
      <c r="I139" s="24">
        <f t="shared" ref="I139:I202" si="26">I138-C139</f>
        <v>1040.7251477128007</v>
      </c>
      <c r="J139" s="24">
        <f t="shared" si="18"/>
        <v>10048.471443063532</v>
      </c>
    </row>
    <row r="140" spans="1:10" x14ac:dyDescent="0.2">
      <c r="A140" s="132"/>
      <c r="B140" s="25">
        <f t="shared" si="19"/>
        <v>131</v>
      </c>
      <c r="C140" s="24">
        <f t="shared" si="20"/>
        <v>39.408890042159442</v>
      </c>
      <c r="D140" s="48">
        <f t="shared" si="21"/>
        <v>0.19609395451565617</v>
      </c>
      <c r="E140" s="24">
        <f t="shared" si="22"/>
        <v>161.5605388191114</v>
      </c>
      <c r="F140" s="48">
        <f t="shared" si="23"/>
        <v>0.80390604548434386</v>
      </c>
      <c r="G140" s="44">
        <f t="shared" si="24"/>
        <v>200.96942886127084</v>
      </c>
      <c r="H140" s="24">
        <f t="shared" si="25"/>
        <v>8846.1857565316204</v>
      </c>
      <c r="I140" s="24">
        <f t="shared" si="26"/>
        <v>1001.3162576706412</v>
      </c>
      <c r="J140" s="24">
        <f t="shared" si="18"/>
        <v>9847.5020142022622</v>
      </c>
    </row>
    <row r="141" spans="1:10" x14ac:dyDescent="0.2">
      <c r="A141" s="132"/>
      <c r="B141" s="25">
        <f t="shared" si="19"/>
        <v>132</v>
      </c>
      <c r="C141" s="24">
        <f t="shared" si="20"/>
        <v>38.702062684825833</v>
      </c>
      <c r="D141" s="48">
        <f t="shared" si="21"/>
        <v>0.19257686556666218</v>
      </c>
      <c r="E141" s="24">
        <f t="shared" si="22"/>
        <v>162.26736617644502</v>
      </c>
      <c r="F141" s="48">
        <f t="shared" si="23"/>
        <v>0.80742313443333791</v>
      </c>
      <c r="G141" s="44">
        <f t="shared" si="24"/>
        <v>200.96942886127084</v>
      </c>
      <c r="H141" s="24">
        <f t="shared" si="25"/>
        <v>8683.9183903551748</v>
      </c>
      <c r="I141" s="24">
        <f t="shared" si="26"/>
        <v>962.6141949858154</v>
      </c>
      <c r="J141" s="24">
        <f t="shared" si="18"/>
        <v>9646.5325853409904</v>
      </c>
    </row>
    <row r="142" spans="1:10" x14ac:dyDescent="0.2">
      <c r="A142" s="132">
        <f>A130+1</f>
        <v>12</v>
      </c>
      <c r="B142" s="25">
        <f t="shared" si="19"/>
        <v>133</v>
      </c>
      <c r="C142" s="24">
        <f t="shared" si="20"/>
        <v>37.992142957803885</v>
      </c>
      <c r="D142" s="48">
        <f t="shared" si="21"/>
        <v>0.18904438935351633</v>
      </c>
      <c r="E142" s="24">
        <f t="shared" si="22"/>
        <v>162.97728590346696</v>
      </c>
      <c r="F142" s="48">
        <f t="shared" si="23"/>
        <v>0.81095561064648369</v>
      </c>
      <c r="G142" s="44">
        <f t="shared" si="24"/>
        <v>200.96942886127084</v>
      </c>
      <c r="H142" s="24">
        <f t="shared" si="25"/>
        <v>8520.9411044517074</v>
      </c>
      <c r="I142" s="24">
        <f t="shared" si="26"/>
        <v>924.62205202801147</v>
      </c>
      <c r="J142" s="24">
        <f t="shared" si="18"/>
        <v>9445.5631564797186</v>
      </c>
    </row>
    <row r="143" spans="1:10" x14ac:dyDescent="0.2">
      <c r="A143" s="132"/>
      <c r="B143" s="25">
        <f t="shared" si="19"/>
        <v>134</v>
      </c>
      <c r="C143" s="24">
        <f t="shared" si="20"/>
        <v>37.279117331976217</v>
      </c>
      <c r="D143" s="48">
        <f t="shared" si="21"/>
        <v>0.18549645855693794</v>
      </c>
      <c r="E143" s="24">
        <f t="shared" si="22"/>
        <v>163.69031152929463</v>
      </c>
      <c r="F143" s="48">
        <f t="shared" si="23"/>
        <v>0.81450354144306203</v>
      </c>
      <c r="G143" s="44">
        <f t="shared" si="24"/>
        <v>200.96942886127084</v>
      </c>
      <c r="H143" s="24">
        <f t="shared" si="25"/>
        <v>8357.2507929224121</v>
      </c>
      <c r="I143" s="24">
        <f t="shared" si="26"/>
        <v>887.34293469603529</v>
      </c>
      <c r="J143" s="24">
        <f t="shared" si="18"/>
        <v>9244.5937276184468</v>
      </c>
    </row>
    <row r="144" spans="1:10" x14ac:dyDescent="0.2">
      <c r="A144" s="132"/>
      <c r="B144" s="25">
        <f t="shared" si="19"/>
        <v>135</v>
      </c>
      <c r="C144" s="24">
        <f t="shared" si="20"/>
        <v>36.562972219035551</v>
      </c>
      <c r="D144" s="48">
        <f t="shared" si="21"/>
        <v>0.18193300556312456</v>
      </c>
      <c r="E144" s="24">
        <f t="shared" si="22"/>
        <v>164.4064566422353</v>
      </c>
      <c r="F144" s="48">
        <f t="shared" si="23"/>
        <v>0.81806699443687547</v>
      </c>
      <c r="G144" s="44">
        <f t="shared" si="24"/>
        <v>200.96942886127084</v>
      </c>
      <c r="H144" s="24">
        <f t="shared" si="25"/>
        <v>8192.8443362801772</v>
      </c>
      <c r="I144" s="24">
        <f t="shared" si="26"/>
        <v>850.77996247699969</v>
      </c>
      <c r="J144" s="24">
        <f t="shared" si="18"/>
        <v>9043.6242987571768</v>
      </c>
    </row>
    <row r="145" spans="1:10" x14ac:dyDescent="0.2">
      <c r="A145" s="132"/>
      <c r="B145" s="25">
        <f t="shared" si="19"/>
        <v>136</v>
      </c>
      <c r="C145" s="24">
        <f t="shared" si="20"/>
        <v>35.843693971225768</v>
      </c>
      <c r="D145" s="48">
        <f t="shared" si="21"/>
        <v>0.17835396246246321</v>
      </c>
      <c r="E145" s="24">
        <f t="shared" si="22"/>
        <v>165.12573489004507</v>
      </c>
      <c r="F145" s="48">
        <f t="shared" si="23"/>
        <v>0.82164603753753673</v>
      </c>
      <c r="G145" s="44">
        <f t="shared" si="24"/>
        <v>200.96942886127084</v>
      </c>
      <c r="H145" s="24">
        <f t="shared" si="25"/>
        <v>8027.7186013901319</v>
      </c>
      <c r="I145" s="24">
        <f t="shared" si="26"/>
        <v>814.93626850577391</v>
      </c>
      <c r="J145" s="24">
        <f t="shared" si="18"/>
        <v>8842.654869895905</v>
      </c>
    </row>
    <row r="146" spans="1:10" x14ac:dyDescent="0.2">
      <c r="A146" s="132"/>
      <c r="B146" s="25">
        <f t="shared" si="19"/>
        <v>137</v>
      </c>
      <c r="C146" s="24">
        <f t="shared" si="20"/>
        <v>35.121268881081825</v>
      </c>
      <c r="D146" s="48">
        <f t="shared" si="21"/>
        <v>0.1747592610482365</v>
      </c>
      <c r="E146" s="24">
        <f t="shared" si="22"/>
        <v>165.84815998018902</v>
      </c>
      <c r="F146" s="48">
        <f t="shared" si="23"/>
        <v>0.82524073895176353</v>
      </c>
      <c r="G146" s="44">
        <f t="shared" si="24"/>
        <v>200.96942886127084</v>
      </c>
      <c r="H146" s="24">
        <f t="shared" si="25"/>
        <v>7861.8704414099429</v>
      </c>
      <c r="I146" s="24">
        <f t="shared" si="26"/>
        <v>779.81499962469206</v>
      </c>
      <c r="J146" s="24">
        <f t="shared" si="18"/>
        <v>8641.685441034635</v>
      </c>
    </row>
    <row r="147" spans="1:10" x14ac:dyDescent="0.2">
      <c r="A147" s="132"/>
      <c r="B147" s="25">
        <f t="shared" si="19"/>
        <v>138</v>
      </c>
      <c r="C147" s="24">
        <f t="shared" si="20"/>
        <v>34.395683181168494</v>
      </c>
      <c r="D147" s="48">
        <f t="shared" si="21"/>
        <v>0.1711488328153225</v>
      </c>
      <c r="E147" s="24">
        <f t="shared" si="22"/>
        <v>166.57374568010235</v>
      </c>
      <c r="F147" s="48">
        <f t="shared" si="23"/>
        <v>0.82885116718467744</v>
      </c>
      <c r="G147" s="44">
        <f t="shared" si="24"/>
        <v>200.96942886127084</v>
      </c>
      <c r="H147" s="24">
        <f t="shared" si="25"/>
        <v>7695.2966957298404</v>
      </c>
      <c r="I147" s="24">
        <f t="shared" si="26"/>
        <v>745.4193164435236</v>
      </c>
      <c r="J147" s="24">
        <f t="shared" si="18"/>
        <v>8440.7160121733632</v>
      </c>
    </row>
    <row r="148" spans="1:10" x14ac:dyDescent="0.2">
      <c r="A148" s="132"/>
      <c r="B148" s="25">
        <f t="shared" si="19"/>
        <v>139</v>
      </c>
      <c r="C148" s="24">
        <f t="shared" si="20"/>
        <v>33.666923043818045</v>
      </c>
      <c r="D148" s="48">
        <f t="shared" si="21"/>
        <v>0.16752260895888954</v>
      </c>
      <c r="E148" s="24">
        <f t="shared" si="22"/>
        <v>167.30250581745281</v>
      </c>
      <c r="F148" s="48">
        <f t="shared" si="23"/>
        <v>0.83247739104111051</v>
      </c>
      <c r="G148" s="44">
        <f t="shared" si="24"/>
        <v>200.96942886127084</v>
      </c>
      <c r="H148" s="24">
        <f t="shared" si="25"/>
        <v>7527.9941899123878</v>
      </c>
      <c r="I148" s="24">
        <f t="shared" si="26"/>
        <v>711.75239339970551</v>
      </c>
      <c r="J148" s="24">
        <f t="shared" si="18"/>
        <v>8239.7465833120932</v>
      </c>
    </row>
    <row r="149" spans="1:10" x14ac:dyDescent="0.2">
      <c r="A149" s="132"/>
      <c r="B149" s="25">
        <f t="shared" si="19"/>
        <v>140</v>
      </c>
      <c r="C149" s="24">
        <f t="shared" si="20"/>
        <v>32.934974580866694</v>
      </c>
      <c r="D149" s="48">
        <f t="shared" si="21"/>
        <v>0.1638805203730847</v>
      </c>
      <c r="E149" s="24">
        <f t="shared" si="22"/>
        <v>168.03445428040413</v>
      </c>
      <c r="F149" s="48">
        <f t="shared" si="23"/>
        <v>0.83611947962691524</v>
      </c>
      <c r="G149" s="44">
        <f t="shared" si="24"/>
        <v>200.96942886127084</v>
      </c>
      <c r="H149" s="24">
        <f t="shared" si="25"/>
        <v>7359.9597356319837</v>
      </c>
      <c r="I149" s="24">
        <f t="shared" si="26"/>
        <v>678.81741881883886</v>
      </c>
      <c r="J149" s="24">
        <f t="shared" si="18"/>
        <v>8038.7771544508223</v>
      </c>
    </row>
    <row r="150" spans="1:10" x14ac:dyDescent="0.2">
      <c r="A150" s="132"/>
      <c r="B150" s="25">
        <f t="shared" si="19"/>
        <v>141</v>
      </c>
      <c r="C150" s="24">
        <f t="shared" si="20"/>
        <v>32.199823843389922</v>
      </c>
      <c r="D150" s="48">
        <f t="shared" si="21"/>
        <v>0.16022249764971694</v>
      </c>
      <c r="E150" s="24">
        <f t="shared" si="22"/>
        <v>168.76960501788091</v>
      </c>
      <c r="F150" s="48">
        <f t="shared" si="23"/>
        <v>0.83977750235028303</v>
      </c>
      <c r="G150" s="44">
        <f t="shared" si="24"/>
        <v>200.96942886127084</v>
      </c>
      <c r="H150" s="24">
        <f t="shared" si="25"/>
        <v>7191.1901306141026</v>
      </c>
      <c r="I150" s="24">
        <f t="shared" si="26"/>
        <v>646.61759497544892</v>
      </c>
      <c r="J150" s="24">
        <f t="shared" si="18"/>
        <v>7837.8077255895514</v>
      </c>
    </row>
    <row r="151" spans="1:10" x14ac:dyDescent="0.2">
      <c r="A151" s="132"/>
      <c r="B151" s="25">
        <f t="shared" si="19"/>
        <v>142</v>
      </c>
      <c r="C151" s="24">
        <f t="shared" si="20"/>
        <v>31.461456821436695</v>
      </c>
      <c r="D151" s="48">
        <f t="shared" si="21"/>
        <v>0.15654847107693445</v>
      </c>
      <c r="E151" s="24">
        <f t="shared" si="22"/>
        <v>169.50797203983416</v>
      </c>
      <c r="F151" s="48">
        <f t="shared" si="23"/>
        <v>0.84345152892306563</v>
      </c>
      <c r="G151" s="44">
        <f t="shared" si="24"/>
        <v>200.96942886127084</v>
      </c>
      <c r="H151" s="24">
        <f t="shared" si="25"/>
        <v>7021.6821585742682</v>
      </c>
      <c r="I151" s="24">
        <f t="shared" si="26"/>
        <v>615.15613815401218</v>
      </c>
      <c r="J151" s="24">
        <f t="shared" si="18"/>
        <v>7636.8382967282805</v>
      </c>
    </row>
    <row r="152" spans="1:10" x14ac:dyDescent="0.2">
      <c r="A152" s="132"/>
      <c r="B152" s="25">
        <f t="shared" si="19"/>
        <v>143</v>
      </c>
      <c r="C152" s="24">
        <f t="shared" si="20"/>
        <v>30.71985944376242</v>
      </c>
      <c r="D152" s="48">
        <f t="shared" si="21"/>
        <v>0.15285837063789603</v>
      </c>
      <c r="E152" s="24">
        <f t="shared" si="22"/>
        <v>170.24956941750841</v>
      </c>
      <c r="F152" s="48">
        <f t="shared" si="23"/>
        <v>0.84714162936210391</v>
      </c>
      <c r="G152" s="44">
        <f t="shared" si="24"/>
        <v>200.96942886127084</v>
      </c>
      <c r="H152" s="24">
        <f t="shared" si="25"/>
        <v>6851.4325891567596</v>
      </c>
      <c r="I152" s="24">
        <f t="shared" si="26"/>
        <v>584.43627871024978</v>
      </c>
      <c r="J152" s="24">
        <f t="shared" si="18"/>
        <v>7435.8688678670096</v>
      </c>
    </row>
    <row r="153" spans="1:10" x14ac:dyDescent="0.2">
      <c r="A153" s="132"/>
      <c r="B153" s="25">
        <f t="shared" si="19"/>
        <v>144</v>
      </c>
      <c r="C153" s="24">
        <f t="shared" si="20"/>
        <v>29.97501757756082</v>
      </c>
      <c r="D153" s="48">
        <f t="shared" si="21"/>
        <v>0.14915212600943684</v>
      </c>
      <c r="E153" s="24">
        <f t="shared" si="22"/>
        <v>170.99441128371001</v>
      </c>
      <c r="F153" s="48">
        <f t="shared" si="23"/>
        <v>0.85084787399056305</v>
      </c>
      <c r="G153" s="44">
        <f t="shared" si="24"/>
        <v>200.96942886127084</v>
      </c>
      <c r="H153" s="24">
        <f t="shared" si="25"/>
        <v>6680.4381778730494</v>
      </c>
      <c r="I153" s="24">
        <f t="shared" si="26"/>
        <v>554.46126113268895</v>
      </c>
      <c r="J153" s="24">
        <f t="shared" si="18"/>
        <v>7234.8994390057387</v>
      </c>
    </row>
    <row r="154" spans="1:10" x14ac:dyDescent="0.2">
      <c r="A154" s="132">
        <f>A142+1</f>
        <v>13</v>
      </c>
      <c r="B154" s="25">
        <f t="shared" si="19"/>
        <v>145</v>
      </c>
      <c r="C154" s="24">
        <f t="shared" si="20"/>
        <v>29.226917028194588</v>
      </c>
      <c r="D154" s="48">
        <f t="shared" si="21"/>
        <v>0.14542966656072812</v>
      </c>
      <c r="E154" s="24">
        <f t="shared" si="22"/>
        <v>171.74251183307626</v>
      </c>
      <c r="F154" s="48">
        <f t="shared" si="23"/>
        <v>0.85457033343927191</v>
      </c>
      <c r="G154" s="44">
        <f t="shared" si="24"/>
        <v>200.96942886127084</v>
      </c>
      <c r="H154" s="24">
        <f t="shared" si="25"/>
        <v>6508.6956660399728</v>
      </c>
      <c r="I154" s="24">
        <f t="shared" si="26"/>
        <v>525.23434410449431</v>
      </c>
      <c r="J154" s="24">
        <f t="shared" si="18"/>
        <v>7033.9300101444669</v>
      </c>
    </row>
    <row r="155" spans="1:10" x14ac:dyDescent="0.2">
      <c r="A155" s="132"/>
      <c r="B155" s="25">
        <f t="shared" si="19"/>
        <v>146</v>
      </c>
      <c r="C155" s="24">
        <f t="shared" si="20"/>
        <v>28.475543538924878</v>
      </c>
      <c r="D155" s="48">
        <f t="shared" si="21"/>
        <v>0.14169092135193129</v>
      </c>
      <c r="E155" s="24">
        <f t="shared" si="22"/>
        <v>172.49388532234596</v>
      </c>
      <c r="F155" s="48">
        <f t="shared" si="23"/>
        <v>0.85830907864806871</v>
      </c>
      <c r="G155" s="44">
        <f t="shared" si="24"/>
        <v>200.96942886127084</v>
      </c>
      <c r="H155" s="24">
        <f t="shared" si="25"/>
        <v>6336.2017807176271</v>
      </c>
      <c r="I155" s="24">
        <f t="shared" si="26"/>
        <v>496.75880056556946</v>
      </c>
      <c r="J155" s="24">
        <f t="shared" si="18"/>
        <v>6832.9605812831969</v>
      </c>
    </row>
    <row r="156" spans="1:10" x14ac:dyDescent="0.2">
      <c r="A156" s="132"/>
      <c r="B156" s="25">
        <f t="shared" si="19"/>
        <v>147</v>
      </c>
      <c r="C156" s="24">
        <f t="shared" si="20"/>
        <v>27.720882790639617</v>
      </c>
      <c r="D156" s="48">
        <f t="shared" si="21"/>
        <v>0.137935819132846</v>
      </c>
      <c r="E156" s="24">
        <f t="shared" si="22"/>
        <v>173.24854607063122</v>
      </c>
      <c r="F156" s="48">
        <f t="shared" si="23"/>
        <v>0.86206418086715397</v>
      </c>
      <c r="G156" s="44">
        <f t="shared" si="24"/>
        <v>200.96942886127084</v>
      </c>
      <c r="H156" s="24">
        <f t="shared" si="25"/>
        <v>6162.953234646996</v>
      </c>
      <c r="I156" s="24">
        <f t="shared" si="26"/>
        <v>469.03791777492984</v>
      </c>
      <c r="J156" s="24">
        <f t="shared" si="18"/>
        <v>6631.991152421926</v>
      </c>
    </row>
    <row r="157" spans="1:10" x14ac:dyDescent="0.2">
      <c r="A157" s="132"/>
      <c r="B157" s="25">
        <f t="shared" si="19"/>
        <v>148</v>
      </c>
      <c r="C157" s="24">
        <f t="shared" si="20"/>
        <v>26.962920401580604</v>
      </c>
      <c r="D157" s="48">
        <f t="shared" si="21"/>
        <v>0.1341642883415522</v>
      </c>
      <c r="E157" s="24">
        <f t="shared" si="22"/>
        <v>174.00650845969022</v>
      </c>
      <c r="F157" s="48">
        <f t="shared" si="23"/>
        <v>0.86583571165844775</v>
      </c>
      <c r="G157" s="44">
        <f t="shared" si="24"/>
        <v>200.96942886127084</v>
      </c>
      <c r="H157" s="24">
        <f t="shared" si="25"/>
        <v>5988.946726187306</v>
      </c>
      <c r="I157" s="24">
        <f t="shared" si="26"/>
        <v>442.07499737334922</v>
      </c>
      <c r="J157" s="24">
        <f t="shared" si="18"/>
        <v>6431.0217235606551</v>
      </c>
    </row>
    <row r="158" spans="1:10" x14ac:dyDescent="0.2">
      <c r="A158" s="132"/>
      <c r="B158" s="25">
        <f t="shared" si="19"/>
        <v>149</v>
      </c>
      <c r="C158" s="24">
        <f t="shared" si="20"/>
        <v>26.20164192706946</v>
      </c>
      <c r="D158" s="48">
        <f t="shared" si="21"/>
        <v>0.13037625710304648</v>
      </c>
      <c r="E158" s="24">
        <f t="shared" si="22"/>
        <v>174.76778693420138</v>
      </c>
      <c r="F158" s="48">
        <f t="shared" si="23"/>
        <v>0.86962374289695354</v>
      </c>
      <c r="G158" s="44">
        <f t="shared" si="24"/>
        <v>200.96942886127084</v>
      </c>
      <c r="H158" s="24">
        <f t="shared" si="25"/>
        <v>5814.1789392531045</v>
      </c>
      <c r="I158" s="24">
        <f t="shared" si="26"/>
        <v>415.87335544627979</v>
      </c>
      <c r="J158" s="24">
        <f t="shared" si="18"/>
        <v>6230.0522946993842</v>
      </c>
    </row>
    <row r="159" spans="1:10" x14ac:dyDescent="0.2">
      <c r="A159" s="132"/>
      <c r="B159" s="25">
        <f t="shared" si="19"/>
        <v>150</v>
      </c>
      <c r="C159" s="24">
        <f t="shared" si="20"/>
        <v>25.437032859232328</v>
      </c>
      <c r="D159" s="48">
        <f t="shared" si="21"/>
        <v>0.12657165322787231</v>
      </c>
      <c r="E159" s="24">
        <f t="shared" si="22"/>
        <v>175.53239600203852</v>
      </c>
      <c r="F159" s="48">
        <f t="shared" si="23"/>
        <v>0.87342834677212777</v>
      </c>
      <c r="G159" s="44">
        <f t="shared" si="24"/>
        <v>200.96942886127084</v>
      </c>
      <c r="H159" s="24">
        <f t="shared" si="25"/>
        <v>5638.6465432510659</v>
      </c>
      <c r="I159" s="24">
        <f t="shared" si="26"/>
        <v>390.43632258704747</v>
      </c>
      <c r="J159" s="24">
        <f t="shared" si="18"/>
        <v>6029.0828658381133</v>
      </c>
    </row>
    <row r="160" spans="1:10" x14ac:dyDescent="0.2">
      <c r="A160" s="132"/>
      <c r="B160" s="25">
        <f t="shared" si="19"/>
        <v>151</v>
      </c>
      <c r="C160" s="24">
        <f t="shared" si="20"/>
        <v>24.669078626723412</v>
      </c>
      <c r="D160" s="48">
        <f t="shared" si="21"/>
        <v>0.12275040421074428</v>
      </c>
      <c r="E160" s="24">
        <f t="shared" si="22"/>
        <v>176.30035023454744</v>
      </c>
      <c r="F160" s="48">
        <f t="shared" si="23"/>
        <v>0.87724959578925576</v>
      </c>
      <c r="G160" s="44">
        <f t="shared" si="24"/>
        <v>200.96942886127084</v>
      </c>
      <c r="H160" s="24">
        <f t="shared" si="25"/>
        <v>5462.3461930165186</v>
      </c>
      <c r="I160" s="24">
        <f t="shared" si="26"/>
        <v>365.76724396032404</v>
      </c>
      <c r="J160" s="24">
        <f t="shared" si="18"/>
        <v>5828.1134369768424</v>
      </c>
    </row>
    <row r="161" spans="1:10" x14ac:dyDescent="0.2">
      <c r="A161" s="132"/>
      <c r="B161" s="25">
        <f t="shared" si="19"/>
        <v>152</v>
      </c>
      <c r="C161" s="24">
        <f t="shared" si="20"/>
        <v>23.897764594447267</v>
      </c>
      <c r="D161" s="48">
        <f t="shared" si="21"/>
        <v>0.11891243722916628</v>
      </c>
      <c r="E161" s="24">
        <f t="shared" si="22"/>
        <v>177.07166426682357</v>
      </c>
      <c r="F161" s="48">
        <f t="shared" si="23"/>
        <v>0.88108756277083367</v>
      </c>
      <c r="G161" s="44">
        <f t="shared" si="24"/>
        <v>200.96942886127084</v>
      </c>
      <c r="H161" s="24">
        <f t="shared" si="25"/>
        <v>5285.2745287496946</v>
      </c>
      <c r="I161" s="24">
        <f t="shared" si="26"/>
        <v>341.86947936587677</v>
      </c>
      <c r="J161" s="24">
        <f t="shared" si="18"/>
        <v>5627.1440081155715</v>
      </c>
    </row>
    <row r="162" spans="1:10" x14ac:dyDescent="0.2">
      <c r="A162" s="132"/>
      <c r="B162" s="25">
        <f t="shared" si="19"/>
        <v>153</v>
      </c>
      <c r="C162" s="24">
        <f t="shared" si="20"/>
        <v>23.12307606327991</v>
      </c>
      <c r="D162" s="48">
        <f t="shared" si="21"/>
        <v>0.11505767914204386</v>
      </c>
      <c r="E162" s="24">
        <f t="shared" si="22"/>
        <v>177.84635279799093</v>
      </c>
      <c r="F162" s="48">
        <f t="shared" si="23"/>
        <v>0.8849423208579561</v>
      </c>
      <c r="G162" s="44">
        <f t="shared" si="24"/>
        <v>200.96942886127084</v>
      </c>
      <c r="H162" s="24">
        <f t="shared" si="25"/>
        <v>5107.4281759517035</v>
      </c>
      <c r="I162" s="24">
        <f t="shared" si="26"/>
        <v>318.74640330259683</v>
      </c>
      <c r="J162" s="24">
        <f t="shared" si="18"/>
        <v>5426.1745792543006</v>
      </c>
    </row>
    <row r="163" spans="1:10" x14ac:dyDescent="0.2">
      <c r="A163" s="132"/>
      <c r="B163" s="25">
        <f t="shared" si="19"/>
        <v>154</v>
      </c>
      <c r="C163" s="24">
        <f t="shared" si="20"/>
        <v>22.3449982697887</v>
      </c>
      <c r="D163" s="48">
        <f t="shared" si="21"/>
        <v>0.1111860564882903</v>
      </c>
      <c r="E163" s="24">
        <f t="shared" si="22"/>
        <v>178.62443059148214</v>
      </c>
      <c r="F163" s="48">
        <f t="shared" si="23"/>
        <v>0.88881394351170973</v>
      </c>
      <c r="G163" s="44">
        <f t="shared" si="24"/>
        <v>200.96942886127084</v>
      </c>
      <c r="H163" s="24">
        <f t="shared" si="25"/>
        <v>4928.803745360221</v>
      </c>
      <c r="I163" s="24">
        <f t="shared" si="26"/>
        <v>296.40140503280816</v>
      </c>
      <c r="J163" s="24">
        <f t="shared" si="18"/>
        <v>5225.2051503930288</v>
      </c>
    </row>
    <row r="164" spans="1:10" x14ac:dyDescent="0.2">
      <c r="A164" s="132"/>
      <c r="B164" s="25">
        <f t="shared" si="19"/>
        <v>155</v>
      </c>
      <c r="C164" s="24">
        <f t="shared" si="20"/>
        <v>21.563516385950965</v>
      </c>
      <c r="D164" s="48">
        <f t="shared" si="21"/>
        <v>0.10729749548542658</v>
      </c>
      <c r="E164" s="24">
        <f t="shared" si="22"/>
        <v>179.40591247531987</v>
      </c>
      <c r="F164" s="48">
        <f t="shared" si="23"/>
        <v>0.89270250451457334</v>
      </c>
      <c r="G164" s="44">
        <f t="shared" si="24"/>
        <v>200.96942886127084</v>
      </c>
      <c r="H164" s="24">
        <f t="shared" si="25"/>
        <v>4749.3978328849007</v>
      </c>
      <c r="I164" s="24">
        <f t="shared" si="26"/>
        <v>274.83788864685721</v>
      </c>
      <c r="J164" s="24">
        <f t="shared" si="18"/>
        <v>5024.2357215317579</v>
      </c>
    </row>
    <row r="165" spans="1:10" x14ac:dyDescent="0.2">
      <c r="A165" s="132"/>
      <c r="B165" s="25">
        <f t="shared" si="19"/>
        <v>156</v>
      </c>
      <c r="C165" s="24">
        <f t="shared" si="20"/>
        <v>20.778615518871437</v>
      </c>
      <c r="D165" s="48">
        <f t="shared" si="21"/>
        <v>0.10339192202817529</v>
      </c>
      <c r="E165" s="24">
        <f t="shared" si="22"/>
        <v>180.19081334239939</v>
      </c>
      <c r="F165" s="48">
        <f t="shared" si="23"/>
        <v>0.89660807797182462</v>
      </c>
      <c r="G165" s="44">
        <f t="shared" si="24"/>
        <v>200.96942886127084</v>
      </c>
      <c r="H165" s="24">
        <f t="shared" si="25"/>
        <v>4569.2070195425013</v>
      </c>
      <c r="I165" s="24">
        <f t="shared" si="26"/>
        <v>254.05927312798576</v>
      </c>
      <c r="J165" s="24">
        <f t="shared" si="18"/>
        <v>4823.266292670487</v>
      </c>
    </row>
    <row r="166" spans="1:10" x14ac:dyDescent="0.2">
      <c r="A166" s="132">
        <f>A154+1</f>
        <v>14</v>
      </c>
      <c r="B166" s="25">
        <f t="shared" si="19"/>
        <v>157</v>
      </c>
      <c r="C166" s="24">
        <f t="shared" si="20"/>
        <v>19.990280710498443</v>
      </c>
      <c r="D166" s="48">
        <f t="shared" si="21"/>
        <v>9.9469261687048574E-2</v>
      </c>
      <c r="E166" s="24">
        <f t="shared" si="22"/>
        <v>180.9791481507724</v>
      </c>
      <c r="F166" s="48">
        <f t="shared" si="23"/>
        <v>0.90053073831295138</v>
      </c>
      <c r="G166" s="44">
        <f t="shared" si="24"/>
        <v>200.96942886127084</v>
      </c>
      <c r="H166" s="24">
        <f t="shared" si="25"/>
        <v>4388.2278713917285</v>
      </c>
      <c r="I166" s="24">
        <f t="shared" si="26"/>
        <v>234.06899241748732</v>
      </c>
      <c r="J166" s="24">
        <f t="shared" si="18"/>
        <v>4622.2968638092161</v>
      </c>
    </row>
    <row r="167" spans="1:10" x14ac:dyDescent="0.2">
      <c r="A167" s="132"/>
      <c r="B167" s="25">
        <f t="shared" si="19"/>
        <v>158</v>
      </c>
      <c r="C167" s="24">
        <f t="shared" si="20"/>
        <v>19.19849693733881</v>
      </c>
      <c r="D167" s="48">
        <f t="shared" si="21"/>
        <v>9.5529439706929398E-2</v>
      </c>
      <c r="E167" s="24">
        <f t="shared" si="22"/>
        <v>181.77093192393204</v>
      </c>
      <c r="F167" s="48">
        <f t="shared" si="23"/>
        <v>0.9044705602930706</v>
      </c>
      <c r="G167" s="44">
        <f t="shared" si="24"/>
        <v>200.96942886127084</v>
      </c>
      <c r="H167" s="24">
        <f t="shared" si="25"/>
        <v>4206.4569394677965</v>
      </c>
      <c r="I167" s="24">
        <f t="shared" si="26"/>
        <v>214.87049548014852</v>
      </c>
      <c r="J167" s="24">
        <f t="shared" si="18"/>
        <v>4421.3274349479452</v>
      </c>
    </row>
    <row r="168" spans="1:10" x14ac:dyDescent="0.2">
      <c r="A168" s="132"/>
      <c r="B168" s="25">
        <f t="shared" si="19"/>
        <v>159</v>
      </c>
      <c r="C168" s="24">
        <f t="shared" si="20"/>
        <v>18.403249110171608</v>
      </c>
      <c r="D168" s="48">
        <f t="shared" si="21"/>
        <v>9.1572381005647213E-2</v>
      </c>
      <c r="E168" s="24">
        <f t="shared" si="22"/>
        <v>182.56617975109924</v>
      </c>
      <c r="F168" s="48">
        <f t="shared" si="23"/>
        <v>0.90842761899435287</v>
      </c>
      <c r="G168" s="44">
        <f t="shared" si="24"/>
        <v>200.96942886127084</v>
      </c>
      <c r="H168" s="24">
        <f t="shared" si="25"/>
        <v>4023.8907597166972</v>
      </c>
      <c r="I168" s="24">
        <f t="shared" si="26"/>
        <v>196.46724636997692</v>
      </c>
      <c r="J168" s="24">
        <f t="shared" si="18"/>
        <v>4220.3580060866743</v>
      </c>
    </row>
    <row r="169" spans="1:10" x14ac:dyDescent="0.2">
      <c r="A169" s="132"/>
      <c r="B169" s="25">
        <f t="shared" si="19"/>
        <v>160</v>
      </c>
      <c r="C169" s="24">
        <f t="shared" si="20"/>
        <v>17.604522073760549</v>
      </c>
      <c r="D169" s="48">
        <f t="shared" si="21"/>
        <v>8.7598010172546925E-2</v>
      </c>
      <c r="E169" s="24">
        <f t="shared" si="22"/>
        <v>183.36490678751028</v>
      </c>
      <c r="F169" s="48">
        <f t="shared" si="23"/>
        <v>0.91240198982745302</v>
      </c>
      <c r="G169" s="44">
        <f t="shared" si="24"/>
        <v>200.96942886127084</v>
      </c>
      <c r="H169" s="24">
        <f t="shared" si="25"/>
        <v>3840.5258529291868</v>
      </c>
      <c r="I169" s="24">
        <f t="shared" si="26"/>
        <v>178.86272429621636</v>
      </c>
      <c r="J169" s="24">
        <f t="shared" si="18"/>
        <v>4019.3885772254034</v>
      </c>
    </row>
    <row r="170" spans="1:10" x14ac:dyDescent="0.2">
      <c r="A170" s="132"/>
      <c r="B170" s="25">
        <f t="shared" si="19"/>
        <v>161</v>
      </c>
      <c r="C170" s="24">
        <f t="shared" si="20"/>
        <v>16.80230060656519</v>
      </c>
      <c r="D170" s="48">
        <f t="shared" si="21"/>
        <v>8.3606251467051806E-2</v>
      </c>
      <c r="E170" s="24">
        <f t="shared" si="22"/>
        <v>184.16712825470566</v>
      </c>
      <c r="F170" s="48">
        <f t="shared" si="23"/>
        <v>0.91639374853294819</v>
      </c>
      <c r="G170" s="44">
        <f t="shared" si="24"/>
        <v>200.96942886127084</v>
      </c>
      <c r="H170" s="24">
        <f t="shared" si="25"/>
        <v>3656.358724674481</v>
      </c>
      <c r="I170" s="24">
        <f t="shared" si="26"/>
        <v>162.06042368965117</v>
      </c>
      <c r="J170" s="24">
        <f t="shared" si="18"/>
        <v>3818.4191483641321</v>
      </c>
    </row>
    <row r="171" spans="1:10" x14ac:dyDescent="0.2">
      <c r="A171" s="132"/>
      <c r="B171" s="25">
        <f t="shared" si="19"/>
        <v>162</v>
      </c>
      <c r="C171" s="24">
        <f t="shared" si="20"/>
        <v>15.996569420450852</v>
      </c>
      <c r="D171" s="48">
        <f t="shared" si="21"/>
        <v>7.9597028817220153E-2</v>
      </c>
      <c r="E171" s="24">
        <f t="shared" si="22"/>
        <v>184.97285944082</v>
      </c>
      <c r="F171" s="48">
        <f t="shared" si="23"/>
        <v>0.92040297118277992</v>
      </c>
      <c r="G171" s="44">
        <f t="shared" si="24"/>
        <v>200.96942886127084</v>
      </c>
      <c r="H171" s="24">
        <f t="shared" si="25"/>
        <v>3471.3858652336612</v>
      </c>
      <c r="I171" s="24">
        <f t="shared" si="26"/>
        <v>146.06385426920033</v>
      </c>
      <c r="J171" s="24">
        <f t="shared" si="18"/>
        <v>3617.4497195028616</v>
      </c>
    </row>
    <row r="172" spans="1:10" x14ac:dyDescent="0.2">
      <c r="A172" s="132"/>
      <c r="B172" s="25">
        <f t="shared" si="19"/>
        <v>163</v>
      </c>
      <c r="C172" s="24">
        <f t="shared" si="20"/>
        <v>15.187313160397267</v>
      </c>
      <c r="D172" s="48">
        <f t="shared" si="21"/>
        <v>7.5570265818295512E-2</v>
      </c>
      <c r="E172" s="24">
        <f t="shared" si="22"/>
        <v>185.78211570087359</v>
      </c>
      <c r="F172" s="48">
        <f t="shared" si="23"/>
        <v>0.9244297341817046</v>
      </c>
      <c r="G172" s="44">
        <f t="shared" si="24"/>
        <v>200.96942886127084</v>
      </c>
      <c r="H172" s="24">
        <f t="shared" si="25"/>
        <v>3285.6037495327878</v>
      </c>
      <c r="I172" s="24">
        <f t="shared" si="26"/>
        <v>130.87654110880305</v>
      </c>
      <c r="J172" s="24">
        <f t="shared" si="18"/>
        <v>3416.4802906415907</v>
      </c>
    </row>
    <row r="173" spans="1:10" x14ac:dyDescent="0.2">
      <c r="A173" s="132"/>
      <c r="B173" s="25">
        <f t="shared" si="19"/>
        <v>164</v>
      </c>
      <c r="C173" s="24">
        <f t="shared" si="20"/>
        <v>14.374516404205945</v>
      </c>
      <c r="D173" s="48">
        <f t="shared" si="21"/>
        <v>7.1525885731250557E-2</v>
      </c>
      <c r="E173" s="24">
        <f t="shared" si="22"/>
        <v>186.59491245706491</v>
      </c>
      <c r="F173" s="48">
        <f t="shared" si="23"/>
        <v>0.92847411426874948</v>
      </c>
      <c r="G173" s="44">
        <f t="shared" si="24"/>
        <v>200.96942886127084</v>
      </c>
      <c r="H173" s="24">
        <f t="shared" si="25"/>
        <v>3099.008837075723</v>
      </c>
      <c r="I173" s="24">
        <f t="shared" si="26"/>
        <v>116.5020247045971</v>
      </c>
      <c r="J173" s="24">
        <f t="shared" si="18"/>
        <v>3215.5108617803203</v>
      </c>
    </row>
    <row r="174" spans="1:10" x14ac:dyDescent="0.2">
      <c r="A174" s="132"/>
      <c r="B174" s="25">
        <f t="shared" si="19"/>
        <v>165</v>
      </c>
      <c r="C174" s="24">
        <f t="shared" si="20"/>
        <v>13.558163662206287</v>
      </c>
      <c r="D174" s="48">
        <f t="shared" si="21"/>
        <v>6.746381148132477E-2</v>
      </c>
      <c r="E174" s="24">
        <f t="shared" si="22"/>
        <v>187.41126519906456</v>
      </c>
      <c r="F174" s="48">
        <f t="shared" si="23"/>
        <v>0.93253618851867526</v>
      </c>
      <c r="G174" s="44">
        <f t="shared" si="24"/>
        <v>200.96942886127084</v>
      </c>
      <c r="H174" s="24">
        <f t="shared" si="25"/>
        <v>2911.5975718766585</v>
      </c>
      <c r="I174" s="24">
        <f t="shared" si="26"/>
        <v>102.94386104239082</v>
      </c>
      <c r="J174" s="24">
        <f t="shared" si="18"/>
        <v>3014.5414329190494</v>
      </c>
    </row>
    <row r="175" spans="1:10" x14ac:dyDescent="0.2">
      <c r="A175" s="132"/>
      <c r="B175" s="25">
        <f t="shared" si="19"/>
        <v>166</v>
      </c>
      <c r="C175" s="24">
        <f t="shared" si="20"/>
        <v>12.738239376960379</v>
      </c>
      <c r="D175" s="48">
        <f t="shared" si="21"/>
        <v>6.3383965656555574E-2</v>
      </c>
      <c r="E175" s="24">
        <f t="shared" si="22"/>
        <v>188.23118948431045</v>
      </c>
      <c r="F175" s="48">
        <f t="shared" si="23"/>
        <v>0.93661603434344431</v>
      </c>
      <c r="G175" s="44">
        <f t="shared" si="24"/>
        <v>200.96942886127084</v>
      </c>
      <c r="H175" s="24">
        <f t="shared" si="25"/>
        <v>2723.366382392348</v>
      </c>
      <c r="I175" s="24">
        <f t="shared" si="26"/>
        <v>90.205621665430442</v>
      </c>
      <c r="J175" s="24">
        <f t="shared" si="18"/>
        <v>2813.5720040577785</v>
      </c>
    </row>
    <row r="176" spans="1:10" x14ac:dyDescent="0.2">
      <c r="A176" s="132"/>
      <c r="B176" s="25">
        <f t="shared" si="19"/>
        <v>167</v>
      </c>
      <c r="C176" s="24">
        <f t="shared" si="20"/>
        <v>11.914727922966522</v>
      </c>
      <c r="D176" s="48">
        <f t="shared" si="21"/>
        <v>5.9286270506303008E-2</v>
      </c>
      <c r="E176" s="24">
        <f t="shared" si="22"/>
        <v>189.05470093830431</v>
      </c>
      <c r="F176" s="48">
        <f t="shared" si="23"/>
        <v>0.94071372949369692</v>
      </c>
      <c r="G176" s="44">
        <f t="shared" si="24"/>
        <v>200.96942886127084</v>
      </c>
      <c r="H176" s="24">
        <f t="shared" si="25"/>
        <v>2534.3116814540435</v>
      </c>
      <c r="I176" s="24">
        <f t="shared" si="26"/>
        <v>78.290893742463922</v>
      </c>
      <c r="J176" s="24">
        <f t="shared" si="18"/>
        <v>2612.6025751965076</v>
      </c>
    </row>
    <row r="177" spans="1:10" x14ac:dyDescent="0.2">
      <c r="A177" s="132"/>
      <c r="B177" s="25">
        <f t="shared" si="19"/>
        <v>168</v>
      </c>
      <c r="C177" s="24">
        <f t="shared" si="20"/>
        <v>11.087613606361439</v>
      </c>
      <c r="D177" s="48">
        <f t="shared" si="21"/>
        <v>5.5170647939768072E-2</v>
      </c>
      <c r="E177" s="24">
        <f t="shared" si="22"/>
        <v>189.88181525490941</v>
      </c>
      <c r="F177" s="48">
        <f t="shared" si="23"/>
        <v>0.944829352060232</v>
      </c>
      <c r="G177" s="44">
        <f t="shared" si="24"/>
        <v>200.96942886127084</v>
      </c>
      <c r="H177" s="24">
        <f t="shared" si="25"/>
        <v>2344.4298661991343</v>
      </c>
      <c r="I177" s="24">
        <f t="shared" si="26"/>
        <v>67.203280136102478</v>
      </c>
      <c r="J177" s="24">
        <f t="shared" si="18"/>
        <v>2411.6331463352367</v>
      </c>
    </row>
    <row r="178" spans="1:10" x14ac:dyDescent="0.2">
      <c r="A178" s="132">
        <f>A166+1</f>
        <v>15</v>
      </c>
      <c r="B178" s="25">
        <f t="shared" si="19"/>
        <v>169</v>
      </c>
      <c r="C178" s="24">
        <f t="shared" si="20"/>
        <v>10.256880664621212</v>
      </c>
      <c r="D178" s="48">
        <f t="shared" si="21"/>
        <v>5.1037019524504568E-2</v>
      </c>
      <c r="E178" s="24">
        <f t="shared" si="22"/>
        <v>190.71254819664964</v>
      </c>
      <c r="F178" s="48">
        <f t="shared" si="23"/>
        <v>0.94896298047549543</v>
      </c>
      <c r="G178" s="44">
        <f t="shared" si="24"/>
        <v>200.96942886127084</v>
      </c>
      <c r="H178" s="24">
        <f t="shared" si="25"/>
        <v>2153.7173180024847</v>
      </c>
      <c r="I178" s="24">
        <f t="shared" si="26"/>
        <v>56.946399471481264</v>
      </c>
      <c r="J178" s="24">
        <f t="shared" si="18"/>
        <v>2210.6637174739658</v>
      </c>
    </row>
    <row r="179" spans="1:10" x14ac:dyDescent="0.2">
      <c r="A179" s="132"/>
      <c r="B179" s="25">
        <f t="shared" si="19"/>
        <v>170</v>
      </c>
      <c r="C179" s="24">
        <f t="shared" si="20"/>
        <v>9.4225132662608697</v>
      </c>
      <c r="D179" s="48">
        <f t="shared" si="21"/>
        <v>4.6885306484924276E-2</v>
      </c>
      <c r="E179" s="24">
        <f t="shared" si="22"/>
        <v>191.54691559500998</v>
      </c>
      <c r="F179" s="48">
        <f t="shared" si="23"/>
        <v>0.95311469351507572</v>
      </c>
      <c r="G179" s="44">
        <f t="shared" si="24"/>
        <v>200.96942886127084</v>
      </c>
      <c r="H179" s="24">
        <f t="shared" si="25"/>
        <v>1962.1704024074747</v>
      </c>
      <c r="I179" s="24">
        <f t="shared" si="26"/>
        <v>47.523886205220393</v>
      </c>
      <c r="J179" s="24">
        <f t="shared" si="18"/>
        <v>2009.6942886126951</v>
      </c>
    </row>
    <row r="180" spans="1:10" x14ac:dyDescent="0.2">
      <c r="A180" s="132"/>
      <c r="B180" s="25">
        <f t="shared" si="19"/>
        <v>171</v>
      </c>
      <c r="C180" s="24">
        <f t="shared" si="20"/>
        <v>8.584495510532701</v>
      </c>
      <c r="D180" s="48">
        <f t="shared" si="21"/>
        <v>4.2715429700795816E-2</v>
      </c>
      <c r="E180" s="24">
        <f t="shared" si="22"/>
        <v>192.38493335073815</v>
      </c>
      <c r="F180" s="48">
        <f t="shared" si="23"/>
        <v>0.95728457029920422</v>
      </c>
      <c r="G180" s="44">
        <f t="shared" si="24"/>
        <v>200.96942886127084</v>
      </c>
      <c r="H180" s="24">
        <f t="shared" si="25"/>
        <v>1769.7854690567365</v>
      </c>
      <c r="I180" s="24">
        <f t="shared" si="26"/>
        <v>38.939390694687688</v>
      </c>
      <c r="J180" s="24">
        <f t="shared" si="18"/>
        <v>1808.7248597514242</v>
      </c>
    </row>
    <row r="181" spans="1:10" x14ac:dyDescent="0.2">
      <c r="A181" s="132"/>
      <c r="B181" s="25">
        <f t="shared" si="19"/>
        <v>172</v>
      </c>
      <c r="C181" s="24">
        <f t="shared" si="20"/>
        <v>7.7428114271232209</v>
      </c>
      <c r="D181" s="48">
        <f t="shared" si="21"/>
        <v>3.8527309705736798E-2</v>
      </c>
      <c r="E181" s="24">
        <f t="shared" si="22"/>
        <v>193.22661743414761</v>
      </c>
      <c r="F181" s="48">
        <f t="shared" si="23"/>
        <v>0.96147269029426319</v>
      </c>
      <c r="G181" s="44">
        <f t="shared" si="24"/>
        <v>200.96942886127084</v>
      </c>
      <c r="H181" s="24">
        <f t="shared" si="25"/>
        <v>1576.5588516225889</v>
      </c>
      <c r="I181" s="24">
        <f t="shared" si="26"/>
        <v>31.196579267564466</v>
      </c>
      <c r="J181" s="24">
        <f t="shared" si="18"/>
        <v>1607.7554308901533</v>
      </c>
    </row>
    <row r="182" spans="1:10" x14ac:dyDescent="0.2">
      <c r="A182" s="132"/>
      <c r="B182" s="25">
        <f t="shared" si="19"/>
        <v>173</v>
      </c>
      <c r="C182" s="24">
        <f t="shared" si="20"/>
        <v>6.8974449758488259</v>
      </c>
      <c r="D182" s="48">
        <f t="shared" si="21"/>
        <v>3.4320866685699399E-2</v>
      </c>
      <c r="E182" s="24">
        <f t="shared" si="22"/>
        <v>194.07198388542201</v>
      </c>
      <c r="F182" s="48">
        <f t="shared" si="23"/>
        <v>0.96567913331430055</v>
      </c>
      <c r="G182" s="44">
        <f t="shared" si="24"/>
        <v>200.96942886127084</v>
      </c>
      <c r="H182" s="24">
        <f t="shared" si="25"/>
        <v>1382.4868677371669</v>
      </c>
      <c r="I182" s="24">
        <f t="shared" si="26"/>
        <v>24.299134291715639</v>
      </c>
      <c r="J182" s="24">
        <f t="shared" si="18"/>
        <v>1406.7860020288826</v>
      </c>
    </row>
    <row r="183" spans="1:10" x14ac:dyDescent="0.2">
      <c r="A183" s="132"/>
      <c r="B183" s="25">
        <f t="shared" si="19"/>
        <v>174</v>
      </c>
      <c r="C183" s="24">
        <f t="shared" si="20"/>
        <v>6.048380046350105</v>
      </c>
      <c r="D183" s="48">
        <f t="shared" si="21"/>
        <v>3.0096020477449338E-2</v>
      </c>
      <c r="E183" s="24">
        <f t="shared" si="22"/>
        <v>194.92104881492074</v>
      </c>
      <c r="F183" s="48">
        <f t="shared" si="23"/>
        <v>0.9699039795225507</v>
      </c>
      <c r="G183" s="44">
        <f t="shared" si="24"/>
        <v>200.96942886127084</v>
      </c>
      <c r="H183" s="24">
        <f t="shared" si="25"/>
        <v>1187.5658189222461</v>
      </c>
      <c r="I183" s="24">
        <f t="shared" si="26"/>
        <v>18.250754245365535</v>
      </c>
      <c r="J183" s="24">
        <f t="shared" si="18"/>
        <v>1205.8165731676115</v>
      </c>
    </row>
    <row r="184" spans="1:10" x14ac:dyDescent="0.2">
      <c r="A184" s="132"/>
      <c r="B184" s="25">
        <f t="shared" si="19"/>
        <v>175</v>
      </c>
      <c r="C184" s="24">
        <f t="shared" si="20"/>
        <v>5.1956004577848258</v>
      </c>
      <c r="D184" s="48">
        <f t="shared" si="21"/>
        <v>2.5852690567038174E-2</v>
      </c>
      <c r="E184" s="24">
        <f t="shared" si="22"/>
        <v>195.77382840348602</v>
      </c>
      <c r="F184" s="48">
        <f t="shared" si="23"/>
        <v>0.97414730943296191</v>
      </c>
      <c r="G184" s="44">
        <f t="shared" si="24"/>
        <v>200.96942886127084</v>
      </c>
      <c r="H184" s="24">
        <f t="shared" si="25"/>
        <v>991.79199051876003</v>
      </c>
      <c r="I184" s="24">
        <f t="shared" si="26"/>
        <v>13.055153787580709</v>
      </c>
      <c r="J184" s="24">
        <f t="shared" si="18"/>
        <v>1004.8471443063407</v>
      </c>
    </row>
    <row r="185" spans="1:10" x14ac:dyDescent="0.2">
      <c r="A185" s="132"/>
      <c r="B185" s="25">
        <f t="shared" si="19"/>
        <v>176</v>
      </c>
      <c r="C185" s="24">
        <f t="shared" si="20"/>
        <v>4.3390899585195744</v>
      </c>
      <c r="D185" s="48">
        <f t="shared" si="21"/>
        <v>2.1590796088268964E-2</v>
      </c>
      <c r="E185" s="24">
        <f t="shared" si="22"/>
        <v>196.63033890275128</v>
      </c>
      <c r="F185" s="48">
        <f t="shared" si="23"/>
        <v>0.97840920391173103</v>
      </c>
      <c r="G185" s="44">
        <f t="shared" si="24"/>
        <v>200.96942886127084</v>
      </c>
      <c r="H185" s="24">
        <f t="shared" si="25"/>
        <v>795.16165161600873</v>
      </c>
      <c r="I185" s="24">
        <f t="shared" si="26"/>
        <v>8.7160638290611345</v>
      </c>
      <c r="J185" s="24">
        <f t="shared" si="18"/>
        <v>803.87771544506984</v>
      </c>
    </row>
    <row r="186" spans="1:10" x14ac:dyDescent="0.2">
      <c r="A186" s="132"/>
      <c r="B186" s="25">
        <f t="shared" si="19"/>
        <v>177</v>
      </c>
      <c r="C186" s="24">
        <f t="shared" si="20"/>
        <v>3.4788322258200379</v>
      </c>
      <c r="D186" s="48">
        <f t="shared" si="21"/>
        <v>1.7310255821155144E-2</v>
      </c>
      <c r="E186" s="24">
        <f t="shared" si="22"/>
        <v>197.4905966354508</v>
      </c>
      <c r="F186" s="48">
        <f t="shared" si="23"/>
        <v>0.9826897441788448</v>
      </c>
      <c r="G186" s="44">
        <f t="shared" si="24"/>
        <v>200.96942886127084</v>
      </c>
      <c r="H186" s="24">
        <f t="shared" si="25"/>
        <v>597.67105498055798</v>
      </c>
      <c r="I186" s="24">
        <f t="shared" si="26"/>
        <v>5.2372316032410966</v>
      </c>
      <c r="J186" s="24">
        <f t="shared" si="18"/>
        <v>602.90828658379905</v>
      </c>
    </row>
    <row r="187" spans="1:10" x14ac:dyDescent="0.2">
      <c r="A187" s="132"/>
      <c r="B187" s="25">
        <f t="shared" si="19"/>
        <v>178</v>
      </c>
      <c r="C187" s="24">
        <f t="shared" si="20"/>
        <v>2.6148108655399409</v>
      </c>
      <c r="D187" s="48">
        <f t="shared" si="21"/>
        <v>1.3010988190372698E-2</v>
      </c>
      <c r="E187" s="24">
        <f t="shared" si="22"/>
        <v>198.35461799573091</v>
      </c>
      <c r="F187" s="48">
        <f t="shared" si="23"/>
        <v>0.98698901180962728</v>
      </c>
      <c r="G187" s="44">
        <f t="shared" si="24"/>
        <v>200.96942886127084</v>
      </c>
      <c r="H187" s="24">
        <f t="shared" si="25"/>
        <v>399.31643698482708</v>
      </c>
      <c r="I187" s="24">
        <f t="shared" si="26"/>
        <v>2.6224207377011557</v>
      </c>
      <c r="J187" s="24">
        <f t="shared" si="18"/>
        <v>401.93885772252821</v>
      </c>
    </row>
    <row r="188" spans="1:10" x14ac:dyDescent="0.2">
      <c r="A188" s="132"/>
      <c r="B188" s="25">
        <f t="shared" si="19"/>
        <v>179</v>
      </c>
      <c r="C188" s="24">
        <f t="shared" si="20"/>
        <v>1.7470094118086184</v>
      </c>
      <c r="D188" s="48">
        <f t="shared" si="21"/>
        <v>8.6929112637055793E-3</v>
      </c>
      <c r="E188" s="24">
        <f t="shared" si="22"/>
        <v>199.22241944946222</v>
      </c>
      <c r="F188" s="48">
        <f t="shared" si="23"/>
        <v>0.99130708873629436</v>
      </c>
      <c r="G188" s="44">
        <f t="shared" si="24"/>
        <v>200.96942886127084</v>
      </c>
      <c r="H188" s="24">
        <f t="shared" si="25"/>
        <v>200.09401753536486</v>
      </c>
      <c r="I188" s="24">
        <f t="shared" si="26"/>
        <v>0.87541132589253734</v>
      </c>
      <c r="J188" s="24">
        <f t="shared" si="18"/>
        <v>200.9694288612574</v>
      </c>
    </row>
    <row r="189" spans="1:10" x14ac:dyDescent="0.2">
      <c r="A189" s="132"/>
      <c r="B189" s="25">
        <f t="shared" si="19"/>
        <v>180</v>
      </c>
      <c r="C189" s="24">
        <f t="shared" si="20"/>
        <v>0.87541132671722111</v>
      </c>
      <c r="D189" s="48">
        <f t="shared" si="21"/>
        <v>4.3559427504842908E-3</v>
      </c>
      <c r="E189" s="24">
        <f t="shared" si="22"/>
        <v>200.09401753455361</v>
      </c>
      <c r="F189" s="48">
        <f t="shared" si="23"/>
        <v>0.99564405724951566</v>
      </c>
      <c r="G189" s="44">
        <f t="shared" si="24"/>
        <v>200.96942886127084</v>
      </c>
      <c r="H189" s="24">
        <f t="shared" si="25"/>
        <v>8.1124085227202158E-10</v>
      </c>
      <c r="I189" s="24">
        <f t="shared" si="26"/>
        <v>-8.2468376572109037E-10</v>
      </c>
      <c r="J189" s="24">
        <f t="shared" si="18"/>
        <v>-1.3442913449068783E-11</v>
      </c>
    </row>
    <row r="190" spans="1:10" x14ac:dyDescent="0.2">
      <c r="A190" s="132">
        <f>A178+1</f>
        <v>16</v>
      </c>
      <c r="B190" s="25">
        <f t="shared" si="19"/>
        <v>181</v>
      </c>
      <c r="C190" s="24">
        <f t="shared" si="20"/>
        <v>3.549178728690094E-12</v>
      </c>
      <c r="D190" s="48">
        <f t="shared" si="21"/>
        <v>1.7660291661275962E-14</v>
      </c>
      <c r="E190" s="24">
        <f t="shared" si="22"/>
        <v>200.96942886126729</v>
      </c>
      <c r="F190" s="48">
        <f t="shared" si="23"/>
        <v>0.99999999999998235</v>
      </c>
      <c r="G190" s="44">
        <f t="shared" si="24"/>
        <v>200.96942886127084</v>
      </c>
      <c r="H190" s="24">
        <f t="shared" si="25"/>
        <v>0</v>
      </c>
      <c r="I190" s="24">
        <f t="shared" si="26"/>
        <v>-8.2823294444978048E-10</v>
      </c>
      <c r="J190" s="24">
        <f t="shared" si="18"/>
        <v>-8.2823294444978048E-10</v>
      </c>
    </row>
    <row r="191" spans="1:10" x14ac:dyDescent="0.2">
      <c r="A191" s="132"/>
      <c r="B191" s="25">
        <f t="shared" si="19"/>
        <v>182</v>
      </c>
      <c r="C191" s="24">
        <f t="shared" si="20"/>
        <v>0</v>
      </c>
      <c r="D191" s="48" t="e">
        <f t="shared" si="21"/>
        <v>#DIV/0!</v>
      </c>
      <c r="E191" s="24">
        <f t="shared" si="22"/>
        <v>0</v>
      </c>
      <c r="F191" s="48" t="e">
        <f t="shared" si="23"/>
        <v>#DIV/0!</v>
      </c>
      <c r="G191" s="44">
        <f t="shared" si="24"/>
        <v>0</v>
      </c>
      <c r="H191" s="24">
        <f t="shared" si="25"/>
        <v>0</v>
      </c>
      <c r="I191" s="24">
        <f t="shared" si="26"/>
        <v>-8.2823294444978048E-10</v>
      </c>
      <c r="J191" s="24">
        <f t="shared" si="18"/>
        <v>-8.2823294444978048E-10</v>
      </c>
    </row>
    <row r="192" spans="1:10" x14ac:dyDescent="0.2">
      <c r="A192" s="132"/>
      <c r="B192" s="25">
        <f t="shared" si="19"/>
        <v>183</v>
      </c>
      <c r="C192" s="24">
        <f t="shared" si="20"/>
        <v>0</v>
      </c>
      <c r="D192" s="48" t="e">
        <f t="shared" si="21"/>
        <v>#DIV/0!</v>
      </c>
      <c r="E192" s="24">
        <f t="shared" si="22"/>
        <v>0</v>
      </c>
      <c r="F192" s="48" t="e">
        <f t="shared" si="23"/>
        <v>#DIV/0!</v>
      </c>
      <c r="G192" s="44">
        <f t="shared" si="24"/>
        <v>0</v>
      </c>
      <c r="H192" s="24">
        <f t="shared" si="25"/>
        <v>0</v>
      </c>
      <c r="I192" s="24">
        <f t="shared" si="26"/>
        <v>-8.2823294444978048E-10</v>
      </c>
      <c r="J192" s="24">
        <f t="shared" si="18"/>
        <v>-8.2823294444978048E-10</v>
      </c>
    </row>
    <row r="193" spans="1:10" x14ac:dyDescent="0.2">
      <c r="A193" s="132"/>
      <c r="B193" s="25">
        <f t="shared" si="19"/>
        <v>184</v>
      </c>
      <c r="C193" s="24">
        <f t="shared" si="20"/>
        <v>0</v>
      </c>
      <c r="D193" s="48" t="e">
        <f t="shared" si="21"/>
        <v>#DIV/0!</v>
      </c>
      <c r="E193" s="24">
        <f t="shared" si="22"/>
        <v>0</v>
      </c>
      <c r="F193" s="48" t="e">
        <f t="shared" si="23"/>
        <v>#DIV/0!</v>
      </c>
      <c r="G193" s="44">
        <f t="shared" si="24"/>
        <v>0</v>
      </c>
      <c r="H193" s="24">
        <f t="shared" si="25"/>
        <v>0</v>
      </c>
      <c r="I193" s="24">
        <f t="shared" si="26"/>
        <v>-8.2823294444978048E-10</v>
      </c>
      <c r="J193" s="24">
        <f t="shared" si="18"/>
        <v>-8.2823294444978048E-10</v>
      </c>
    </row>
    <row r="194" spans="1:10" x14ac:dyDescent="0.2">
      <c r="A194" s="132"/>
      <c r="B194" s="25">
        <f t="shared" si="19"/>
        <v>185</v>
      </c>
      <c r="C194" s="24">
        <f t="shared" si="20"/>
        <v>0</v>
      </c>
      <c r="D194" s="48" t="e">
        <f t="shared" si="21"/>
        <v>#DIV/0!</v>
      </c>
      <c r="E194" s="24">
        <f t="shared" si="22"/>
        <v>0</v>
      </c>
      <c r="F194" s="48" t="e">
        <f t="shared" si="23"/>
        <v>#DIV/0!</v>
      </c>
      <c r="G194" s="44">
        <f t="shared" si="24"/>
        <v>0</v>
      </c>
      <c r="H194" s="24">
        <f t="shared" si="25"/>
        <v>0</v>
      </c>
      <c r="I194" s="24">
        <f t="shared" si="26"/>
        <v>-8.2823294444978048E-10</v>
      </c>
      <c r="J194" s="24">
        <f t="shared" si="18"/>
        <v>-8.2823294444978048E-10</v>
      </c>
    </row>
    <row r="195" spans="1:10" x14ac:dyDescent="0.2">
      <c r="A195" s="132"/>
      <c r="B195" s="25">
        <f t="shared" si="19"/>
        <v>186</v>
      </c>
      <c r="C195" s="24">
        <f t="shared" si="20"/>
        <v>0</v>
      </c>
      <c r="D195" s="48" t="e">
        <f t="shared" si="21"/>
        <v>#DIV/0!</v>
      </c>
      <c r="E195" s="24">
        <f t="shared" si="22"/>
        <v>0</v>
      </c>
      <c r="F195" s="48" t="e">
        <f t="shared" si="23"/>
        <v>#DIV/0!</v>
      </c>
      <c r="G195" s="44">
        <f t="shared" si="24"/>
        <v>0</v>
      </c>
      <c r="H195" s="24">
        <f t="shared" si="25"/>
        <v>0</v>
      </c>
      <c r="I195" s="24">
        <f t="shared" si="26"/>
        <v>-8.2823294444978048E-10</v>
      </c>
      <c r="J195" s="24">
        <f t="shared" si="18"/>
        <v>-8.2823294444978048E-10</v>
      </c>
    </row>
    <row r="196" spans="1:10" x14ac:dyDescent="0.2">
      <c r="A196" s="132"/>
      <c r="B196" s="25">
        <f t="shared" si="19"/>
        <v>187</v>
      </c>
      <c r="C196" s="24">
        <f t="shared" si="20"/>
        <v>0</v>
      </c>
      <c r="D196" s="48" t="e">
        <f t="shared" si="21"/>
        <v>#DIV/0!</v>
      </c>
      <c r="E196" s="24">
        <f t="shared" si="22"/>
        <v>0</v>
      </c>
      <c r="F196" s="48" t="e">
        <f t="shared" si="23"/>
        <v>#DIV/0!</v>
      </c>
      <c r="G196" s="44">
        <f t="shared" si="24"/>
        <v>0</v>
      </c>
      <c r="H196" s="24">
        <f t="shared" si="25"/>
        <v>0</v>
      </c>
      <c r="I196" s="24">
        <f t="shared" si="26"/>
        <v>-8.2823294444978048E-10</v>
      </c>
      <c r="J196" s="24">
        <f t="shared" si="18"/>
        <v>-8.2823294444978048E-10</v>
      </c>
    </row>
    <row r="197" spans="1:10" x14ac:dyDescent="0.2">
      <c r="A197" s="132"/>
      <c r="B197" s="25">
        <f t="shared" si="19"/>
        <v>188</v>
      </c>
      <c r="C197" s="24">
        <f t="shared" si="20"/>
        <v>0</v>
      </c>
      <c r="D197" s="48" t="e">
        <f t="shared" si="21"/>
        <v>#DIV/0!</v>
      </c>
      <c r="E197" s="24">
        <f t="shared" si="22"/>
        <v>0</v>
      </c>
      <c r="F197" s="48" t="e">
        <f t="shared" si="23"/>
        <v>#DIV/0!</v>
      </c>
      <c r="G197" s="44">
        <f t="shared" si="24"/>
        <v>0</v>
      </c>
      <c r="H197" s="24">
        <f t="shared" si="25"/>
        <v>0</v>
      </c>
      <c r="I197" s="24">
        <f t="shared" si="26"/>
        <v>-8.2823294444978048E-10</v>
      </c>
      <c r="J197" s="24">
        <f t="shared" si="18"/>
        <v>-8.2823294444978048E-10</v>
      </c>
    </row>
    <row r="198" spans="1:10" x14ac:dyDescent="0.2">
      <c r="A198" s="132"/>
      <c r="B198" s="25">
        <f t="shared" si="19"/>
        <v>189</v>
      </c>
      <c r="C198" s="24">
        <f t="shared" si="20"/>
        <v>0</v>
      </c>
      <c r="D198" s="48" t="e">
        <f t="shared" si="21"/>
        <v>#DIV/0!</v>
      </c>
      <c r="E198" s="24">
        <f t="shared" si="22"/>
        <v>0</v>
      </c>
      <c r="F198" s="48" t="e">
        <f t="shared" si="23"/>
        <v>#DIV/0!</v>
      </c>
      <c r="G198" s="44">
        <f t="shared" si="24"/>
        <v>0</v>
      </c>
      <c r="H198" s="24">
        <f t="shared" si="25"/>
        <v>0</v>
      </c>
      <c r="I198" s="24">
        <f t="shared" si="26"/>
        <v>-8.2823294444978048E-10</v>
      </c>
      <c r="J198" s="24">
        <f t="shared" si="18"/>
        <v>-8.2823294444978048E-10</v>
      </c>
    </row>
    <row r="199" spans="1:10" x14ac:dyDescent="0.2">
      <c r="A199" s="132"/>
      <c r="B199" s="25">
        <f t="shared" si="19"/>
        <v>190</v>
      </c>
      <c r="C199" s="24">
        <f t="shared" si="20"/>
        <v>0</v>
      </c>
      <c r="D199" s="48" t="e">
        <f t="shared" si="21"/>
        <v>#DIV/0!</v>
      </c>
      <c r="E199" s="24">
        <f t="shared" si="22"/>
        <v>0</v>
      </c>
      <c r="F199" s="48" t="e">
        <f t="shared" si="23"/>
        <v>#DIV/0!</v>
      </c>
      <c r="G199" s="44">
        <f t="shared" si="24"/>
        <v>0</v>
      </c>
      <c r="H199" s="24">
        <f t="shared" si="25"/>
        <v>0</v>
      </c>
      <c r="I199" s="24">
        <f t="shared" si="26"/>
        <v>-8.2823294444978048E-10</v>
      </c>
      <c r="J199" s="24">
        <f t="shared" si="18"/>
        <v>-8.2823294444978048E-10</v>
      </c>
    </row>
    <row r="200" spans="1:10" x14ac:dyDescent="0.2">
      <c r="A200" s="132"/>
      <c r="B200" s="25">
        <f t="shared" si="19"/>
        <v>191</v>
      </c>
      <c r="C200" s="24">
        <f t="shared" si="20"/>
        <v>0</v>
      </c>
      <c r="D200" s="48" t="e">
        <f t="shared" si="21"/>
        <v>#DIV/0!</v>
      </c>
      <c r="E200" s="24">
        <f t="shared" si="22"/>
        <v>0</v>
      </c>
      <c r="F200" s="48" t="e">
        <f t="shared" si="23"/>
        <v>#DIV/0!</v>
      </c>
      <c r="G200" s="44">
        <f t="shared" si="24"/>
        <v>0</v>
      </c>
      <c r="H200" s="24">
        <f t="shared" si="25"/>
        <v>0</v>
      </c>
      <c r="I200" s="24">
        <f t="shared" si="26"/>
        <v>-8.2823294444978048E-10</v>
      </c>
      <c r="J200" s="24">
        <f t="shared" si="18"/>
        <v>-8.2823294444978048E-10</v>
      </c>
    </row>
    <row r="201" spans="1:10" x14ac:dyDescent="0.2">
      <c r="A201" s="132"/>
      <c r="B201" s="25">
        <f t="shared" si="19"/>
        <v>192</v>
      </c>
      <c r="C201" s="24">
        <f t="shared" si="20"/>
        <v>0</v>
      </c>
      <c r="D201" s="48" t="e">
        <f t="shared" si="21"/>
        <v>#DIV/0!</v>
      </c>
      <c r="E201" s="24">
        <f t="shared" si="22"/>
        <v>0</v>
      </c>
      <c r="F201" s="48" t="e">
        <f t="shared" si="23"/>
        <v>#DIV/0!</v>
      </c>
      <c r="G201" s="44">
        <f t="shared" si="24"/>
        <v>0</v>
      </c>
      <c r="H201" s="24">
        <f t="shared" si="25"/>
        <v>0</v>
      </c>
      <c r="I201" s="24">
        <f t="shared" si="26"/>
        <v>-8.2823294444978048E-10</v>
      </c>
      <c r="J201" s="24">
        <f t="shared" si="18"/>
        <v>-8.2823294444978048E-10</v>
      </c>
    </row>
    <row r="202" spans="1:10" x14ac:dyDescent="0.2">
      <c r="A202" s="132">
        <f>A190+1</f>
        <v>17</v>
      </c>
      <c r="B202" s="25">
        <f t="shared" si="19"/>
        <v>193</v>
      </c>
      <c r="C202" s="24">
        <f t="shared" si="20"/>
        <v>0</v>
      </c>
      <c r="D202" s="48" t="e">
        <f t="shared" si="21"/>
        <v>#DIV/0!</v>
      </c>
      <c r="E202" s="24">
        <f t="shared" si="22"/>
        <v>0</v>
      </c>
      <c r="F202" s="48" t="e">
        <f t="shared" si="23"/>
        <v>#DIV/0!</v>
      </c>
      <c r="G202" s="44">
        <f t="shared" si="24"/>
        <v>0</v>
      </c>
      <c r="H202" s="24">
        <f t="shared" si="25"/>
        <v>0</v>
      </c>
      <c r="I202" s="24">
        <f t="shared" si="26"/>
        <v>-8.2823294444978048E-10</v>
      </c>
      <c r="J202" s="24">
        <f t="shared" ref="J202:J265" si="27">H202+I202</f>
        <v>-8.2823294444978048E-10</v>
      </c>
    </row>
    <row r="203" spans="1:10" x14ac:dyDescent="0.2">
      <c r="A203" s="132"/>
      <c r="B203" s="25">
        <f t="shared" ref="B203:B214" si="28">B202+1</f>
        <v>194</v>
      </c>
      <c r="C203" s="24">
        <f t="shared" ref="C203:C266" si="29">IF(H202*($G$5*0.01/12)&gt;0,H202*($G$5*0.01/12),0)</f>
        <v>0</v>
      </c>
      <c r="D203" s="48" t="e">
        <f t="shared" ref="D203:D266" si="30">C203/G203</f>
        <v>#DIV/0!</v>
      </c>
      <c r="E203" s="24">
        <f t="shared" ref="E203:E266" si="31">IF(C203&gt;0,G203-C203,0)</f>
        <v>0</v>
      </c>
      <c r="F203" s="48" t="e">
        <f t="shared" ref="F203:F266" si="32">E203/G203</f>
        <v>#DIV/0!</v>
      </c>
      <c r="G203" s="44">
        <f t="shared" ref="G203:G266" si="33">IF(C203&gt;0,(($G$5*0.01/12)*$G$4)/(1-1/(1+($G$5*0.01/12))^($G$6*12)),0)</f>
        <v>0</v>
      </c>
      <c r="H203" s="24">
        <f t="shared" ref="H203:H266" si="34">IF(H202-E203&gt;=0,H202-E203,0)</f>
        <v>0</v>
      </c>
      <c r="I203" s="24">
        <f t="shared" ref="I203:I266" si="35">I202-C203</f>
        <v>-8.2823294444978048E-10</v>
      </c>
      <c r="J203" s="24">
        <f t="shared" si="27"/>
        <v>-8.2823294444978048E-10</v>
      </c>
    </row>
    <row r="204" spans="1:10" x14ac:dyDescent="0.2">
      <c r="A204" s="132"/>
      <c r="B204" s="25">
        <f t="shared" si="28"/>
        <v>195</v>
      </c>
      <c r="C204" s="24">
        <f t="shared" si="29"/>
        <v>0</v>
      </c>
      <c r="D204" s="48" t="e">
        <f t="shared" si="30"/>
        <v>#DIV/0!</v>
      </c>
      <c r="E204" s="24">
        <f t="shared" si="31"/>
        <v>0</v>
      </c>
      <c r="F204" s="48" t="e">
        <f t="shared" si="32"/>
        <v>#DIV/0!</v>
      </c>
      <c r="G204" s="44">
        <f t="shared" si="33"/>
        <v>0</v>
      </c>
      <c r="H204" s="24">
        <f t="shared" si="34"/>
        <v>0</v>
      </c>
      <c r="I204" s="24">
        <f t="shared" si="35"/>
        <v>-8.2823294444978048E-10</v>
      </c>
      <c r="J204" s="24">
        <f t="shared" si="27"/>
        <v>-8.2823294444978048E-10</v>
      </c>
    </row>
    <row r="205" spans="1:10" x14ac:dyDescent="0.2">
      <c r="A205" s="132"/>
      <c r="B205" s="25">
        <f t="shared" si="28"/>
        <v>196</v>
      </c>
      <c r="C205" s="24">
        <f t="shared" si="29"/>
        <v>0</v>
      </c>
      <c r="D205" s="48" t="e">
        <f t="shared" si="30"/>
        <v>#DIV/0!</v>
      </c>
      <c r="E205" s="24">
        <f t="shared" si="31"/>
        <v>0</v>
      </c>
      <c r="F205" s="48" t="e">
        <f t="shared" si="32"/>
        <v>#DIV/0!</v>
      </c>
      <c r="G205" s="44">
        <f t="shared" si="33"/>
        <v>0</v>
      </c>
      <c r="H205" s="24">
        <f t="shared" si="34"/>
        <v>0</v>
      </c>
      <c r="I205" s="24">
        <f t="shared" si="35"/>
        <v>-8.2823294444978048E-10</v>
      </c>
      <c r="J205" s="24">
        <f t="shared" si="27"/>
        <v>-8.2823294444978048E-10</v>
      </c>
    </row>
    <row r="206" spans="1:10" x14ac:dyDescent="0.2">
      <c r="A206" s="132"/>
      <c r="B206" s="25">
        <f t="shared" si="28"/>
        <v>197</v>
      </c>
      <c r="C206" s="24">
        <f t="shared" si="29"/>
        <v>0</v>
      </c>
      <c r="D206" s="48" t="e">
        <f t="shared" si="30"/>
        <v>#DIV/0!</v>
      </c>
      <c r="E206" s="24">
        <f t="shared" si="31"/>
        <v>0</v>
      </c>
      <c r="F206" s="48" t="e">
        <f t="shared" si="32"/>
        <v>#DIV/0!</v>
      </c>
      <c r="G206" s="44">
        <f t="shared" si="33"/>
        <v>0</v>
      </c>
      <c r="H206" s="24">
        <f t="shared" si="34"/>
        <v>0</v>
      </c>
      <c r="I206" s="24">
        <f t="shared" si="35"/>
        <v>-8.2823294444978048E-10</v>
      </c>
      <c r="J206" s="24">
        <f t="shared" si="27"/>
        <v>-8.2823294444978048E-10</v>
      </c>
    </row>
    <row r="207" spans="1:10" x14ac:dyDescent="0.2">
      <c r="A207" s="132"/>
      <c r="B207" s="25">
        <f t="shared" si="28"/>
        <v>198</v>
      </c>
      <c r="C207" s="24">
        <f t="shared" si="29"/>
        <v>0</v>
      </c>
      <c r="D207" s="48" t="e">
        <f t="shared" si="30"/>
        <v>#DIV/0!</v>
      </c>
      <c r="E207" s="24">
        <f t="shared" si="31"/>
        <v>0</v>
      </c>
      <c r="F207" s="48" t="e">
        <f t="shared" si="32"/>
        <v>#DIV/0!</v>
      </c>
      <c r="G207" s="44">
        <f t="shared" si="33"/>
        <v>0</v>
      </c>
      <c r="H207" s="24">
        <f t="shared" si="34"/>
        <v>0</v>
      </c>
      <c r="I207" s="24">
        <f t="shared" si="35"/>
        <v>-8.2823294444978048E-10</v>
      </c>
      <c r="J207" s="24">
        <f t="shared" si="27"/>
        <v>-8.2823294444978048E-10</v>
      </c>
    </row>
    <row r="208" spans="1:10" x14ac:dyDescent="0.2">
      <c r="A208" s="132"/>
      <c r="B208" s="25">
        <f t="shared" si="28"/>
        <v>199</v>
      </c>
      <c r="C208" s="24">
        <f t="shared" si="29"/>
        <v>0</v>
      </c>
      <c r="D208" s="48" t="e">
        <f t="shared" si="30"/>
        <v>#DIV/0!</v>
      </c>
      <c r="E208" s="24">
        <f t="shared" si="31"/>
        <v>0</v>
      </c>
      <c r="F208" s="48" t="e">
        <f t="shared" si="32"/>
        <v>#DIV/0!</v>
      </c>
      <c r="G208" s="44">
        <f t="shared" si="33"/>
        <v>0</v>
      </c>
      <c r="H208" s="24">
        <f t="shared" si="34"/>
        <v>0</v>
      </c>
      <c r="I208" s="24">
        <f t="shared" si="35"/>
        <v>-8.2823294444978048E-10</v>
      </c>
      <c r="J208" s="24">
        <f t="shared" si="27"/>
        <v>-8.2823294444978048E-10</v>
      </c>
    </row>
    <row r="209" spans="1:10" x14ac:dyDescent="0.2">
      <c r="A209" s="132"/>
      <c r="B209" s="25">
        <f t="shared" si="28"/>
        <v>200</v>
      </c>
      <c r="C209" s="24">
        <f t="shared" si="29"/>
        <v>0</v>
      </c>
      <c r="D209" s="48" t="e">
        <f t="shared" si="30"/>
        <v>#DIV/0!</v>
      </c>
      <c r="E209" s="24">
        <f t="shared" si="31"/>
        <v>0</v>
      </c>
      <c r="F209" s="48" t="e">
        <f t="shared" si="32"/>
        <v>#DIV/0!</v>
      </c>
      <c r="G209" s="44">
        <f t="shared" si="33"/>
        <v>0</v>
      </c>
      <c r="H209" s="24">
        <f t="shared" si="34"/>
        <v>0</v>
      </c>
      <c r="I209" s="24">
        <f t="shared" si="35"/>
        <v>-8.2823294444978048E-10</v>
      </c>
      <c r="J209" s="24">
        <f t="shared" si="27"/>
        <v>-8.2823294444978048E-10</v>
      </c>
    </row>
    <row r="210" spans="1:10" x14ac:dyDescent="0.2">
      <c r="A210" s="132"/>
      <c r="B210" s="25">
        <f t="shared" si="28"/>
        <v>201</v>
      </c>
      <c r="C210" s="24">
        <f t="shared" si="29"/>
        <v>0</v>
      </c>
      <c r="D210" s="48" t="e">
        <f t="shared" si="30"/>
        <v>#DIV/0!</v>
      </c>
      <c r="E210" s="24">
        <f t="shared" si="31"/>
        <v>0</v>
      </c>
      <c r="F210" s="48" t="e">
        <f t="shared" si="32"/>
        <v>#DIV/0!</v>
      </c>
      <c r="G210" s="44">
        <f t="shared" si="33"/>
        <v>0</v>
      </c>
      <c r="H210" s="24">
        <f t="shared" si="34"/>
        <v>0</v>
      </c>
      <c r="I210" s="24">
        <f t="shared" si="35"/>
        <v>-8.2823294444978048E-10</v>
      </c>
      <c r="J210" s="24">
        <f t="shared" si="27"/>
        <v>-8.2823294444978048E-10</v>
      </c>
    </row>
    <row r="211" spans="1:10" x14ac:dyDescent="0.2">
      <c r="A211" s="132"/>
      <c r="B211" s="25">
        <f t="shared" si="28"/>
        <v>202</v>
      </c>
      <c r="C211" s="24">
        <f t="shared" si="29"/>
        <v>0</v>
      </c>
      <c r="D211" s="48" t="e">
        <f t="shared" si="30"/>
        <v>#DIV/0!</v>
      </c>
      <c r="E211" s="24">
        <f t="shared" si="31"/>
        <v>0</v>
      </c>
      <c r="F211" s="48" t="e">
        <f t="shared" si="32"/>
        <v>#DIV/0!</v>
      </c>
      <c r="G211" s="44">
        <f t="shared" si="33"/>
        <v>0</v>
      </c>
      <c r="H211" s="24">
        <f t="shared" si="34"/>
        <v>0</v>
      </c>
      <c r="I211" s="24">
        <f t="shared" si="35"/>
        <v>-8.2823294444978048E-10</v>
      </c>
      <c r="J211" s="24">
        <f t="shared" si="27"/>
        <v>-8.2823294444978048E-10</v>
      </c>
    </row>
    <row r="212" spans="1:10" x14ac:dyDescent="0.2">
      <c r="A212" s="132"/>
      <c r="B212" s="25">
        <f t="shared" si="28"/>
        <v>203</v>
      </c>
      <c r="C212" s="24">
        <f t="shared" si="29"/>
        <v>0</v>
      </c>
      <c r="D212" s="48" t="e">
        <f t="shared" si="30"/>
        <v>#DIV/0!</v>
      </c>
      <c r="E212" s="24">
        <f t="shared" si="31"/>
        <v>0</v>
      </c>
      <c r="F212" s="48" t="e">
        <f t="shared" si="32"/>
        <v>#DIV/0!</v>
      </c>
      <c r="G212" s="44">
        <f t="shared" si="33"/>
        <v>0</v>
      </c>
      <c r="H212" s="24">
        <f t="shared" si="34"/>
        <v>0</v>
      </c>
      <c r="I212" s="24">
        <f t="shared" si="35"/>
        <v>-8.2823294444978048E-10</v>
      </c>
      <c r="J212" s="24">
        <f t="shared" si="27"/>
        <v>-8.2823294444978048E-10</v>
      </c>
    </row>
    <row r="213" spans="1:10" x14ac:dyDescent="0.2">
      <c r="A213" s="132"/>
      <c r="B213" s="25">
        <f t="shared" si="28"/>
        <v>204</v>
      </c>
      <c r="C213" s="24">
        <f t="shared" si="29"/>
        <v>0</v>
      </c>
      <c r="D213" s="48" t="e">
        <f t="shared" si="30"/>
        <v>#DIV/0!</v>
      </c>
      <c r="E213" s="24">
        <f t="shared" si="31"/>
        <v>0</v>
      </c>
      <c r="F213" s="48" t="e">
        <f t="shared" si="32"/>
        <v>#DIV/0!</v>
      </c>
      <c r="G213" s="44">
        <f t="shared" si="33"/>
        <v>0</v>
      </c>
      <c r="H213" s="24">
        <f t="shared" si="34"/>
        <v>0</v>
      </c>
      <c r="I213" s="24">
        <f t="shared" si="35"/>
        <v>-8.2823294444978048E-10</v>
      </c>
      <c r="J213" s="24">
        <f t="shared" si="27"/>
        <v>-8.2823294444978048E-10</v>
      </c>
    </row>
    <row r="214" spans="1:10" x14ac:dyDescent="0.2">
      <c r="A214" s="132">
        <f>A202+1</f>
        <v>18</v>
      </c>
      <c r="B214" s="25">
        <f t="shared" si="28"/>
        <v>205</v>
      </c>
      <c r="C214" s="24">
        <f t="shared" si="29"/>
        <v>0</v>
      </c>
      <c r="D214" s="48" t="e">
        <f t="shared" si="30"/>
        <v>#DIV/0!</v>
      </c>
      <c r="E214" s="24">
        <f t="shared" si="31"/>
        <v>0</v>
      </c>
      <c r="F214" s="48" t="e">
        <f t="shared" si="32"/>
        <v>#DIV/0!</v>
      </c>
      <c r="G214" s="44">
        <f t="shared" si="33"/>
        <v>0</v>
      </c>
      <c r="H214" s="24">
        <f t="shared" si="34"/>
        <v>0</v>
      </c>
      <c r="I214" s="24">
        <f t="shared" si="35"/>
        <v>-8.2823294444978048E-10</v>
      </c>
      <c r="J214" s="24">
        <f t="shared" si="27"/>
        <v>-8.2823294444978048E-10</v>
      </c>
    </row>
    <row r="215" spans="1:10" x14ac:dyDescent="0.2">
      <c r="A215" s="132"/>
      <c r="B215" s="25">
        <f>B214+1</f>
        <v>206</v>
      </c>
      <c r="C215" s="24">
        <f t="shared" si="29"/>
        <v>0</v>
      </c>
      <c r="D215" s="48" t="e">
        <f t="shared" si="30"/>
        <v>#DIV/0!</v>
      </c>
      <c r="E215" s="24">
        <f t="shared" si="31"/>
        <v>0</v>
      </c>
      <c r="F215" s="48" t="e">
        <f t="shared" si="32"/>
        <v>#DIV/0!</v>
      </c>
      <c r="G215" s="44">
        <f t="shared" si="33"/>
        <v>0</v>
      </c>
      <c r="H215" s="24">
        <f t="shared" si="34"/>
        <v>0</v>
      </c>
      <c r="I215" s="24">
        <f t="shared" si="35"/>
        <v>-8.2823294444978048E-10</v>
      </c>
      <c r="J215" s="24">
        <f t="shared" si="27"/>
        <v>-8.2823294444978048E-10</v>
      </c>
    </row>
    <row r="216" spans="1:10" x14ac:dyDescent="0.2">
      <c r="A216" s="132"/>
      <c r="B216" s="25">
        <f t="shared" ref="B216:B279" si="36">B215+1</f>
        <v>207</v>
      </c>
      <c r="C216" s="24">
        <f t="shared" si="29"/>
        <v>0</v>
      </c>
      <c r="D216" s="48" t="e">
        <f t="shared" si="30"/>
        <v>#DIV/0!</v>
      </c>
      <c r="E216" s="24">
        <f t="shared" si="31"/>
        <v>0</v>
      </c>
      <c r="F216" s="48" t="e">
        <f t="shared" si="32"/>
        <v>#DIV/0!</v>
      </c>
      <c r="G216" s="44">
        <f t="shared" si="33"/>
        <v>0</v>
      </c>
      <c r="H216" s="24">
        <f t="shared" si="34"/>
        <v>0</v>
      </c>
      <c r="I216" s="24">
        <f t="shared" si="35"/>
        <v>-8.2823294444978048E-10</v>
      </c>
      <c r="J216" s="24">
        <f t="shared" si="27"/>
        <v>-8.2823294444978048E-10</v>
      </c>
    </row>
    <row r="217" spans="1:10" x14ac:dyDescent="0.2">
      <c r="A217" s="132"/>
      <c r="B217" s="25">
        <f t="shared" si="36"/>
        <v>208</v>
      </c>
      <c r="C217" s="24">
        <f t="shared" si="29"/>
        <v>0</v>
      </c>
      <c r="D217" s="48" t="e">
        <f t="shared" si="30"/>
        <v>#DIV/0!</v>
      </c>
      <c r="E217" s="24">
        <f t="shared" si="31"/>
        <v>0</v>
      </c>
      <c r="F217" s="48" t="e">
        <f t="shared" si="32"/>
        <v>#DIV/0!</v>
      </c>
      <c r="G217" s="44">
        <f t="shared" si="33"/>
        <v>0</v>
      </c>
      <c r="H217" s="24">
        <f t="shared" si="34"/>
        <v>0</v>
      </c>
      <c r="I217" s="24">
        <f t="shared" si="35"/>
        <v>-8.2823294444978048E-10</v>
      </c>
      <c r="J217" s="24">
        <f t="shared" si="27"/>
        <v>-8.2823294444978048E-10</v>
      </c>
    </row>
    <row r="218" spans="1:10" x14ac:dyDescent="0.2">
      <c r="A218" s="132"/>
      <c r="B218" s="25">
        <f t="shared" si="36"/>
        <v>209</v>
      </c>
      <c r="C218" s="24">
        <f t="shared" si="29"/>
        <v>0</v>
      </c>
      <c r="D218" s="48" t="e">
        <f t="shared" si="30"/>
        <v>#DIV/0!</v>
      </c>
      <c r="E218" s="24">
        <f t="shared" si="31"/>
        <v>0</v>
      </c>
      <c r="F218" s="48" t="e">
        <f t="shared" si="32"/>
        <v>#DIV/0!</v>
      </c>
      <c r="G218" s="44">
        <f t="shared" si="33"/>
        <v>0</v>
      </c>
      <c r="H218" s="24">
        <f t="shared" si="34"/>
        <v>0</v>
      </c>
      <c r="I218" s="24">
        <f t="shared" si="35"/>
        <v>-8.2823294444978048E-10</v>
      </c>
      <c r="J218" s="24">
        <f t="shared" si="27"/>
        <v>-8.2823294444978048E-10</v>
      </c>
    </row>
    <row r="219" spans="1:10" x14ac:dyDescent="0.2">
      <c r="A219" s="132"/>
      <c r="B219" s="25">
        <f t="shared" si="36"/>
        <v>210</v>
      </c>
      <c r="C219" s="24">
        <f t="shared" si="29"/>
        <v>0</v>
      </c>
      <c r="D219" s="48" t="e">
        <f t="shared" si="30"/>
        <v>#DIV/0!</v>
      </c>
      <c r="E219" s="24">
        <f t="shared" si="31"/>
        <v>0</v>
      </c>
      <c r="F219" s="48" t="e">
        <f t="shared" si="32"/>
        <v>#DIV/0!</v>
      </c>
      <c r="G219" s="44">
        <f t="shared" si="33"/>
        <v>0</v>
      </c>
      <c r="H219" s="24">
        <f t="shared" si="34"/>
        <v>0</v>
      </c>
      <c r="I219" s="24">
        <f t="shared" si="35"/>
        <v>-8.2823294444978048E-10</v>
      </c>
      <c r="J219" s="24">
        <f t="shared" si="27"/>
        <v>-8.2823294444978048E-10</v>
      </c>
    </row>
    <row r="220" spans="1:10" x14ac:dyDescent="0.2">
      <c r="A220" s="132"/>
      <c r="B220" s="25">
        <f t="shared" si="36"/>
        <v>211</v>
      </c>
      <c r="C220" s="24">
        <f t="shared" si="29"/>
        <v>0</v>
      </c>
      <c r="D220" s="48" t="e">
        <f t="shared" si="30"/>
        <v>#DIV/0!</v>
      </c>
      <c r="E220" s="24">
        <f t="shared" si="31"/>
        <v>0</v>
      </c>
      <c r="F220" s="48" t="e">
        <f t="shared" si="32"/>
        <v>#DIV/0!</v>
      </c>
      <c r="G220" s="44">
        <f t="shared" si="33"/>
        <v>0</v>
      </c>
      <c r="H220" s="24">
        <f t="shared" si="34"/>
        <v>0</v>
      </c>
      <c r="I220" s="24">
        <f t="shared" si="35"/>
        <v>-8.2823294444978048E-10</v>
      </c>
      <c r="J220" s="24">
        <f t="shared" si="27"/>
        <v>-8.2823294444978048E-10</v>
      </c>
    </row>
    <row r="221" spans="1:10" x14ac:dyDescent="0.2">
      <c r="A221" s="132"/>
      <c r="B221" s="25">
        <f t="shared" si="36"/>
        <v>212</v>
      </c>
      <c r="C221" s="24">
        <f t="shared" si="29"/>
        <v>0</v>
      </c>
      <c r="D221" s="48" t="e">
        <f t="shared" si="30"/>
        <v>#DIV/0!</v>
      </c>
      <c r="E221" s="24">
        <f t="shared" si="31"/>
        <v>0</v>
      </c>
      <c r="F221" s="48" t="e">
        <f t="shared" si="32"/>
        <v>#DIV/0!</v>
      </c>
      <c r="G221" s="44">
        <f t="shared" si="33"/>
        <v>0</v>
      </c>
      <c r="H221" s="24">
        <f t="shared" si="34"/>
        <v>0</v>
      </c>
      <c r="I221" s="24">
        <f t="shared" si="35"/>
        <v>-8.2823294444978048E-10</v>
      </c>
      <c r="J221" s="24">
        <f t="shared" si="27"/>
        <v>-8.2823294444978048E-10</v>
      </c>
    </row>
    <row r="222" spans="1:10" x14ac:dyDescent="0.2">
      <c r="A222" s="132"/>
      <c r="B222" s="25">
        <f t="shared" si="36"/>
        <v>213</v>
      </c>
      <c r="C222" s="24">
        <f t="shared" si="29"/>
        <v>0</v>
      </c>
      <c r="D222" s="48" t="e">
        <f t="shared" si="30"/>
        <v>#DIV/0!</v>
      </c>
      <c r="E222" s="24">
        <f t="shared" si="31"/>
        <v>0</v>
      </c>
      <c r="F222" s="48" t="e">
        <f t="shared" si="32"/>
        <v>#DIV/0!</v>
      </c>
      <c r="G222" s="44">
        <f t="shared" si="33"/>
        <v>0</v>
      </c>
      <c r="H222" s="24">
        <f t="shared" si="34"/>
        <v>0</v>
      </c>
      <c r="I222" s="24">
        <f t="shared" si="35"/>
        <v>-8.2823294444978048E-10</v>
      </c>
      <c r="J222" s="24">
        <f t="shared" si="27"/>
        <v>-8.2823294444978048E-10</v>
      </c>
    </row>
    <row r="223" spans="1:10" x14ac:dyDescent="0.2">
      <c r="A223" s="132"/>
      <c r="B223" s="25">
        <f t="shared" si="36"/>
        <v>214</v>
      </c>
      <c r="C223" s="24">
        <f t="shared" si="29"/>
        <v>0</v>
      </c>
      <c r="D223" s="48" t="e">
        <f t="shared" si="30"/>
        <v>#DIV/0!</v>
      </c>
      <c r="E223" s="24">
        <f t="shared" si="31"/>
        <v>0</v>
      </c>
      <c r="F223" s="48" t="e">
        <f t="shared" si="32"/>
        <v>#DIV/0!</v>
      </c>
      <c r="G223" s="44">
        <f t="shared" si="33"/>
        <v>0</v>
      </c>
      <c r="H223" s="24">
        <f t="shared" si="34"/>
        <v>0</v>
      </c>
      <c r="I223" s="24">
        <f t="shared" si="35"/>
        <v>-8.2823294444978048E-10</v>
      </c>
      <c r="J223" s="24">
        <f t="shared" si="27"/>
        <v>-8.2823294444978048E-10</v>
      </c>
    </row>
    <row r="224" spans="1:10" x14ac:dyDescent="0.2">
      <c r="A224" s="132"/>
      <c r="B224" s="25">
        <f t="shared" si="36"/>
        <v>215</v>
      </c>
      <c r="C224" s="24">
        <f t="shared" si="29"/>
        <v>0</v>
      </c>
      <c r="D224" s="48" t="e">
        <f t="shared" si="30"/>
        <v>#DIV/0!</v>
      </c>
      <c r="E224" s="24">
        <f t="shared" si="31"/>
        <v>0</v>
      </c>
      <c r="F224" s="48" t="e">
        <f t="shared" si="32"/>
        <v>#DIV/0!</v>
      </c>
      <c r="G224" s="44">
        <f t="shared" si="33"/>
        <v>0</v>
      </c>
      <c r="H224" s="24">
        <f t="shared" si="34"/>
        <v>0</v>
      </c>
      <c r="I224" s="24">
        <f t="shared" si="35"/>
        <v>-8.2823294444978048E-10</v>
      </c>
      <c r="J224" s="24">
        <f t="shared" si="27"/>
        <v>-8.2823294444978048E-10</v>
      </c>
    </row>
    <row r="225" spans="1:10" x14ac:dyDescent="0.2">
      <c r="A225" s="132"/>
      <c r="B225" s="25">
        <f t="shared" si="36"/>
        <v>216</v>
      </c>
      <c r="C225" s="24">
        <f t="shared" si="29"/>
        <v>0</v>
      </c>
      <c r="D225" s="48" t="e">
        <f t="shared" si="30"/>
        <v>#DIV/0!</v>
      </c>
      <c r="E225" s="24">
        <f t="shared" si="31"/>
        <v>0</v>
      </c>
      <c r="F225" s="48" t="e">
        <f t="shared" si="32"/>
        <v>#DIV/0!</v>
      </c>
      <c r="G225" s="44">
        <f t="shared" si="33"/>
        <v>0</v>
      </c>
      <c r="H225" s="24">
        <f t="shared" si="34"/>
        <v>0</v>
      </c>
      <c r="I225" s="24">
        <f t="shared" si="35"/>
        <v>-8.2823294444978048E-10</v>
      </c>
      <c r="J225" s="24">
        <f t="shared" si="27"/>
        <v>-8.2823294444978048E-10</v>
      </c>
    </row>
    <row r="226" spans="1:10" x14ac:dyDescent="0.2">
      <c r="A226" s="132">
        <f>A214+1</f>
        <v>19</v>
      </c>
      <c r="B226" s="25">
        <f t="shared" si="36"/>
        <v>217</v>
      </c>
      <c r="C226" s="24">
        <f t="shared" si="29"/>
        <v>0</v>
      </c>
      <c r="D226" s="48" t="e">
        <f t="shared" si="30"/>
        <v>#DIV/0!</v>
      </c>
      <c r="E226" s="24">
        <f t="shared" si="31"/>
        <v>0</v>
      </c>
      <c r="F226" s="48" t="e">
        <f t="shared" si="32"/>
        <v>#DIV/0!</v>
      </c>
      <c r="G226" s="44">
        <f t="shared" si="33"/>
        <v>0</v>
      </c>
      <c r="H226" s="24">
        <f t="shared" si="34"/>
        <v>0</v>
      </c>
      <c r="I226" s="24">
        <f t="shared" si="35"/>
        <v>-8.2823294444978048E-10</v>
      </c>
      <c r="J226" s="24">
        <f t="shared" si="27"/>
        <v>-8.2823294444978048E-10</v>
      </c>
    </row>
    <row r="227" spans="1:10" x14ac:dyDescent="0.2">
      <c r="A227" s="132"/>
      <c r="B227" s="25">
        <f t="shared" si="36"/>
        <v>218</v>
      </c>
      <c r="C227" s="24">
        <f t="shared" si="29"/>
        <v>0</v>
      </c>
      <c r="D227" s="48" t="e">
        <f t="shared" si="30"/>
        <v>#DIV/0!</v>
      </c>
      <c r="E227" s="24">
        <f t="shared" si="31"/>
        <v>0</v>
      </c>
      <c r="F227" s="48" t="e">
        <f t="shared" si="32"/>
        <v>#DIV/0!</v>
      </c>
      <c r="G227" s="44">
        <f t="shared" si="33"/>
        <v>0</v>
      </c>
      <c r="H227" s="24">
        <f t="shared" si="34"/>
        <v>0</v>
      </c>
      <c r="I227" s="24">
        <f t="shared" si="35"/>
        <v>-8.2823294444978048E-10</v>
      </c>
      <c r="J227" s="24">
        <f t="shared" si="27"/>
        <v>-8.2823294444978048E-10</v>
      </c>
    </row>
    <row r="228" spans="1:10" x14ac:dyDescent="0.2">
      <c r="A228" s="132"/>
      <c r="B228" s="25">
        <f t="shared" si="36"/>
        <v>219</v>
      </c>
      <c r="C228" s="24">
        <f t="shared" si="29"/>
        <v>0</v>
      </c>
      <c r="D228" s="48" t="e">
        <f t="shared" si="30"/>
        <v>#DIV/0!</v>
      </c>
      <c r="E228" s="24">
        <f t="shared" si="31"/>
        <v>0</v>
      </c>
      <c r="F228" s="48" t="e">
        <f t="shared" si="32"/>
        <v>#DIV/0!</v>
      </c>
      <c r="G228" s="44">
        <f t="shared" si="33"/>
        <v>0</v>
      </c>
      <c r="H228" s="24">
        <f t="shared" si="34"/>
        <v>0</v>
      </c>
      <c r="I228" s="24">
        <f t="shared" si="35"/>
        <v>-8.2823294444978048E-10</v>
      </c>
      <c r="J228" s="24">
        <f t="shared" si="27"/>
        <v>-8.2823294444978048E-10</v>
      </c>
    </row>
    <row r="229" spans="1:10" x14ac:dyDescent="0.2">
      <c r="A229" s="132"/>
      <c r="B229" s="25">
        <f t="shared" si="36"/>
        <v>220</v>
      </c>
      <c r="C229" s="24">
        <f t="shared" si="29"/>
        <v>0</v>
      </c>
      <c r="D229" s="48" t="e">
        <f t="shared" si="30"/>
        <v>#DIV/0!</v>
      </c>
      <c r="E229" s="24">
        <f t="shared" si="31"/>
        <v>0</v>
      </c>
      <c r="F229" s="48" t="e">
        <f t="shared" si="32"/>
        <v>#DIV/0!</v>
      </c>
      <c r="G229" s="44">
        <f t="shared" si="33"/>
        <v>0</v>
      </c>
      <c r="H229" s="24">
        <f t="shared" si="34"/>
        <v>0</v>
      </c>
      <c r="I229" s="24">
        <f t="shared" si="35"/>
        <v>-8.2823294444978048E-10</v>
      </c>
      <c r="J229" s="24">
        <f t="shared" si="27"/>
        <v>-8.2823294444978048E-10</v>
      </c>
    </row>
    <row r="230" spans="1:10" x14ac:dyDescent="0.2">
      <c r="A230" s="132"/>
      <c r="B230" s="25">
        <f t="shared" si="36"/>
        <v>221</v>
      </c>
      <c r="C230" s="24">
        <f t="shared" si="29"/>
        <v>0</v>
      </c>
      <c r="D230" s="48" t="e">
        <f t="shared" si="30"/>
        <v>#DIV/0!</v>
      </c>
      <c r="E230" s="24">
        <f t="shared" si="31"/>
        <v>0</v>
      </c>
      <c r="F230" s="48" t="e">
        <f t="shared" si="32"/>
        <v>#DIV/0!</v>
      </c>
      <c r="G230" s="44">
        <f t="shared" si="33"/>
        <v>0</v>
      </c>
      <c r="H230" s="24">
        <f t="shared" si="34"/>
        <v>0</v>
      </c>
      <c r="I230" s="24">
        <f t="shared" si="35"/>
        <v>-8.2823294444978048E-10</v>
      </c>
      <c r="J230" s="24">
        <f t="shared" si="27"/>
        <v>-8.2823294444978048E-10</v>
      </c>
    </row>
    <row r="231" spans="1:10" x14ac:dyDescent="0.2">
      <c r="A231" s="132"/>
      <c r="B231" s="25">
        <f t="shared" si="36"/>
        <v>222</v>
      </c>
      <c r="C231" s="24">
        <f t="shared" si="29"/>
        <v>0</v>
      </c>
      <c r="D231" s="48" t="e">
        <f t="shared" si="30"/>
        <v>#DIV/0!</v>
      </c>
      <c r="E231" s="24">
        <f t="shared" si="31"/>
        <v>0</v>
      </c>
      <c r="F231" s="48" t="e">
        <f t="shared" si="32"/>
        <v>#DIV/0!</v>
      </c>
      <c r="G231" s="44">
        <f t="shared" si="33"/>
        <v>0</v>
      </c>
      <c r="H231" s="24">
        <f t="shared" si="34"/>
        <v>0</v>
      </c>
      <c r="I231" s="24">
        <f t="shared" si="35"/>
        <v>-8.2823294444978048E-10</v>
      </c>
      <c r="J231" s="24">
        <f t="shared" si="27"/>
        <v>-8.2823294444978048E-10</v>
      </c>
    </row>
    <row r="232" spans="1:10" x14ac:dyDescent="0.2">
      <c r="A232" s="132"/>
      <c r="B232" s="25">
        <f t="shared" si="36"/>
        <v>223</v>
      </c>
      <c r="C232" s="24">
        <f t="shared" si="29"/>
        <v>0</v>
      </c>
      <c r="D232" s="48" t="e">
        <f t="shared" si="30"/>
        <v>#DIV/0!</v>
      </c>
      <c r="E232" s="24">
        <f t="shared" si="31"/>
        <v>0</v>
      </c>
      <c r="F232" s="48" t="e">
        <f t="shared" si="32"/>
        <v>#DIV/0!</v>
      </c>
      <c r="G232" s="44">
        <f t="shared" si="33"/>
        <v>0</v>
      </c>
      <c r="H232" s="24">
        <f t="shared" si="34"/>
        <v>0</v>
      </c>
      <c r="I232" s="24">
        <f t="shared" si="35"/>
        <v>-8.2823294444978048E-10</v>
      </c>
      <c r="J232" s="24">
        <f t="shared" si="27"/>
        <v>-8.2823294444978048E-10</v>
      </c>
    </row>
    <row r="233" spans="1:10" x14ac:dyDescent="0.2">
      <c r="A233" s="132"/>
      <c r="B233" s="25">
        <f t="shared" si="36"/>
        <v>224</v>
      </c>
      <c r="C233" s="24">
        <f t="shared" si="29"/>
        <v>0</v>
      </c>
      <c r="D233" s="48" t="e">
        <f t="shared" si="30"/>
        <v>#DIV/0!</v>
      </c>
      <c r="E233" s="24">
        <f t="shared" si="31"/>
        <v>0</v>
      </c>
      <c r="F233" s="48" t="e">
        <f t="shared" si="32"/>
        <v>#DIV/0!</v>
      </c>
      <c r="G233" s="44">
        <f t="shared" si="33"/>
        <v>0</v>
      </c>
      <c r="H233" s="24">
        <f t="shared" si="34"/>
        <v>0</v>
      </c>
      <c r="I233" s="24">
        <f t="shared" si="35"/>
        <v>-8.2823294444978048E-10</v>
      </c>
      <c r="J233" s="24">
        <f t="shared" si="27"/>
        <v>-8.2823294444978048E-10</v>
      </c>
    </row>
    <row r="234" spans="1:10" x14ac:dyDescent="0.2">
      <c r="A234" s="132"/>
      <c r="B234" s="25">
        <f t="shared" si="36"/>
        <v>225</v>
      </c>
      <c r="C234" s="24">
        <f t="shared" si="29"/>
        <v>0</v>
      </c>
      <c r="D234" s="48" t="e">
        <f t="shared" si="30"/>
        <v>#DIV/0!</v>
      </c>
      <c r="E234" s="24">
        <f t="shared" si="31"/>
        <v>0</v>
      </c>
      <c r="F234" s="48" t="e">
        <f t="shared" si="32"/>
        <v>#DIV/0!</v>
      </c>
      <c r="G234" s="44">
        <f t="shared" si="33"/>
        <v>0</v>
      </c>
      <c r="H234" s="24">
        <f t="shared" si="34"/>
        <v>0</v>
      </c>
      <c r="I234" s="24">
        <f t="shared" si="35"/>
        <v>-8.2823294444978048E-10</v>
      </c>
      <c r="J234" s="24">
        <f t="shared" si="27"/>
        <v>-8.2823294444978048E-10</v>
      </c>
    </row>
    <row r="235" spans="1:10" x14ac:dyDescent="0.2">
      <c r="A235" s="132"/>
      <c r="B235" s="25">
        <f t="shared" si="36"/>
        <v>226</v>
      </c>
      <c r="C235" s="24">
        <f t="shared" si="29"/>
        <v>0</v>
      </c>
      <c r="D235" s="48" t="e">
        <f t="shared" si="30"/>
        <v>#DIV/0!</v>
      </c>
      <c r="E235" s="24">
        <f t="shared" si="31"/>
        <v>0</v>
      </c>
      <c r="F235" s="48" t="e">
        <f t="shared" si="32"/>
        <v>#DIV/0!</v>
      </c>
      <c r="G235" s="44">
        <f t="shared" si="33"/>
        <v>0</v>
      </c>
      <c r="H235" s="24">
        <f t="shared" si="34"/>
        <v>0</v>
      </c>
      <c r="I235" s="24">
        <f t="shared" si="35"/>
        <v>-8.2823294444978048E-10</v>
      </c>
      <c r="J235" s="24">
        <f t="shared" si="27"/>
        <v>-8.2823294444978048E-10</v>
      </c>
    </row>
    <row r="236" spans="1:10" x14ac:dyDescent="0.2">
      <c r="A236" s="132"/>
      <c r="B236" s="25">
        <f t="shared" si="36"/>
        <v>227</v>
      </c>
      <c r="C236" s="24">
        <f t="shared" si="29"/>
        <v>0</v>
      </c>
      <c r="D236" s="48" t="e">
        <f t="shared" si="30"/>
        <v>#DIV/0!</v>
      </c>
      <c r="E236" s="24">
        <f t="shared" si="31"/>
        <v>0</v>
      </c>
      <c r="F236" s="48" t="e">
        <f t="shared" si="32"/>
        <v>#DIV/0!</v>
      </c>
      <c r="G236" s="44">
        <f t="shared" si="33"/>
        <v>0</v>
      </c>
      <c r="H236" s="24">
        <f t="shared" si="34"/>
        <v>0</v>
      </c>
      <c r="I236" s="24">
        <f t="shared" si="35"/>
        <v>-8.2823294444978048E-10</v>
      </c>
      <c r="J236" s="24">
        <f t="shared" si="27"/>
        <v>-8.2823294444978048E-10</v>
      </c>
    </row>
    <row r="237" spans="1:10" x14ac:dyDescent="0.2">
      <c r="A237" s="132"/>
      <c r="B237" s="25">
        <f t="shared" si="36"/>
        <v>228</v>
      </c>
      <c r="C237" s="24">
        <f t="shared" si="29"/>
        <v>0</v>
      </c>
      <c r="D237" s="48" t="e">
        <f t="shared" si="30"/>
        <v>#DIV/0!</v>
      </c>
      <c r="E237" s="24">
        <f t="shared" si="31"/>
        <v>0</v>
      </c>
      <c r="F237" s="48" t="e">
        <f t="shared" si="32"/>
        <v>#DIV/0!</v>
      </c>
      <c r="G237" s="44">
        <f t="shared" si="33"/>
        <v>0</v>
      </c>
      <c r="H237" s="24">
        <f t="shared" si="34"/>
        <v>0</v>
      </c>
      <c r="I237" s="24">
        <f t="shared" si="35"/>
        <v>-8.2823294444978048E-10</v>
      </c>
      <c r="J237" s="24">
        <f t="shared" si="27"/>
        <v>-8.2823294444978048E-10</v>
      </c>
    </row>
    <row r="238" spans="1:10" x14ac:dyDescent="0.2">
      <c r="A238" s="132">
        <f>A226+1</f>
        <v>20</v>
      </c>
      <c r="B238" s="25">
        <f t="shared" si="36"/>
        <v>229</v>
      </c>
      <c r="C238" s="24">
        <f t="shared" si="29"/>
        <v>0</v>
      </c>
      <c r="D238" s="48" t="e">
        <f t="shared" si="30"/>
        <v>#DIV/0!</v>
      </c>
      <c r="E238" s="24">
        <f t="shared" si="31"/>
        <v>0</v>
      </c>
      <c r="F238" s="48" t="e">
        <f t="shared" si="32"/>
        <v>#DIV/0!</v>
      </c>
      <c r="G238" s="44">
        <f t="shared" si="33"/>
        <v>0</v>
      </c>
      <c r="H238" s="24">
        <f t="shared" si="34"/>
        <v>0</v>
      </c>
      <c r="I238" s="24">
        <f t="shared" si="35"/>
        <v>-8.2823294444978048E-10</v>
      </c>
      <c r="J238" s="24">
        <f t="shared" si="27"/>
        <v>-8.2823294444978048E-10</v>
      </c>
    </row>
    <row r="239" spans="1:10" x14ac:dyDescent="0.2">
      <c r="A239" s="132"/>
      <c r="B239" s="25">
        <f t="shared" si="36"/>
        <v>230</v>
      </c>
      <c r="C239" s="24">
        <f t="shared" si="29"/>
        <v>0</v>
      </c>
      <c r="D239" s="48" t="e">
        <f t="shared" si="30"/>
        <v>#DIV/0!</v>
      </c>
      <c r="E239" s="24">
        <f t="shared" si="31"/>
        <v>0</v>
      </c>
      <c r="F239" s="48" t="e">
        <f t="shared" si="32"/>
        <v>#DIV/0!</v>
      </c>
      <c r="G239" s="44">
        <f t="shared" si="33"/>
        <v>0</v>
      </c>
      <c r="H239" s="24">
        <f t="shared" si="34"/>
        <v>0</v>
      </c>
      <c r="I239" s="24">
        <f t="shared" si="35"/>
        <v>-8.2823294444978048E-10</v>
      </c>
      <c r="J239" s="24">
        <f t="shared" si="27"/>
        <v>-8.2823294444978048E-10</v>
      </c>
    </row>
    <row r="240" spans="1:10" x14ac:dyDescent="0.2">
      <c r="A240" s="132"/>
      <c r="B240" s="25">
        <f t="shared" si="36"/>
        <v>231</v>
      </c>
      <c r="C240" s="24">
        <f t="shared" si="29"/>
        <v>0</v>
      </c>
      <c r="D240" s="48" t="e">
        <f t="shared" si="30"/>
        <v>#DIV/0!</v>
      </c>
      <c r="E240" s="24">
        <f t="shared" si="31"/>
        <v>0</v>
      </c>
      <c r="F240" s="48" t="e">
        <f t="shared" si="32"/>
        <v>#DIV/0!</v>
      </c>
      <c r="G240" s="44">
        <f t="shared" si="33"/>
        <v>0</v>
      </c>
      <c r="H240" s="24">
        <f t="shared" si="34"/>
        <v>0</v>
      </c>
      <c r="I240" s="24">
        <f t="shared" si="35"/>
        <v>-8.2823294444978048E-10</v>
      </c>
      <c r="J240" s="24">
        <f t="shared" si="27"/>
        <v>-8.2823294444978048E-10</v>
      </c>
    </row>
    <row r="241" spans="1:10" x14ac:dyDescent="0.2">
      <c r="A241" s="132"/>
      <c r="B241" s="25">
        <f t="shared" si="36"/>
        <v>232</v>
      </c>
      <c r="C241" s="24">
        <f t="shared" si="29"/>
        <v>0</v>
      </c>
      <c r="D241" s="48" t="e">
        <f t="shared" si="30"/>
        <v>#DIV/0!</v>
      </c>
      <c r="E241" s="24">
        <f t="shared" si="31"/>
        <v>0</v>
      </c>
      <c r="F241" s="48" t="e">
        <f t="shared" si="32"/>
        <v>#DIV/0!</v>
      </c>
      <c r="G241" s="44">
        <f t="shared" si="33"/>
        <v>0</v>
      </c>
      <c r="H241" s="24">
        <f t="shared" si="34"/>
        <v>0</v>
      </c>
      <c r="I241" s="24">
        <f t="shared" si="35"/>
        <v>-8.2823294444978048E-10</v>
      </c>
      <c r="J241" s="24">
        <f t="shared" si="27"/>
        <v>-8.2823294444978048E-10</v>
      </c>
    </row>
    <row r="242" spans="1:10" x14ac:dyDescent="0.2">
      <c r="A242" s="132"/>
      <c r="B242" s="25">
        <f t="shared" si="36"/>
        <v>233</v>
      </c>
      <c r="C242" s="24">
        <f t="shared" si="29"/>
        <v>0</v>
      </c>
      <c r="D242" s="48" t="e">
        <f t="shared" si="30"/>
        <v>#DIV/0!</v>
      </c>
      <c r="E242" s="24">
        <f t="shared" si="31"/>
        <v>0</v>
      </c>
      <c r="F242" s="48" t="e">
        <f t="shared" si="32"/>
        <v>#DIV/0!</v>
      </c>
      <c r="G242" s="44">
        <f t="shared" si="33"/>
        <v>0</v>
      </c>
      <c r="H242" s="24">
        <f t="shared" si="34"/>
        <v>0</v>
      </c>
      <c r="I242" s="24">
        <f t="shared" si="35"/>
        <v>-8.2823294444978048E-10</v>
      </c>
      <c r="J242" s="24">
        <f t="shared" si="27"/>
        <v>-8.2823294444978048E-10</v>
      </c>
    </row>
    <row r="243" spans="1:10" x14ac:dyDescent="0.2">
      <c r="A243" s="132"/>
      <c r="B243" s="25">
        <f t="shared" si="36"/>
        <v>234</v>
      </c>
      <c r="C243" s="24">
        <f t="shared" si="29"/>
        <v>0</v>
      </c>
      <c r="D243" s="48" t="e">
        <f t="shared" si="30"/>
        <v>#DIV/0!</v>
      </c>
      <c r="E243" s="24">
        <f t="shared" si="31"/>
        <v>0</v>
      </c>
      <c r="F243" s="48" t="e">
        <f t="shared" si="32"/>
        <v>#DIV/0!</v>
      </c>
      <c r="G243" s="44">
        <f t="shared" si="33"/>
        <v>0</v>
      </c>
      <c r="H243" s="24">
        <f t="shared" si="34"/>
        <v>0</v>
      </c>
      <c r="I243" s="24">
        <f t="shared" si="35"/>
        <v>-8.2823294444978048E-10</v>
      </c>
      <c r="J243" s="24">
        <f t="shared" si="27"/>
        <v>-8.2823294444978048E-10</v>
      </c>
    </row>
    <row r="244" spans="1:10" x14ac:dyDescent="0.2">
      <c r="A244" s="132"/>
      <c r="B244" s="25">
        <f t="shared" si="36"/>
        <v>235</v>
      </c>
      <c r="C244" s="24">
        <f t="shared" si="29"/>
        <v>0</v>
      </c>
      <c r="D244" s="48" t="e">
        <f t="shared" si="30"/>
        <v>#DIV/0!</v>
      </c>
      <c r="E244" s="24">
        <f t="shared" si="31"/>
        <v>0</v>
      </c>
      <c r="F244" s="48" t="e">
        <f t="shared" si="32"/>
        <v>#DIV/0!</v>
      </c>
      <c r="G244" s="44">
        <f t="shared" si="33"/>
        <v>0</v>
      </c>
      <c r="H244" s="24">
        <f t="shared" si="34"/>
        <v>0</v>
      </c>
      <c r="I244" s="24">
        <f t="shared" si="35"/>
        <v>-8.2823294444978048E-10</v>
      </c>
      <c r="J244" s="24">
        <f t="shared" si="27"/>
        <v>-8.2823294444978048E-10</v>
      </c>
    </row>
    <row r="245" spans="1:10" x14ac:dyDescent="0.2">
      <c r="A245" s="132"/>
      <c r="B245" s="25">
        <f t="shared" si="36"/>
        <v>236</v>
      </c>
      <c r="C245" s="24">
        <f t="shared" si="29"/>
        <v>0</v>
      </c>
      <c r="D245" s="48" t="e">
        <f t="shared" si="30"/>
        <v>#DIV/0!</v>
      </c>
      <c r="E245" s="24">
        <f t="shared" si="31"/>
        <v>0</v>
      </c>
      <c r="F245" s="48" t="e">
        <f t="shared" si="32"/>
        <v>#DIV/0!</v>
      </c>
      <c r="G245" s="44">
        <f t="shared" si="33"/>
        <v>0</v>
      </c>
      <c r="H245" s="24">
        <f t="shared" si="34"/>
        <v>0</v>
      </c>
      <c r="I245" s="24">
        <f t="shared" si="35"/>
        <v>-8.2823294444978048E-10</v>
      </c>
      <c r="J245" s="24">
        <f t="shared" si="27"/>
        <v>-8.2823294444978048E-10</v>
      </c>
    </row>
    <row r="246" spans="1:10" x14ac:dyDescent="0.2">
      <c r="A246" s="132"/>
      <c r="B246" s="25">
        <f t="shared" si="36"/>
        <v>237</v>
      </c>
      <c r="C246" s="24">
        <f t="shared" si="29"/>
        <v>0</v>
      </c>
      <c r="D246" s="48" t="e">
        <f t="shared" si="30"/>
        <v>#DIV/0!</v>
      </c>
      <c r="E246" s="24">
        <f t="shared" si="31"/>
        <v>0</v>
      </c>
      <c r="F246" s="48" t="e">
        <f t="shared" si="32"/>
        <v>#DIV/0!</v>
      </c>
      <c r="G246" s="44">
        <f t="shared" si="33"/>
        <v>0</v>
      </c>
      <c r="H246" s="24">
        <f t="shared" si="34"/>
        <v>0</v>
      </c>
      <c r="I246" s="24">
        <f t="shared" si="35"/>
        <v>-8.2823294444978048E-10</v>
      </c>
      <c r="J246" s="24">
        <f t="shared" si="27"/>
        <v>-8.2823294444978048E-10</v>
      </c>
    </row>
    <row r="247" spans="1:10" x14ac:dyDescent="0.2">
      <c r="A247" s="132"/>
      <c r="B247" s="25">
        <f t="shared" si="36"/>
        <v>238</v>
      </c>
      <c r="C247" s="24">
        <f t="shared" si="29"/>
        <v>0</v>
      </c>
      <c r="D247" s="48" t="e">
        <f t="shared" si="30"/>
        <v>#DIV/0!</v>
      </c>
      <c r="E247" s="24">
        <f t="shared" si="31"/>
        <v>0</v>
      </c>
      <c r="F247" s="48" t="e">
        <f t="shared" si="32"/>
        <v>#DIV/0!</v>
      </c>
      <c r="G247" s="44">
        <f t="shared" si="33"/>
        <v>0</v>
      </c>
      <c r="H247" s="24">
        <f t="shared" si="34"/>
        <v>0</v>
      </c>
      <c r="I247" s="24">
        <f t="shared" si="35"/>
        <v>-8.2823294444978048E-10</v>
      </c>
      <c r="J247" s="24">
        <f t="shared" si="27"/>
        <v>-8.2823294444978048E-10</v>
      </c>
    </row>
    <row r="248" spans="1:10" x14ac:dyDescent="0.2">
      <c r="A248" s="132"/>
      <c r="B248" s="25">
        <f t="shared" si="36"/>
        <v>239</v>
      </c>
      <c r="C248" s="24">
        <f t="shared" si="29"/>
        <v>0</v>
      </c>
      <c r="D248" s="48" t="e">
        <f t="shared" si="30"/>
        <v>#DIV/0!</v>
      </c>
      <c r="E248" s="24">
        <f t="shared" si="31"/>
        <v>0</v>
      </c>
      <c r="F248" s="48" t="e">
        <f t="shared" si="32"/>
        <v>#DIV/0!</v>
      </c>
      <c r="G248" s="44">
        <f t="shared" si="33"/>
        <v>0</v>
      </c>
      <c r="H248" s="24">
        <f t="shared" si="34"/>
        <v>0</v>
      </c>
      <c r="I248" s="24">
        <f t="shared" si="35"/>
        <v>-8.2823294444978048E-10</v>
      </c>
      <c r="J248" s="24">
        <f t="shared" si="27"/>
        <v>-8.2823294444978048E-10</v>
      </c>
    </row>
    <row r="249" spans="1:10" x14ac:dyDescent="0.2">
      <c r="A249" s="132"/>
      <c r="B249" s="25">
        <f t="shared" si="36"/>
        <v>240</v>
      </c>
      <c r="C249" s="24">
        <f t="shared" si="29"/>
        <v>0</v>
      </c>
      <c r="D249" s="48" t="e">
        <f t="shared" si="30"/>
        <v>#DIV/0!</v>
      </c>
      <c r="E249" s="24">
        <f t="shared" si="31"/>
        <v>0</v>
      </c>
      <c r="F249" s="48" t="e">
        <f t="shared" si="32"/>
        <v>#DIV/0!</v>
      </c>
      <c r="G249" s="44">
        <f t="shared" si="33"/>
        <v>0</v>
      </c>
      <c r="H249" s="24">
        <f t="shared" si="34"/>
        <v>0</v>
      </c>
      <c r="I249" s="24">
        <f t="shared" si="35"/>
        <v>-8.2823294444978048E-10</v>
      </c>
      <c r="J249" s="24">
        <f t="shared" si="27"/>
        <v>-8.2823294444978048E-10</v>
      </c>
    </row>
    <row r="250" spans="1:10" x14ac:dyDescent="0.2">
      <c r="A250" s="132">
        <f>A238+1</f>
        <v>21</v>
      </c>
      <c r="B250" s="25">
        <f t="shared" si="36"/>
        <v>241</v>
      </c>
      <c r="C250" s="24">
        <f t="shared" si="29"/>
        <v>0</v>
      </c>
      <c r="D250" s="48" t="e">
        <f t="shared" si="30"/>
        <v>#DIV/0!</v>
      </c>
      <c r="E250" s="24">
        <f t="shared" si="31"/>
        <v>0</v>
      </c>
      <c r="F250" s="48" t="e">
        <f t="shared" si="32"/>
        <v>#DIV/0!</v>
      </c>
      <c r="G250" s="44">
        <f t="shared" si="33"/>
        <v>0</v>
      </c>
      <c r="H250" s="24">
        <f t="shared" si="34"/>
        <v>0</v>
      </c>
      <c r="I250" s="24">
        <f t="shared" si="35"/>
        <v>-8.2823294444978048E-10</v>
      </c>
      <c r="J250" s="24">
        <f t="shared" si="27"/>
        <v>-8.2823294444978048E-10</v>
      </c>
    </row>
    <row r="251" spans="1:10" x14ac:dyDescent="0.2">
      <c r="A251" s="132"/>
      <c r="B251" s="25">
        <f t="shared" si="36"/>
        <v>242</v>
      </c>
      <c r="C251" s="24">
        <f t="shared" si="29"/>
        <v>0</v>
      </c>
      <c r="D251" s="48" t="e">
        <f t="shared" si="30"/>
        <v>#DIV/0!</v>
      </c>
      <c r="E251" s="24">
        <f t="shared" si="31"/>
        <v>0</v>
      </c>
      <c r="F251" s="48" t="e">
        <f t="shared" si="32"/>
        <v>#DIV/0!</v>
      </c>
      <c r="G251" s="44">
        <f t="shared" si="33"/>
        <v>0</v>
      </c>
      <c r="H251" s="24">
        <f t="shared" si="34"/>
        <v>0</v>
      </c>
      <c r="I251" s="24">
        <f t="shared" si="35"/>
        <v>-8.2823294444978048E-10</v>
      </c>
      <c r="J251" s="24">
        <f t="shared" si="27"/>
        <v>-8.2823294444978048E-10</v>
      </c>
    </row>
    <row r="252" spans="1:10" x14ac:dyDescent="0.2">
      <c r="A252" s="132"/>
      <c r="B252" s="25">
        <f t="shared" si="36"/>
        <v>243</v>
      </c>
      <c r="C252" s="24">
        <f t="shared" si="29"/>
        <v>0</v>
      </c>
      <c r="D252" s="48" t="e">
        <f t="shared" si="30"/>
        <v>#DIV/0!</v>
      </c>
      <c r="E252" s="24">
        <f t="shared" si="31"/>
        <v>0</v>
      </c>
      <c r="F252" s="48" t="e">
        <f t="shared" si="32"/>
        <v>#DIV/0!</v>
      </c>
      <c r="G252" s="44">
        <f t="shared" si="33"/>
        <v>0</v>
      </c>
      <c r="H252" s="24">
        <f t="shared" si="34"/>
        <v>0</v>
      </c>
      <c r="I252" s="24">
        <f t="shared" si="35"/>
        <v>-8.2823294444978048E-10</v>
      </c>
      <c r="J252" s="24">
        <f t="shared" si="27"/>
        <v>-8.2823294444978048E-10</v>
      </c>
    </row>
    <row r="253" spans="1:10" x14ac:dyDescent="0.2">
      <c r="A253" s="132"/>
      <c r="B253" s="25">
        <f t="shared" si="36"/>
        <v>244</v>
      </c>
      <c r="C253" s="24">
        <f t="shared" si="29"/>
        <v>0</v>
      </c>
      <c r="D253" s="48" t="e">
        <f t="shared" si="30"/>
        <v>#DIV/0!</v>
      </c>
      <c r="E253" s="24">
        <f t="shared" si="31"/>
        <v>0</v>
      </c>
      <c r="F253" s="48" t="e">
        <f t="shared" si="32"/>
        <v>#DIV/0!</v>
      </c>
      <c r="G253" s="44">
        <f t="shared" si="33"/>
        <v>0</v>
      </c>
      <c r="H253" s="24">
        <f t="shared" si="34"/>
        <v>0</v>
      </c>
      <c r="I253" s="24">
        <f t="shared" si="35"/>
        <v>-8.2823294444978048E-10</v>
      </c>
      <c r="J253" s="24">
        <f t="shared" si="27"/>
        <v>-8.2823294444978048E-10</v>
      </c>
    </row>
    <row r="254" spans="1:10" x14ac:dyDescent="0.2">
      <c r="A254" s="132"/>
      <c r="B254" s="25">
        <f t="shared" si="36"/>
        <v>245</v>
      </c>
      <c r="C254" s="24">
        <f t="shared" si="29"/>
        <v>0</v>
      </c>
      <c r="D254" s="48" t="e">
        <f t="shared" si="30"/>
        <v>#DIV/0!</v>
      </c>
      <c r="E254" s="24">
        <f t="shared" si="31"/>
        <v>0</v>
      </c>
      <c r="F254" s="48" t="e">
        <f t="shared" si="32"/>
        <v>#DIV/0!</v>
      </c>
      <c r="G254" s="44">
        <f t="shared" si="33"/>
        <v>0</v>
      </c>
      <c r="H254" s="24">
        <f t="shared" si="34"/>
        <v>0</v>
      </c>
      <c r="I254" s="24">
        <f t="shared" si="35"/>
        <v>-8.2823294444978048E-10</v>
      </c>
      <c r="J254" s="24">
        <f t="shared" si="27"/>
        <v>-8.2823294444978048E-10</v>
      </c>
    </row>
    <row r="255" spans="1:10" x14ac:dyDescent="0.2">
      <c r="A255" s="132"/>
      <c r="B255" s="25">
        <f t="shared" si="36"/>
        <v>246</v>
      </c>
      <c r="C255" s="24">
        <f t="shared" si="29"/>
        <v>0</v>
      </c>
      <c r="D255" s="48" t="e">
        <f t="shared" si="30"/>
        <v>#DIV/0!</v>
      </c>
      <c r="E255" s="24">
        <f t="shared" si="31"/>
        <v>0</v>
      </c>
      <c r="F255" s="48" t="e">
        <f t="shared" si="32"/>
        <v>#DIV/0!</v>
      </c>
      <c r="G255" s="44">
        <f t="shared" si="33"/>
        <v>0</v>
      </c>
      <c r="H255" s="24">
        <f t="shared" si="34"/>
        <v>0</v>
      </c>
      <c r="I255" s="24">
        <f t="shared" si="35"/>
        <v>-8.2823294444978048E-10</v>
      </c>
      <c r="J255" s="24">
        <f t="shared" si="27"/>
        <v>-8.2823294444978048E-10</v>
      </c>
    </row>
    <row r="256" spans="1:10" x14ac:dyDescent="0.2">
      <c r="A256" s="132"/>
      <c r="B256" s="25">
        <f t="shared" si="36"/>
        <v>247</v>
      </c>
      <c r="C256" s="24">
        <f t="shared" si="29"/>
        <v>0</v>
      </c>
      <c r="D256" s="48" t="e">
        <f t="shared" si="30"/>
        <v>#DIV/0!</v>
      </c>
      <c r="E256" s="24">
        <f t="shared" si="31"/>
        <v>0</v>
      </c>
      <c r="F256" s="48" t="e">
        <f t="shared" si="32"/>
        <v>#DIV/0!</v>
      </c>
      <c r="G256" s="44">
        <f t="shared" si="33"/>
        <v>0</v>
      </c>
      <c r="H256" s="24">
        <f t="shared" si="34"/>
        <v>0</v>
      </c>
      <c r="I256" s="24">
        <f t="shared" si="35"/>
        <v>-8.2823294444978048E-10</v>
      </c>
      <c r="J256" s="24">
        <f t="shared" si="27"/>
        <v>-8.2823294444978048E-10</v>
      </c>
    </row>
    <row r="257" spans="1:10" x14ac:dyDescent="0.2">
      <c r="A257" s="132"/>
      <c r="B257" s="25">
        <f t="shared" si="36"/>
        <v>248</v>
      </c>
      <c r="C257" s="24">
        <f t="shared" si="29"/>
        <v>0</v>
      </c>
      <c r="D257" s="48" t="e">
        <f t="shared" si="30"/>
        <v>#DIV/0!</v>
      </c>
      <c r="E257" s="24">
        <f t="shared" si="31"/>
        <v>0</v>
      </c>
      <c r="F257" s="48" t="e">
        <f t="shared" si="32"/>
        <v>#DIV/0!</v>
      </c>
      <c r="G257" s="44">
        <f t="shared" si="33"/>
        <v>0</v>
      </c>
      <c r="H257" s="24">
        <f t="shared" si="34"/>
        <v>0</v>
      </c>
      <c r="I257" s="24">
        <f t="shared" si="35"/>
        <v>-8.2823294444978048E-10</v>
      </c>
      <c r="J257" s="24">
        <f t="shared" si="27"/>
        <v>-8.2823294444978048E-10</v>
      </c>
    </row>
    <row r="258" spans="1:10" x14ac:dyDescent="0.2">
      <c r="A258" s="132"/>
      <c r="B258" s="25">
        <f t="shared" si="36"/>
        <v>249</v>
      </c>
      <c r="C258" s="24">
        <f t="shared" si="29"/>
        <v>0</v>
      </c>
      <c r="D258" s="48" t="e">
        <f t="shared" si="30"/>
        <v>#DIV/0!</v>
      </c>
      <c r="E258" s="24">
        <f t="shared" si="31"/>
        <v>0</v>
      </c>
      <c r="F258" s="48" t="e">
        <f t="shared" si="32"/>
        <v>#DIV/0!</v>
      </c>
      <c r="G258" s="44">
        <f t="shared" si="33"/>
        <v>0</v>
      </c>
      <c r="H258" s="24">
        <f t="shared" si="34"/>
        <v>0</v>
      </c>
      <c r="I258" s="24">
        <f t="shared" si="35"/>
        <v>-8.2823294444978048E-10</v>
      </c>
      <c r="J258" s="24">
        <f t="shared" si="27"/>
        <v>-8.2823294444978048E-10</v>
      </c>
    </row>
    <row r="259" spans="1:10" x14ac:dyDescent="0.2">
      <c r="A259" s="132"/>
      <c r="B259" s="25">
        <f t="shared" si="36"/>
        <v>250</v>
      </c>
      <c r="C259" s="24">
        <f t="shared" si="29"/>
        <v>0</v>
      </c>
      <c r="D259" s="48" t="e">
        <f t="shared" si="30"/>
        <v>#DIV/0!</v>
      </c>
      <c r="E259" s="24">
        <f t="shared" si="31"/>
        <v>0</v>
      </c>
      <c r="F259" s="48" t="e">
        <f t="shared" si="32"/>
        <v>#DIV/0!</v>
      </c>
      <c r="G259" s="44">
        <f t="shared" si="33"/>
        <v>0</v>
      </c>
      <c r="H259" s="24">
        <f t="shared" si="34"/>
        <v>0</v>
      </c>
      <c r="I259" s="24">
        <f t="shared" si="35"/>
        <v>-8.2823294444978048E-10</v>
      </c>
      <c r="J259" s="24">
        <f t="shared" si="27"/>
        <v>-8.2823294444978048E-10</v>
      </c>
    </row>
    <row r="260" spans="1:10" x14ac:dyDescent="0.2">
      <c r="A260" s="132"/>
      <c r="B260" s="25">
        <f t="shared" si="36"/>
        <v>251</v>
      </c>
      <c r="C260" s="24">
        <f t="shared" si="29"/>
        <v>0</v>
      </c>
      <c r="D260" s="48" t="e">
        <f t="shared" si="30"/>
        <v>#DIV/0!</v>
      </c>
      <c r="E260" s="24">
        <f t="shared" si="31"/>
        <v>0</v>
      </c>
      <c r="F260" s="48" t="e">
        <f t="shared" si="32"/>
        <v>#DIV/0!</v>
      </c>
      <c r="G260" s="44">
        <f t="shared" si="33"/>
        <v>0</v>
      </c>
      <c r="H260" s="24">
        <f t="shared" si="34"/>
        <v>0</v>
      </c>
      <c r="I260" s="24">
        <f t="shared" si="35"/>
        <v>-8.2823294444978048E-10</v>
      </c>
      <c r="J260" s="24">
        <f t="shared" si="27"/>
        <v>-8.2823294444978048E-10</v>
      </c>
    </row>
    <row r="261" spans="1:10" x14ac:dyDescent="0.2">
      <c r="A261" s="132"/>
      <c r="B261" s="25">
        <f t="shared" si="36"/>
        <v>252</v>
      </c>
      <c r="C261" s="24">
        <f t="shared" si="29"/>
        <v>0</v>
      </c>
      <c r="D261" s="48" t="e">
        <f t="shared" si="30"/>
        <v>#DIV/0!</v>
      </c>
      <c r="E261" s="24">
        <f t="shared" si="31"/>
        <v>0</v>
      </c>
      <c r="F261" s="48" t="e">
        <f t="shared" si="32"/>
        <v>#DIV/0!</v>
      </c>
      <c r="G261" s="44">
        <f t="shared" si="33"/>
        <v>0</v>
      </c>
      <c r="H261" s="24">
        <f t="shared" si="34"/>
        <v>0</v>
      </c>
      <c r="I261" s="24">
        <f t="shared" si="35"/>
        <v>-8.2823294444978048E-10</v>
      </c>
      <c r="J261" s="24">
        <f t="shared" si="27"/>
        <v>-8.2823294444978048E-10</v>
      </c>
    </row>
    <row r="262" spans="1:10" x14ac:dyDescent="0.2">
      <c r="A262" s="132">
        <f>A250+1</f>
        <v>22</v>
      </c>
      <c r="B262" s="25">
        <f t="shared" si="36"/>
        <v>253</v>
      </c>
      <c r="C262" s="24">
        <f t="shared" si="29"/>
        <v>0</v>
      </c>
      <c r="D262" s="48" t="e">
        <f t="shared" si="30"/>
        <v>#DIV/0!</v>
      </c>
      <c r="E262" s="24">
        <f t="shared" si="31"/>
        <v>0</v>
      </c>
      <c r="F262" s="48" t="e">
        <f t="shared" si="32"/>
        <v>#DIV/0!</v>
      </c>
      <c r="G262" s="44">
        <f t="shared" si="33"/>
        <v>0</v>
      </c>
      <c r="H262" s="24">
        <f t="shared" si="34"/>
        <v>0</v>
      </c>
      <c r="I262" s="24">
        <f t="shared" si="35"/>
        <v>-8.2823294444978048E-10</v>
      </c>
      <c r="J262" s="24">
        <f t="shared" si="27"/>
        <v>-8.2823294444978048E-10</v>
      </c>
    </row>
    <row r="263" spans="1:10" x14ac:dyDescent="0.2">
      <c r="A263" s="132"/>
      <c r="B263" s="25">
        <f t="shared" si="36"/>
        <v>254</v>
      </c>
      <c r="C263" s="24">
        <f t="shared" si="29"/>
        <v>0</v>
      </c>
      <c r="D263" s="48" t="e">
        <f t="shared" si="30"/>
        <v>#DIV/0!</v>
      </c>
      <c r="E263" s="24">
        <f t="shared" si="31"/>
        <v>0</v>
      </c>
      <c r="F263" s="48" t="e">
        <f t="shared" si="32"/>
        <v>#DIV/0!</v>
      </c>
      <c r="G263" s="44">
        <f t="shared" si="33"/>
        <v>0</v>
      </c>
      <c r="H263" s="24">
        <f t="shared" si="34"/>
        <v>0</v>
      </c>
      <c r="I263" s="24">
        <f t="shared" si="35"/>
        <v>-8.2823294444978048E-10</v>
      </c>
      <c r="J263" s="24">
        <f t="shared" si="27"/>
        <v>-8.2823294444978048E-10</v>
      </c>
    </row>
    <row r="264" spans="1:10" x14ac:dyDescent="0.2">
      <c r="A264" s="132"/>
      <c r="B264" s="25">
        <f t="shared" si="36"/>
        <v>255</v>
      </c>
      <c r="C264" s="24">
        <f t="shared" si="29"/>
        <v>0</v>
      </c>
      <c r="D264" s="48" t="e">
        <f t="shared" si="30"/>
        <v>#DIV/0!</v>
      </c>
      <c r="E264" s="24">
        <f t="shared" si="31"/>
        <v>0</v>
      </c>
      <c r="F264" s="48" t="e">
        <f t="shared" si="32"/>
        <v>#DIV/0!</v>
      </c>
      <c r="G264" s="44">
        <f t="shared" si="33"/>
        <v>0</v>
      </c>
      <c r="H264" s="24">
        <f t="shared" si="34"/>
        <v>0</v>
      </c>
      <c r="I264" s="24">
        <f t="shared" si="35"/>
        <v>-8.2823294444978048E-10</v>
      </c>
      <c r="J264" s="24">
        <f t="shared" si="27"/>
        <v>-8.2823294444978048E-10</v>
      </c>
    </row>
    <row r="265" spans="1:10" x14ac:dyDescent="0.2">
      <c r="A265" s="132"/>
      <c r="B265" s="25">
        <f t="shared" si="36"/>
        <v>256</v>
      </c>
      <c r="C265" s="24">
        <f t="shared" si="29"/>
        <v>0</v>
      </c>
      <c r="D265" s="48" t="e">
        <f t="shared" si="30"/>
        <v>#DIV/0!</v>
      </c>
      <c r="E265" s="24">
        <f t="shared" si="31"/>
        <v>0</v>
      </c>
      <c r="F265" s="48" t="e">
        <f t="shared" si="32"/>
        <v>#DIV/0!</v>
      </c>
      <c r="G265" s="44">
        <f t="shared" si="33"/>
        <v>0</v>
      </c>
      <c r="H265" s="24">
        <f t="shared" si="34"/>
        <v>0</v>
      </c>
      <c r="I265" s="24">
        <f t="shared" si="35"/>
        <v>-8.2823294444978048E-10</v>
      </c>
      <c r="J265" s="24">
        <f t="shared" si="27"/>
        <v>-8.2823294444978048E-10</v>
      </c>
    </row>
    <row r="266" spans="1:10" x14ac:dyDescent="0.2">
      <c r="A266" s="132"/>
      <c r="B266" s="25">
        <f t="shared" si="36"/>
        <v>257</v>
      </c>
      <c r="C266" s="24">
        <f t="shared" si="29"/>
        <v>0</v>
      </c>
      <c r="D266" s="48" t="e">
        <f t="shared" si="30"/>
        <v>#DIV/0!</v>
      </c>
      <c r="E266" s="24">
        <f t="shared" si="31"/>
        <v>0</v>
      </c>
      <c r="F266" s="48" t="e">
        <f t="shared" si="32"/>
        <v>#DIV/0!</v>
      </c>
      <c r="G266" s="44">
        <f t="shared" si="33"/>
        <v>0</v>
      </c>
      <c r="H266" s="24">
        <f t="shared" si="34"/>
        <v>0</v>
      </c>
      <c r="I266" s="24">
        <f t="shared" si="35"/>
        <v>-8.2823294444978048E-10</v>
      </c>
      <c r="J266" s="24">
        <f t="shared" ref="J266:J329" si="37">H266+I266</f>
        <v>-8.2823294444978048E-10</v>
      </c>
    </row>
    <row r="267" spans="1:10" x14ac:dyDescent="0.2">
      <c r="A267" s="132"/>
      <c r="B267" s="25">
        <f t="shared" si="36"/>
        <v>258</v>
      </c>
      <c r="C267" s="24">
        <f t="shared" ref="C267:C330" si="38">IF(H266*($G$5*0.01/12)&gt;0,H266*($G$5*0.01/12),0)</f>
        <v>0</v>
      </c>
      <c r="D267" s="48" t="e">
        <f t="shared" ref="D267:D330" si="39">C267/G267</f>
        <v>#DIV/0!</v>
      </c>
      <c r="E267" s="24">
        <f t="shared" ref="E267:E330" si="40">IF(C267&gt;0,G267-C267,0)</f>
        <v>0</v>
      </c>
      <c r="F267" s="48" t="e">
        <f t="shared" ref="F267:F330" si="41">E267/G267</f>
        <v>#DIV/0!</v>
      </c>
      <c r="G267" s="44">
        <f t="shared" ref="G267:G330" si="42">IF(C267&gt;0,(($G$5*0.01/12)*$G$4)/(1-1/(1+($G$5*0.01/12))^($G$6*12)),0)</f>
        <v>0</v>
      </c>
      <c r="H267" s="24">
        <f t="shared" ref="H267:H330" si="43">IF(H266-E267&gt;=0,H266-E267,0)</f>
        <v>0</v>
      </c>
      <c r="I267" s="24">
        <f t="shared" ref="I267:I330" si="44">I266-C267</f>
        <v>-8.2823294444978048E-10</v>
      </c>
      <c r="J267" s="24">
        <f t="shared" si="37"/>
        <v>-8.2823294444978048E-10</v>
      </c>
    </row>
    <row r="268" spans="1:10" x14ac:dyDescent="0.2">
      <c r="A268" s="132"/>
      <c r="B268" s="25">
        <f t="shared" si="36"/>
        <v>259</v>
      </c>
      <c r="C268" s="24">
        <f t="shared" si="38"/>
        <v>0</v>
      </c>
      <c r="D268" s="48" t="e">
        <f t="shared" si="39"/>
        <v>#DIV/0!</v>
      </c>
      <c r="E268" s="24">
        <f t="shared" si="40"/>
        <v>0</v>
      </c>
      <c r="F268" s="48" t="e">
        <f t="shared" si="41"/>
        <v>#DIV/0!</v>
      </c>
      <c r="G268" s="44">
        <f t="shared" si="42"/>
        <v>0</v>
      </c>
      <c r="H268" s="24">
        <f t="shared" si="43"/>
        <v>0</v>
      </c>
      <c r="I268" s="24">
        <f t="shared" si="44"/>
        <v>-8.2823294444978048E-10</v>
      </c>
      <c r="J268" s="24">
        <f t="shared" si="37"/>
        <v>-8.2823294444978048E-10</v>
      </c>
    </row>
    <row r="269" spans="1:10" x14ac:dyDescent="0.2">
      <c r="A269" s="132"/>
      <c r="B269" s="25">
        <f t="shared" si="36"/>
        <v>260</v>
      </c>
      <c r="C269" s="24">
        <f t="shared" si="38"/>
        <v>0</v>
      </c>
      <c r="D269" s="48" t="e">
        <f t="shared" si="39"/>
        <v>#DIV/0!</v>
      </c>
      <c r="E269" s="24">
        <f t="shared" si="40"/>
        <v>0</v>
      </c>
      <c r="F269" s="48" t="e">
        <f t="shared" si="41"/>
        <v>#DIV/0!</v>
      </c>
      <c r="G269" s="44">
        <f t="shared" si="42"/>
        <v>0</v>
      </c>
      <c r="H269" s="24">
        <f t="shared" si="43"/>
        <v>0</v>
      </c>
      <c r="I269" s="24">
        <f t="shared" si="44"/>
        <v>-8.2823294444978048E-10</v>
      </c>
      <c r="J269" s="24">
        <f t="shared" si="37"/>
        <v>-8.2823294444978048E-10</v>
      </c>
    </row>
    <row r="270" spans="1:10" x14ac:dyDescent="0.2">
      <c r="A270" s="132"/>
      <c r="B270" s="25">
        <f t="shared" si="36"/>
        <v>261</v>
      </c>
      <c r="C270" s="24">
        <f t="shared" si="38"/>
        <v>0</v>
      </c>
      <c r="D270" s="48" t="e">
        <f t="shared" si="39"/>
        <v>#DIV/0!</v>
      </c>
      <c r="E270" s="24">
        <f t="shared" si="40"/>
        <v>0</v>
      </c>
      <c r="F270" s="48" t="e">
        <f t="shared" si="41"/>
        <v>#DIV/0!</v>
      </c>
      <c r="G270" s="44">
        <f t="shared" si="42"/>
        <v>0</v>
      </c>
      <c r="H270" s="24">
        <f t="shared" si="43"/>
        <v>0</v>
      </c>
      <c r="I270" s="24">
        <f t="shared" si="44"/>
        <v>-8.2823294444978048E-10</v>
      </c>
      <c r="J270" s="24">
        <f t="shared" si="37"/>
        <v>-8.2823294444978048E-10</v>
      </c>
    </row>
    <row r="271" spans="1:10" x14ac:dyDescent="0.2">
      <c r="A271" s="132"/>
      <c r="B271" s="25">
        <f t="shared" si="36"/>
        <v>262</v>
      </c>
      <c r="C271" s="24">
        <f t="shared" si="38"/>
        <v>0</v>
      </c>
      <c r="D271" s="48" t="e">
        <f t="shared" si="39"/>
        <v>#DIV/0!</v>
      </c>
      <c r="E271" s="24">
        <f t="shared" si="40"/>
        <v>0</v>
      </c>
      <c r="F271" s="48" t="e">
        <f t="shared" si="41"/>
        <v>#DIV/0!</v>
      </c>
      <c r="G271" s="44">
        <f t="shared" si="42"/>
        <v>0</v>
      </c>
      <c r="H271" s="24">
        <f t="shared" si="43"/>
        <v>0</v>
      </c>
      <c r="I271" s="24">
        <f t="shared" si="44"/>
        <v>-8.2823294444978048E-10</v>
      </c>
      <c r="J271" s="24">
        <f t="shared" si="37"/>
        <v>-8.2823294444978048E-10</v>
      </c>
    </row>
    <row r="272" spans="1:10" x14ac:dyDescent="0.2">
      <c r="A272" s="132"/>
      <c r="B272" s="25">
        <f t="shared" si="36"/>
        <v>263</v>
      </c>
      <c r="C272" s="24">
        <f t="shared" si="38"/>
        <v>0</v>
      </c>
      <c r="D272" s="48" t="e">
        <f t="shared" si="39"/>
        <v>#DIV/0!</v>
      </c>
      <c r="E272" s="24">
        <f t="shared" si="40"/>
        <v>0</v>
      </c>
      <c r="F272" s="48" t="e">
        <f t="shared" si="41"/>
        <v>#DIV/0!</v>
      </c>
      <c r="G272" s="44">
        <f t="shared" si="42"/>
        <v>0</v>
      </c>
      <c r="H272" s="24">
        <f t="shared" si="43"/>
        <v>0</v>
      </c>
      <c r="I272" s="24">
        <f t="shared" si="44"/>
        <v>-8.2823294444978048E-10</v>
      </c>
      <c r="J272" s="24">
        <f t="shared" si="37"/>
        <v>-8.2823294444978048E-10</v>
      </c>
    </row>
    <row r="273" spans="1:10" x14ac:dyDescent="0.2">
      <c r="A273" s="132"/>
      <c r="B273" s="25">
        <f t="shared" si="36"/>
        <v>264</v>
      </c>
      <c r="C273" s="24">
        <f t="shared" si="38"/>
        <v>0</v>
      </c>
      <c r="D273" s="48" t="e">
        <f t="shared" si="39"/>
        <v>#DIV/0!</v>
      </c>
      <c r="E273" s="24">
        <f t="shared" si="40"/>
        <v>0</v>
      </c>
      <c r="F273" s="48" t="e">
        <f t="shared" si="41"/>
        <v>#DIV/0!</v>
      </c>
      <c r="G273" s="44">
        <f t="shared" si="42"/>
        <v>0</v>
      </c>
      <c r="H273" s="24">
        <f t="shared" si="43"/>
        <v>0</v>
      </c>
      <c r="I273" s="24">
        <f t="shared" si="44"/>
        <v>-8.2823294444978048E-10</v>
      </c>
      <c r="J273" s="24">
        <f t="shared" si="37"/>
        <v>-8.2823294444978048E-10</v>
      </c>
    </row>
    <row r="274" spans="1:10" x14ac:dyDescent="0.2">
      <c r="A274" s="132">
        <f>A262+1</f>
        <v>23</v>
      </c>
      <c r="B274" s="25">
        <f t="shared" si="36"/>
        <v>265</v>
      </c>
      <c r="C274" s="24">
        <f t="shared" si="38"/>
        <v>0</v>
      </c>
      <c r="D274" s="48" t="e">
        <f t="shared" si="39"/>
        <v>#DIV/0!</v>
      </c>
      <c r="E274" s="24">
        <f t="shared" si="40"/>
        <v>0</v>
      </c>
      <c r="F274" s="48" t="e">
        <f t="shared" si="41"/>
        <v>#DIV/0!</v>
      </c>
      <c r="G274" s="44">
        <f t="shared" si="42"/>
        <v>0</v>
      </c>
      <c r="H274" s="24">
        <f t="shared" si="43"/>
        <v>0</v>
      </c>
      <c r="I274" s="24">
        <f t="shared" si="44"/>
        <v>-8.2823294444978048E-10</v>
      </c>
      <c r="J274" s="24">
        <f t="shared" si="37"/>
        <v>-8.2823294444978048E-10</v>
      </c>
    </row>
    <row r="275" spans="1:10" x14ac:dyDescent="0.2">
      <c r="A275" s="132"/>
      <c r="B275" s="25">
        <f t="shared" si="36"/>
        <v>266</v>
      </c>
      <c r="C275" s="24">
        <f t="shared" si="38"/>
        <v>0</v>
      </c>
      <c r="D275" s="48" t="e">
        <f t="shared" si="39"/>
        <v>#DIV/0!</v>
      </c>
      <c r="E275" s="24">
        <f t="shared" si="40"/>
        <v>0</v>
      </c>
      <c r="F275" s="48" t="e">
        <f t="shared" si="41"/>
        <v>#DIV/0!</v>
      </c>
      <c r="G275" s="44">
        <f t="shared" si="42"/>
        <v>0</v>
      </c>
      <c r="H275" s="24">
        <f t="shared" si="43"/>
        <v>0</v>
      </c>
      <c r="I275" s="24">
        <f t="shared" si="44"/>
        <v>-8.2823294444978048E-10</v>
      </c>
      <c r="J275" s="24">
        <f t="shared" si="37"/>
        <v>-8.2823294444978048E-10</v>
      </c>
    </row>
    <row r="276" spans="1:10" x14ac:dyDescent="0.2">
      <c r="A276" s="132"/>
      <c r="B276" s="25">
        <f t="shared" si="36"/>
        <v>267</v>
      </c>
      <c r="C276" s="24">
        <f t="shared" si="38"/>
        <v>0</v>
      </c>
      <c r="D276" s="48" t="e">
        <f t="shared" si="39"/>
        <v>#DIV/0!</v>
      </c>
      <c r="E276" s="24">
        <f t="shared" si="40"/>
        <v>0</v>
      </c>
      <c r="F276" s="48" t="e">
        <f t="shared" si="41"/>
        <v>#DIV/0!</v>
      </c>
      <c r="G276" s="44">
        <f t="shared" si="42"/>
        <v>0</v>
      </c>
      <c r="H276" s="24">
        <f t="shared" si="43"/>
        <v>0</v>
      </c>
      <c r="I276" s="24">
        <f t="shared" si="44"/>
        <v>-8.2823294444978048E-10</v>
      </c>
      <c r="J276" s="24">
        <f t="shared" si="37"/>
        <v>-8.2823294444978048E-10</v>
      </c>
    </row>
    <row r="277" spans="1:10" x14ac:dyDescent="0.2">
      <c r="A277" s="132"/>
      <c r="B277" s="25">
        <f t="shared" si="36"/>
        <v>268</v>
      </c>
      <c r="C277" s="24">
        <f t="shared" si="38"/>
        <v>0</v>
      </c>
      <c r="D277" s="48" t="e">
        <f t="shared" si="39"/>
        <v>#DIV/0!</v>
      </c>
      <c r="E277" s="24">
        <f t="shared" si="40"/>
        <v>0</v>
      </c>
      <c r="F277" s="48" t="e">
        <f t="shared" si="41"/>
        <v>#DIV/0!</v>
      </c>
      <c r="G277" s="44">
        <f t="shared" si="42"/>
        <v>0</v>
      </c>
      <c r="H277" s="24">
        <f t="shared" si="43"/>
        <v>0</v>
      </c>
      <c r="I277" s="24">
        <f t="shared" si="44"/>
        <v>-8.2823294444978048E-10</v>
      </c>
      <c r="J277" s="24">
        <f t="shared" si="37"/>
        <v>-8.2823294444978048E-10</v>
      </c>
    </row>
    <row r="278" spans="1:10" x14ac:dyDescent="0.2">
      <c r="A278" s="132"/>
      <c r="B278" s="25">
        <f t="shared" si="36"/>
        <v>269</v>
      </c>
      <c r="C278" s="24">
        <f t="shared" si="38"/>
        <v>0</v>
      </c>
      <c r="D278" s="48" t="e">
        <f t="shared" si="39"/>
        <v>#DIV/0!</v>
      </c>
      <c r="E278" s="24">
        <f t="shared" si="40"/>
        <v>0</v>
      </c>
      <c r="F278" s="48" t="e">
        <f t="shared" si="41"/>
        <v>#DIV/0!</v>
      </c>
      <c r="G278" s="44">
        <f t="shared" si="42"/>
        <v>0</v>
      </c>
      <c r="H278" s="24">
        <f t="shared" si="43"/>
        <v>0</v>
      </c>
      <c r="I278" s="24">
        <f t="shared" si="44"/>
        <v>-8.2823294444978048E-10</v>
      </c>
      <c r="J278" s="24">
        <f t="shared" si="37"/>
        <v>-8.2823294444978048E-10</v>
      </c>
    </row>
    <row r="279" spans="1:10" x14ac:dyDescent="0.2">
      <c r="A279" s="132"/>
      <c r="B279" s="25">
        <f t="shared" si="36"/>
        <v>270</v>
      </c>
      <c r="C279" s="24">
        <f t="shared" si="38"/>
        <v>0</v>
      </c>
      <c r="D279" s="48" t="e">
        <f t="shared" si="39"/>
        <v>#DIV/0!</v>
      </c>
      <c r="E279" s="24">
        <f t="shared" si="40"/>
        <v>0</v>
      </c>
      <c r="F279" s="48" t="e">
        <f t="shared" si="41"/>
        <v>#DIV/0!</v>
      </c>
      <c r="G279" s="44">
        <f t="shared" si="42"/>
        <v>0</v>
      </c>
      <c r="H279" s="24">
        <f t="shared" si="43"/>
        <v>0</v>
      </c>
      <c r="I279" s="24">
        <f t="shared" si="44"/>
        <v>-8.2823294444978048E-10</v>
      </c>
      <c r="J279" s="24">
        <f t="shared" si="37"/>
        <v>-8.2823294444978048E-10</v>
      </c>
    </row>
    <row r="280" spans="1:10" x14ac:dyDescent="0.2">
      <c r="A280" s="132"/>
      <c r="B280" s="25">
        <f t="shared" ref="B280:B343" si="45">B279+1</f>
        <v>271</v>
      </c>
      <c r="C280" s="24">
        <f t="shared" si="38"/>
        <v>0</v>
      </c>
      <c r="D280" s="48" t="e">
        <f t="shared" si="39"/>
        <v>#DIV/0!</v>
      </c>
      <c r="E280" s="24">
        <f t="shared" si="40"/>
        <v>0</v>
      </c>
      <c r="F280" s="48" t="e">
        <f t="shared" si="41"/>
        <v>#DIV/0!</v>
      </c>
      <c r="G280" s="44">
        <f t="shared" si="42"/>
        <v>0</v>
      </c>
      <c r="H280" s="24">
        <f t="shared" si="43"/>
        <v>0</v>
      </c>
      <c r="I280" s="24">
        <f t="shared" si="44"/>
        <v>-8.2823294444978048E-10</v>
      </c>
      <c r="J280" s="24">
        <f t="shared" si="37"/>
        <v>-8.2823294444978048E-10</v>
      </c>
    </row>
    <row r="281" spans="1:10" x14ac:dyDescent="0.2">
      <c r="A281" s="132"/>
      <c r="B281" s="25">
        <f t="shared" si="45"/>
        <v>272</v>
      </c>
      <c r="C281" s="24">
        <f t="shared" si="38"/>
        <v>0</v>
      </c>
      <c r="D281" s="48" t="e">
        <f t="shared" si="39"/>
        <v>#DIV/0!</v>
      </c>
      <c r="E281" s="24">
        <f t="shared" si="40"/>
        <v>0</v>
      </c>
      <c r="F281" s="48" t="e">
        <f t="shared" si="41"/>
        <v>#DIV/0!</v>
      </c>
      <c r="G281" s="44">
        <f t="shared" si="42"/>
        <v>0</v>
      </c>
      <c r="H281" s="24">
        <f t="shared" si="43"/>
        <v>0</v>
      </c>
      <c r="I281" s="24">
        <f t="shared" si="44"/>
        <v>-8.2823294444978048E-10</v>
      </c>
      <c r="J281" s="24">
        <f t="shared" si="37"/>
        <v>-8.2823294444978048E-10</v>
      </c>
    </row>
    <row r="282" spans="1:10" x14ac:dyDescent="0.2">
      <c r="A282" s="132"/>
      <c r="B282" s="25">
        <f t="shared" si="45"/>
        <v>273</v>
      </c>
      <c r="C282" s="24">
        <f t="shared" si="38"/>
        <v>0</v>
      </c>
      <c r="D282" s="48" t="e">
        <f t="shared" si="39"/>
        <v>#DIV/0!</v>
      </c>
      <c r="E282" s="24">
        <f t="shared" si="40"/>
        <v>0</v>
      </c>
      <c r="F282" s="48" t="e">
        <f t="shared" si="41"/>
        <v>#DIV/0!</v>
      </c>
      <c r="G282" s="44">
        <f t="shared" si="42"/>
        <v>0</v>
      </c>
      <c r="H282" s="24">
        <f t="shared" si="43"/>
        <v>0</v>
      </c>
      <c r="I282" s="24">
        <f t="shared" si="44"/>
        <v>-8.2823294444978048E-10</v>
      </c>
      <c r="J282" s="24">
        <f t="shared" si="37"/>
        <v>-8.2823294444978048E-10</v>
      </c>
    </row>
    <row r="283" spans="1:10" x14ac:dyDescent="0.2">
      <c r="A283" s="132"/>
      <c r="B283" s="25">
        <f t="shared" si="45"/>
        <v>274</v>
      </c>
      <c r="C283" s="24">
        <f t="shared" si="38"/>
        <v>0</v>
      </c>
      <c r="D283" s="48" t="e">
        <f t="shared" si="39"/>
        <v>#DIV/0!</v>
      </c>
      <c r="E283" s="24">
        <f t="shared" si="40"/>
        <v>0</v>
      </c>
      <c r="F283" s="48" t="e">
        <f t="shared" si="41"/>
        <v>#DIV/0!</v>
      </c>
      <c r="G283" s="44">
        <f t="shared" si="42"/>
        <v>0</v>
      </c>
      <c r="H283" s="24">
        <f t="shared" si="43"/>
        <v>0</v>
      </c>
      <c r="I283" s="24">
        <f t="shared" si="44"/>
        <v>-8.2823294444978048E-10</v>
      </c>
      <c r="J283" s="24">
        <f t="shared" si="37"/>
        <v>-8.2823294444978048E-10</v>
      </c>
    </row>
    <row r="284" spans="1:10" x14ac:dyDescent="0.2">
      <c r="A284" s="132"/>
      <c r="B284" s="25">
        <f t="shared" si="45"/>
        <v>275</v>
      </c>
      <c r="C284" s="24">
        <f t="shared" si="38"/>
        <v>0</v>
      </c>
      <c r="D284" s="48" t="e">
        <f t="shared" si="39"/>
        <v>#DIV/0!</v>
      </c>
      <c r="E284" s="24">
        <f t="shared" si="40"/>
        <v>0</v>
      </c>
      <c r="F284" s="48" t="e">
        <f t="shared" si="41"/>
        <v>#DIV/0!</v>
      </c>
      <c r="G284" s="44">
        <f t="shared" si="42"/>
        <v>0</v>
      </c>
      <c r="H284" s="24">
        <f t="shared" si="43"/>
        <v>0</v>
      </c>
      <c r="I284" s="24">
        <f t="shared" si="44"/>
        <v>-8.2823294444978048E-10</v>
      </c>
      <c r="J284" s="24">
        <f t="shared" si="37"/>
        <v>-8.2823294444978048E-10</v>
      </c>
    </row>
    <row r="285" spans="1:10" x14ac:dyDescent="0.2">
      <c r="A285" s="132"/>
      <c r="B285" s="25">
        <f t="shared" si="45"/>
        <v>276</v>
      </c>
      <c r="C285" s="24">
        <f t="shared" si="38"/>
        <v>0</v>
      </c>
      <c r="D285" s="48" t="e">
        <f t="shared" si="39"/>
        <v>#DIV/0!</v>
      </c>
      <c r="E285" s="24">
        <f t="shared" si="40"/>
        <v>0</v>
      </c>
      <c r="F285" s="48" t="e">
        <f t="shared" si="41"/>
        <v>#DIV/0!</v>
      </c>
      <c r="G285" s="44">
        <f t="shared" si="42"/>
        <v>0</v>
      </c>
      <c r="H285" s="24">
        <f t="shared" si="43"/>
        <v>0</v>
      </c>
      <c r="I285" s="24">
        <f t="shared" si="44"/>
        <v>-8.2823294444978048E-10</v>
      </c>
      <c r="J285" s="24">
        <f t="shared" si="37"/>
        <v>-8.2823294444978048E-10</v>
      </c>
    </row>
    <row r="286" spans="1:10" x14ac:dyDescent="0.2">
      <c r="A286" s="132">
        <f>A274+1</f>
        <v>24</v>
      </c>
      <c r="B286" s="25">
        <f t="shared" si="45"/>
        <v>277</v>
      </c>
      <c r="C286" s="24">
        <f t="shared" si="38"/>
        <v>0</v>
      </c>
      <c r="D286" s="48" t="e">
        <f t="shared" si="39"/>
        <v>#DIV/0!</v>
      </c>
      <c r="E286" s="24">
        <f t="shared" si="40"/>
        <v>0</v>
      </c>
      <c r="F286" s="48" t="e">
        <f t="shared" si="41"/>
        <v>#DIV/0!</v>
      </c>
      <c r="G286" s="44">
        <f t="shared" si="42"/>
        <v>0</v>
      </c>
      <c r="H286" s="24">
        <f t="shared" si="43"/>
        <v>0</v>
      </c>
      <c r="I286" s="24">
        <f t="shared" si="44"/>
        <v>-8.2823294444978048E-10</v>
      </c>
      <c r="J286" s="24">
        <f t="shared" si="37"/>
        <v>-8.2823294444978048E-10</v>
      </c>
    </row>
    <row r="287" spans="1:10" x14ac:dyDescent="0.2">
      <c r="A287" s="132"/>
      <c r="B287" s="25">
        <f t="shared" si="45"/>
        <v>278</v>
      </c>
      <c r="C287" s="24">
        <f t="shared" si="38"/>
        <v>0</v>
      </c>
      <c r="D287" s="48" t="e">
        <f t="shared" si="39"/>
        <v>#DIV/0!</v>
      </c>
      <c r="E287" s="24">
        <f t="shared" si="40"/>
        <v>0</v>
      </c>
      <c r="F287" s="48" t="e">
        <f t="shared" si="41"/>
        <v>#DIV/0!</v>
      </c>
      <c r="G287" s="44">
        <f t="shared" si="42"/>
        <v>0</v>
      </c>
      <c r="H287" s="24">
        <f t="shared" si="43"/>
        <v>0</v>
      </c>
      <c r="I287" s="24">
        <f t="shared" si="44"/>
        <v>-8.2823294444978048E-10</v>
      </c>
      <c r="J287" s="24">
        <f t="shared" si="37"/>
        <v>-8.2823294444978048E-10</v>
      </c>
    </row>
    <row r="288" spans="1:10" x14ac:dyDescent="0.2">
      <c r="A288" s="132"/>
      <c r="B288" s="25">
        <f t="shared" si="45"/>
        <v>279</v>
      </c>
      <c r="C288" s="24">
        <f t="shared" si="38"/>
        <v>0</v>
      </c>
      <c r="D288" s="48" t="e">
        <f t="shared" si="39"/>
        <v>#DIV/0!</v>
      </c>
      <c r="E288" s="24">
        <f t="shared" si="40"/>
        <v>0</v>
      </c>
      <c r="F288" s="48" t="e">
        <f t="shared" si="41"/>
        <v>#DIV/0!</v>
      </c>
      <c r="G288" s="44">
        <f t="shared" si="42"/>
        <v>0</v>
      </c>
      <c r="H288" s="24">
        <f t="shared" si="43"/>
        <v>0</v>
      </c>
      <c r="I288" s="24">
        <f t="shared" si="44"/>
        <v>-8.2823294444978048E-10</v>
      </c>
      <c r="J288" s="24">
        <f t="shared" si="37"/>
        <v>-8.2823294444978048E-10</v>
      </c>
    </row>
    <row r="289" spans="1:10" x14ac:dyDescent="0.2">
      <c r="A289" s="132"/>
      <c r="B289" s="25">
        <f t="shared" si="45"/>
        <v>280</v>
      </c>
      <c r="C289" s="24">
        <f t="shared" si="38"/>
        <v>0</v>
      </c>
      <c r="D289" s="48" t="e">
        <f t="shared" si="39"/>
        <v>#DIV/0!</v>
      </c>
      <c r="E289" s="24">
        <f t="shared" si="40"/>
        <v>0</v>
      </c>
      <c r="F289" s="48" t="e">
        <f t="shared" si="41"/>
        <v>#DIV/0!</v>
      </c>
      <c r="G289" s="44">
        <f t="shared" si="42"/>
        <v>0</v>
      </c>
      <c r="H289" s="24">
        <f t="shared" si="43"/>
        <v>0</v>
      </c>
      <c r="I289" s="24">
        <f t="shared" si="44"/>
        <v>-8.2823294444978048E-10</v>
      </c>
      <c r="J289" s="24">
        <f t="shared" si="37"/>
        <v>-8.2823294444978048E-10</v>
      </c>
    </row>
    <row r="290" spans="1:10" x14ac:dyDescent="0.2">
      <c r="A290" s="132"/>
      <c r="B290" s="25">
        <f t="shared" si="45"/>
        <v>281</v>
      </c>
      <c r="C290" s="24">
        <f t="shared" si="38"/>
        <v>0</v>
      </c>
      <c r="D290" s="48" t="e">
        <f t="shared" si="39"/>
        <v>#DIV/0!</v>
      </c>
      <c r="E290" s="24">
        <f t="shared" si="40"/>
        <v>0</v>
      </c>
      <c r="F290" s="48" t="e">
        <f t="shared" si="41"/>
        <v>#DIV/0!</v>
      </c>
      <c r="G290" s="44">
        <f t="shared" si="42"/>
        <v>0</v>
      </c>
      <c r="H290" s="24">
        <f t="shared" si="43"/>
        <v>0</v>
      </c>
      <c r="I290" s="24">
        <f t="shared" si="44"/>
        <v>-8.2823294444978048E-10</v>
      </c>
      <c r="J290" s="24">
        <f t="shared" si="37"/>
        <v>-8.2823294444978048E-10</v>
      </c>
    </row>
    <row r="291" spans="1:10" x14ac:dyDescent="0.2">
      <c r="A291" s="132"/>
      <c r="B291" s="25">
        <f t="shared" si="45"/>
        <v>282</v>
      </c>
      <c r="C291" s="24">
        <f t="shared" si="38"/>
        <v>0</v>
      </c>
      <c r="D291" s="48" t="e">
        <f t="shared" si="39"/>
        <v>#DIV/0!</v>
      </c>
      <c r="E291" s="24">
        <f t="shared" si="40"/>
        <v>0</v>
      </c>
      <c r="F291" s="48" t="e">
        <f t="shared" si="41"/>
        <v>#DIV/0!</v>
      </c>
      <c r="G291" s="44">
        <f t="shared" si="42"/>
        <v>0</v>
      </c>
      <c r="H291" s="24">
        <f t="shared" si="43"/>
        <v>0</v>
      </c>
      <c r="I291" s="24">
        <f t="shared" si="44"/>
        <v>-8.2823294444978048E-10</v>
      </c>
      <c r="J291" s="24">
        <f t="shared" si="37"/>
        <v>-8.2823294444978048E-10</v>
      </c>
    </row>
    <row r="292" spans="1:10" x14ac:dyDescent="0.2">
      <c r="A292" s="132"/>
      <c r="B292" s="25">
        <f t="shared" si="45"/>
        <v>283</v>
      </c>
      <c r="C292" s="24">
        <f t="shared" si="38"/>
        <v>0</v>
      </c>
      <c r="D292" s="48" t="e">
        <f t="shared" si="39"/>
        <v>#DIV/0!</v>
      </c>
      <c r="E292" s="24">
        <f t="shared" si="40"/>
        <v>0</v>
      </c>
      <c r="F292" s="48" t="e">
        <f t="shared" si="41"/>
        <v>#DIV/0!</v>
      </c>
      <c r="G292" s="44">
        <f t="shared" si="42"/>
        <v>0</v>
      </c>
      <c r="H292" s="24">
        <f t="shared" si="43"/>
        <v>0</v>
      </c>
      <c r="I292" s="24">
        <f t="shared" si="44"/>
        <v>-8.2823294444978048E-10</v>
      </c>
      <c r="J292" s="24">
        <f t="shared" si="37"/>
        <v>-8.2823294444978048E-10</v>
      </c>
    </row>
    <row r="293" spans="1:10" x14ac:dyDescent="0.2">
      <c r="A293" s="132"/>
      <c r="B293" s="25">
        <f t="shared" si="45"/>
        <v>284</v>
      </c>
      <c r="C293" s="24">
        <f t="shared" si="38"/>
        <v>0</v>
      </c>
      <c r="D293" s="48" t="e">
        <f t="shared" si="39"/>
        <v>#DIV/0!</v>
      </c>
      <c r="E293" s="24">
        <f t="shared" si="40"/>
        <v>0</v>
      </c>
      <c r="F293" s="48" t="e">
        <f t="shared" si="41"/>
        <v>#DIV/0!</v>
      </c>
      <c r="G293" s="44">
        <f t="shared" si="42"/>
        <v>0</v>
      </c>
      <c r="H293" s="24">
        <f t="shared" si="43"/>
        <v>0</v>
      </c>
      <c r="I293" s="24">
        <f t="shared" si="44"/>
        <v>-8.2823294444978048E-10</v>
      </c>
      <c r="J293" s="24">
        <f t="shared" si="37"/>
        <v>-8.2823294444978048E-10</v>
      </c>
    </row>
    <row r="294" spans="1:10" x14ac:dyDescent="0.2">
      <c r="A294" s="132"/>
      <c r="B294" s="25">
        <f t="shared" si="45"/>
        <v>285</v>
      </c>
      <c r="C294" s="24">
        <f t="shared" si="38"/>
        <v>0</v>
      </c>
      <c r="D294" s="48" t="e">
        <f t="shared" si="39"/>
        <v>#DIV/0!</v>
      </c>
      <c r="E294" s="24">
        <f t="shared" si="40"/>
        <v>0</v>
      </c>
      <c r="F294" s="48" t="e">
        <f t="shared" si="41"/>
        <v>#DIV/0!</v>
      </c>
      <c r="G294" s="44">
        <f t="shared" si="42"/>
        <v>0</v>
      </c>
      <c r="H294" s="24">
        <f t="shared" si="43"/>
        <v>0</v>
      </c>
      <c r="I294" s="24">
        <f t="shared" si="44"/>
        <v>-8.2823294444978048E-10</v>
      </c>
      <c r="J294" s="24">
        <f t="shared" si="37"/>
        <v>-8.2823294444978048E-10</v>
      </c>
    </row>
    <row r="295" spans="1:10" x14ac:dyDescent="0.2">
      <c r="A295" s="132"/>
      <c r="B295" s="25">
        <f t="shared" si="45"/>
        <v>286</v>
      </c>
      <c r="C295" s="24">
        <f t="shared" si="38"/>
        <v>0</v>
      </c>
      <c r="D295" s="48" t="e">
        <f t="shared" si="39"/>
        <v>#DIV/0!</v>
      </c>
      <c r="E295" s="24">
        <f t="shared" si="40"/>
        <v>0</v>
      </c>
      <c r="F295" s="48" t="e">
        <f t="shared" si="41"/>
        <v>#DIV/0!</v>
      </c>
      <c r="G295" s="44">
        <f t="shared" si="42"/>
        <v>0</v>
      </c>
      <c r="H295" s="24">
        <f t="shared" si="43"/>
        <v>0</v>
      </c>
      <c r="I295" s="24">
        <f t="shared" si="44"/>
        <v>-8.2823294444978048E-10</v>
      </c>
      <c r="J295" s="24">
        <f t="shared" si="37"/>
        <v>-8.2823294444978048E-10</v>
      </c>
    </row>
    <row r="296" spans="1:10" x14ac:dyDescent="0.2">
      <c r="A296" s="132"/>
      <c r="B296" s="25">
        <f t="shared" si="45"/>
        <v>287</v>
      </c>
      <c r="C296" s="24">
        <f t="shared" si="38"/>
        <v>0</v>
      </c>
      <c r="D296" s="48" t="e">
        <f t="shared" si="39"/>
        <v>#DIV/0!</v>
      </c>
      <c r="E296" s="24">
        <f t="shared" si="40"/>
        <v>0</v>
      </c>
      <c r="F296" s="48" t="e">
        <f t="shared" si="41"/>
        <v>#DIV/0!</v>
      </c>
      <c r="G296" s="44">
        <f t="shared" si="42"/>
        <v>0</v>
      </c>
      <c r="H296" s="24">
        <f t="shared" si="43"/>
        <v>0</v>
      </c>
      <c r="I296" s="24">
        <f t="shared" si="44"/>
        <v>-8.2823294444978048E-10</v>
      </c>
      <c r="J296" s="24">
        <f t="shared" si="37"/>
        <v>-8.2823294444978048E-10</v>
      </c>
    </row>
    <row r="297" spans="1:10" x14ac:dyDescent="0.2">
      <c r="A297" s="132"/>
      <c r="B297" s="25">
        <f t="shared" si="45"/>
        <v>288</v>
      </c>
      <c r="C297" s="24">
        <f t="shared" si="38"/>
        <v>0</v>
      </c>
      <c r="D297" s="48" t="e">
        <f t="shared" si="39"/>
        <v>#DIV/0!</v>
      </c>
      <c r="E297" s="24">
        <f t="shared" si="40"/>
        <v>0</v>
      </c>
      <c r="F297" s="48" t="e">
        <f t="shared" si="41"/>
        <v>#DIV/0!</v>
      </c>
      <c r="G297" s="44">
        <f t="shared" si="42"/>
        <v>0</v>
      </c>
      <c r="H297" s="24">
        <f t="shared" si="43"/>
        <v>0</v>
      </c>
      <c r="I297" s="24">
        <f t="shared" si="44"/>
        <v>-8.2823294444978048E-10</v>
      </c>
      <c r="J297" s="24">
        <f t="shared" si="37"/>
        <v>-8.2823294444978048E-10</v>
      </c>
    </row>
    <row r="298" spans="1:10" x14ac:dyDescent="0.2">
      <c r="A298" s="132">
        <f>A286+1</f>
        <v>25</v>
      </c>
      <c r="B298" s="25">
        <f t="shared" si="45"/>
        <v>289</v>
      </c>
      <c r="C298" s="24">
        <f t="shared" si="38"/>
        <v>0</v>
      </c>
      <c r="D298" s="48" t="e">
        <f t="shared" si="39"/>
        <v>#DIV/0!</v>
      </c>
      <c r="E298" s="24">
        <f t="shared" si="40"/>
        <v>0</v>
      </c>
      <c r="F298" s="48" t="e">
        <f t="shared" si="41"/>
        <v>#DIV/0!</v>
      </c>
      <c r="G298" s="44">
        <f t="shared" si="42"/>
        <v>0</v>
      </c>
      <c r="H298" s="24">
        <f t="shared" si="43"/>
        <v>0</v>
      </c>
      <c r="I298" s="24">
        <f t="shared" si="44"/>
        <v>-8.2823294444978048E-10</v>
      </c>
      <c r="J298" s="24">
        <f t="shared" si="37"/>
        <v>-8.2823294444978048E-10</v>
      </c>
    </row>
    <row r="299" spans="1:10" x14ac:dyDescent="0.2">
      <c r="A299" s="132"/>
      <c r="B299" s="25">
        <f t="shared" si="45"/>
        <v>290</v>
      </c>
      <c r="C299" s="24">
        <f t="shared" si="38"/>
        <v>0</v>
      </c>
      <c r="D299" s="48" t="e">
        <f t="shared" si="39"/>
        <v>#DIV/0!</v>
      </c>
      <c r="E299" s="24">
        <f t="shared" si="40"/>
        <v>0</v>
      </c>
      <c r="F299" s="48" t="e">
        <f t="shared" si="41"/>
        <v>#DIV/0!</v>
      </c>
      <c r="G299" s="44">
        <f t="shared" si="42"/>
        <v>0</v>
      </c>
      <c r="H299" s="24">
        <f t="shared" si="43"/>
        <v>0</v>
      </c>
      <c r="I299" s="24">
        <f t="shared" si="44"/>
        <v>-8.2823294444978048E-10</v>
      </c>
      <c r="J299" s="24">
        <f t="shared" si="37"/>
        <v>-8.2823294444978048E-10</v>
      </c>
    </row>
    <row r="300" spans="1:10" x14ac:dyDescent="0.2">
      <c r="A300" s="132"/>
      <c r="B300" s="25">
        <f t="shared" si="45"/>
        <v>291</v>
      </c>
      <c r="C300" s="24">
        <f t="shared" si="38"/>
        <v>0</v>
      </c>
      <c r="D300" s="48" t="e">
        <f t="shared" si="39"/>
        <v>#DIV/0!</v>
      </c>
      <c r="E300" s="24">
        <f t="shared" si="40"/>
        <v>0</v>
      </c>
      <c r="F300" s="48" t="e">
        <f t="shared" si="41"/>
        <v>#DIV/0!</v>
      </c>
      <c r="G300" s="44">
        <f t="shared" si="42"/>
        <v>0</v>
      </c>
      <c r="H300" s="24">
        <f t="shared" si="43"/>
        <v>0</v>
      </c>
      <c r="I300" s="24">
        <f t="shared" si="44"/>
        <v>-8.2823294444978048E-10</v>
      </c>
      <c r="J300" s="24">
        <f t="shared" si="37"/>
        <v>-8.2823294444978048E-10</v>
      </c>
    </row>
    <row r="301" spans="1:10" x14ac:dyDescent="0.2">
      <c r="A301" s="132"/>
      <c r="B301" s="25">
        <f t="shared" si="45"/>
        <v>292</v>
      </c>
      <c r="C301" s="24">
        <f t="shared" si="38"/>
        <v>0</v>
      </c>
      <c r="D301" s="48" t="e">
        <f t="shared" si="39"/>
        <v>#DIV/0!</v>
      </c>
      <c r="E301" s="24">
        <f t="shared" si="40"/>
        <v>0</v>
      </c>
      <c r="F301" s="48" t="e">
        <f t="shared" si="41"/>
        <v>#DIV/0!</v>
      </c>
      <c r="G301" s="44">
        <f t="shared" si="42"/>
        <v>0</v>
      </c>
      <c r="H301" s="24">
        <f t="shared" si="43"/>
        <v>0</v>
      </c>
      <c r="I301" s="24">
        <f t="shared" si="44"/>
        <v>-8.2823294444978048E-10</v>
      </c>
      <c r="J301" s="24">
        <f t="shared" si="37"/>
        <v>-8.2823294444978048E-10</v>
      </c>
    </row>
    <row r="302" spans="1:10" x14ac:dyDescent="0.2">
      <c r="A302" s="132"/>
      <c r="B302" s="25">
        <f t="shared" si="45"/>
        <v>293</v>
      </c>
      <c r="C302" s="24">
        <f t="shared" si="38"/>
        <v>0</v>
      </c>
      <c r="D302" s="48" t="e">
        <f t="shared" si="39"/>
        <v>#DIV/0!</v>
      </c>
      <c r="E302" s="24">
        <f t="shared" si="40"/>
        <v>0</v>
      </c>
      <c r="F302" s="48" t="e">
        <f t="shared" si="41"/>
        <v>#DIV/0!</v>
      </c>
      <c r="G302" s="44">
        <f t="shared" si="42"/>
        <v>0</v>
      </c>
      <c r="H302" s="24">
        <f t="shared" si="43"/>
        <v>0</v>
      </c>
      <c r="I302" s="24">
        <f t="shared" si="44"/>
        <v>-8.2823294444978048E-10</v>
      </c>
      <c r="J302" s="24">
        <f t="shared" si="37"/>
        <v>-8.2823294444978048E-10</v>
      </c>
    </row>
    <row r="303" spans="1:10" x14ac:dyDescent="0.2">
      <c r="A303" s="132"/>
      <c r="B303" s="25">
        <f t="shared" si="45"/>
        <v>294</v>
      </c>
      <c r="C303" s="24">
        <f t="shared" si="38"/>
        <v>0</v>
      </c>
      <c r="D303" s="48" t="e">
        <f t="shared" si="39"/>
        <v>#DIV/0!</v>
      </c>
      <c r="E303" s="24">
        <f t="shared" si="40"/>
        <v>0</v>
      </c>
      <c r="F303" s="48" t="e">
        <f t="shared" si="41"/>
        <v>#DIV/0!</v>
      </c>
      <c r="G303" s="44">
        <f t="shared" si="42"/>
        <v>0</v>
      </c>
      <c r="H303" s="24">
        <f t="shared" si="43"/>
        <v>0</v>
      </c>
      <c r="I303" s="24">
        <f t="shared" si="44"/>
        <v>-8.2823294444978048E-10</v>
      </c>
      <c r="J303" s="24">
        <f t="shared" si="37"/>
        <v>-8.2823294444978048E-10</v>
      </c>
    </row>
    <row r="304" spans="1:10" x14ac:dyDescent="0.2">
      <c r="A304" s="132"/>
      <c r="B304" s="25">
        <f t="shared" si="45"/>
        <v>295</v>
      </c>
      <c r="C304" s="24">
        <f t="shared" si="38"/>
        <v>0</v>
      </c>
      <c r="D304" s="48" t="e">
        <f t="shared" si="39"/>
        <v>#DIV/0!</v>
      </c>
      <c r="E304" s="24">
        <f t="shared" si="40"/>
        <v>0</v>
      </c>
      <c r="F304" s="48" t="e">
        <f t="shared" si="41"/>
        <v>#DIV/0!</v>
      </c>
      <c r="G304" s="44">
        <f t="shared" si="42"/>
        <v>0</v>
      </c>
      <c r="H304" s="24">
        <f t="shared" si="43"/>
        <v>0</v>
      </c>
      <c r="I304" s="24">
        <f t="shared" si="44"/>
        <v>-8.2823294444978048E-10</v>
      </c>
      <c r="J304" s="24">
        <f t="shared" si="37"/>
        <v>-8.2823294444978048E-10</v>
      </c>
    </row>
    <row r="305" spans="1:10" x14ac:dyDescent="0.2">
      <c r="A305" s="132"/>
      <c r="B305" s="25">
        <f t="shared" si="45"/>
        <v>296</v>
      </c>
      <c r="C305" s="24">
        <f t="shared" si="38"/>
        <v>0</v>
      </c>
      <c r="D305" s="48" t="e">
        <f t="shared" si="39"/>
        <v>#DIV/0!</v>
      </c>
      <c r="E305" s="24">
        <f t="shared" si="40"/>
        <v>0</v>
      </c>
      <c r="F305" s="48" t="e">
        <f t="shared" si="41"/>
        <v>#DIV/0!</v>
      </c>
      <c r="G305" s="44">
        <f t="shared" si="42"/>
        <v>0</v>
      </c>
      <c r="H305" s="24">
        <f t="shared" si="43"/>
        <v>0</v>
      </c>
      <c r="I305" s="24">
        <f t="shared" si="44"/>
        <v>-8.2823294444978048E-10</v>
      </c>
      <c r="J305" s="24">
        <f t="shared" si="37"/>
        <v>-8.2823294444978048E-10</v>
      </c>
    </row>
    <row r="306" spans="1:10" x14ac:dyDescent="0.2">
      <c r="A306" s="132"/>
      <c r="B306" s="25">
        <f t="shared" si="45"/>
        <v>297</v>
      </c>
      <c r="C306" s="24">
        <f t="shared" si="38"/>
        <v>0</v>
      </c>
      <c r="D306" s="48" t="e">
        <f t="shared" si="39"/>
        <v>#DIV/0!</v>
      </c>
      <c r="E306" s="24">
        <f t="shared" si="40"/>
        <v>0</v>
      </c>
      <c r="F306" s="48" t="e">
        <f t="shared" si="41"/>
        <v>#DIV/0!</v>
      </c>
      <c r="G306" s="44">
        <f t="shared" si="42"/>
        <v>0</v>
      </c>
      <c r="H306" s="24">
        <f t="shared" si="43"/>
        <v>0</v>
      </c>
      <c r="I306" s="24">
        <f t="shared" si="44"/>
        <v>-8.2823294444978048E-10</v>
      </c>
      <c r="J306" s="24">
        <f t="shared" si="37"/>
        <v>-8.2823294444978048E-10</v>
      </c>
    </row>
    <row r="307" spans="1:10" x14ac:dyDescent="0.2">
      <c r="A307" s="132"/>
      <c r="B307" s="25">
        <f t="shared" si="45"/>
        <v>298</v>
      </c>
      <c r="C307" s="24">
        <f t="shared" si="38"/>
        <v>0</v>
      </c>
      <c r="D307" s="48" t="e">
        <f t="shared" si="39"/>
        <v>#DIV/0!</v>
      </c>
      <c r="E307" s="24">
        <f t="shared" si="40"/>
        <v>0</v>
      </c>
      <c r="F307" s="48" t="e">
        <f t="shared" si="41"/>
        <v>#DIV/0!</v>
      </c>
      <c r="G307" s="44">
        <f t="shared" si="42"/>
        <v>0</v>
      </c>
      <c r="H307" s="24">
        <f t="shared" si="43"/>
        <v>0</v>
      </c>
      <c r="I307" s="24">
        <f t="shared" si="44"/>
        <v>-8.2823294444978048E-10</v>
      </c>
      <c r="J307" s="24">
        <f t="shared" si="37"/>
        <v>-8.2823294444978048E-10</v>
      </c>
    </row>
    <row r="308" spans="1:10" x14ac:dyDescent="0.2">
      <c r="A308" s="132"/>
      <c r="B308" s="25">
        <f t="shared" si="45"/>
        <v>299</v>
      </c>
      <c r="C308" s="24">
        <f t="shared" si="38"/>
        <v>0</v>
      </c>
      <c r="D308" s="48" t="e">
        <f t="shared" si="39"/>
        <v>#DIV/0!</v>
      </c>
      <c r="E308" s="24">
        <f t="shared" si="40"/>
        <v>0</v>
      </c>
      <c r="F308" s="48" t="e">
        <f t="shared" si="41"/>
        <v>#DIV/0!</v>
      </c>
      <c r="G308" s="44">
        <f t="shared" si="42"/>
        <v>0</v>
      </c>
      <c r="H308" s="24">
        <f t="shared" si="43"/>
        <v>0</v>
      </c>
      <c r="I308" s="24">
        <f t="shared" si="44"/>
        <v>-8.2823294444978048E-10</v>
      </c>
      <c r="J308" s="24">
        <f t="shared" si="37"/>
        <v>-8.2823294444978048E-10</v>
      </c>
    </row>
    <row r="309" spans="1:10" x14ac:dyDescent="0.2">
      <c r="A309" s="132"/>
      <c r="B309" s="25">
        <f t="shared" si="45"/>
        <v>300</v>
      </c>
      <c r="C309" s="24">
        <f t="shared" si="38"/>
        <v>0</v>
      </c>
      <c r="D309" s="48" t="e">
        <f t="shared" si="39"/>
        <v>#DIV/0!</v>
      </c>
      <c r="E309" s="24">
        <f t="shared" si="40"/>
        <v>0</v>
      </c>
      <c r="F309" s="48" t="e">
        <f t="shared" si="41"/>
        <v>#DIV/0!</v>
      </c>
      <c r="G309" s="44">
        <f t="shared" si="42"/>
        <v>0</v>
      </c>
      <c r="H309" s="24">
        <f t="shared" si="43"/>
        <v>0</v>
      </c>
      <c r="I309" s="24">
        <f t="shared" si="44"/>
        <v>-8.2823294444978048E-10</v>
      </c>
      <c r="J309" s="24">
        <f t="shared" si="37"/>
        <v>-8.2823294444978048E-10</v>
      </c>
    </row>
    <row r="310" spans="1:10" x14ac:dyDescent="0.2">
      <c r="A310" s="132">
        <f>A298+1</f>
        <v>26</v>
      </c>
      <c r="B310" s="25">
        <f t="shared" si="45"/>
        <v>301</v>
      </c>
      <c r="C310" s="24">
        <f t="shared" si="38"/>
        <v>0</v>
      </c>
      <c r="D310" s="48" t="e">
        <f t="shared" si="39"/>
        <v>#DIV/0!</v>
      </c>
      <c r="E310" s="24">
        <f t="shared" si="40"/>
        <v>0</v>
      </c>
      <c r="F310" s="48" t="e">
        <f t="shared" si="41"/>
        <v>#DIV/0!</v>
      </c>
      <c r="G310" s="44">
        <f t="shared" si="42"/>
        <v>0</v>
      </c>
      <c r="H310" s="24">
        <f t="shared" si="43"/>
        <v>0</v>
      </c>
      <c r="I310" s="24">
        <f t="shared" si="44"/>
        <v>-8.2823294444978048E-10</v>
      </c>
      <c r="J310" s="24">
        <f t="shared" si="37"/>
        <v>-8.2823294444978048E-10</v>
      </c>
    </row>
    <row r="311" spans="1:10" x14ac:dyDescent="0.2">
      <c r="A311" s="132"/>
      <c r="B311" s="25">
        <f t="shared" si="45"/>
        <v>302</v>
      </c>
      <c r="C311" s="24">
        <f t="shared" si="38"/>
        <v>0</v>
      </c>
      <c r="D311" s="48" t="e">
        <f t="shared" si="39"/>
        <v>#DIV/0!</v>
      </c>
      <c r="E311" s="24">
        <f t="shared" si="40"/>
        <v>0</v>
      </c>
      <c r="F311" s="48" t="e">
        <f t="shared" si="41"/>
        <v>#DIV/0!</v>
      </c>
      <c r="G311" s="44">
        <f t="shared" si="42"/>
        <v>0</v>
      </c>
      <c r="H311" s="24">
        <f t="shared" si="43"/>
        <v>0</v>
      </c>
      <c r="I311" s="24">
        <f t="shared" si="44"/>
        <v>-8.2823294444978048E-10</v>
      </c>
      <c r="J311" s="24">
        <f t="shared" si="37"/>
        <v>-8.2823294444978048E-10</v>
      </c>
    </row>
    <row r="312" spans="1:10" x14ac:dyDescent="0.2">
      <c r="A312" s="132"/>
      <c r="B312" s="25">
        <f t="shared" si="45"/>
        <v>303</v>
      </c>
      <c r="C312" s="24">
        <f t="shared" si="38"/>
        <v>0</v>
      </c>
      <c r="D312" s="48" t="e">
        <f t="shared" si="39"/>
        <v>#DIV/0!</v>
      </c>
      <c r="E312" s="24">
        <f t="shared" si="40"/>
        <v>0</v>
      </c>
      <c r="F312" s="48" t="e">
        <f t="shared" si="41"/>
        <v>#DIV/0!</v>
      </c>
      <c r="G312" s="44">
        <f t="shared" si="42"/>
        <v>0</v>
      </c>
      <c r="H312" s="24">
        <f t="shared" si="43"/>
        <v>0</v>
      </c>
      <c r="I312" s="24">
        <f t="shared" si="44"/>
        <v>-8.2823294444978048E-10</v>
      </c>
      <c r="J312" s="24">
        <f t="shared" si="37"/>
        <v>-8.2823294444978048E-10</v>
      </c>
    </row>
    <row r="313" spans="1:10" x14ac:dyDescent="0.2">
      <c r="A313" s="132"/>
      <c r="B313" s="25">
        <f t="shared" si="45"/>
        <v>304</v>
      </c>
      <c r="C313" s="24">
        <f t="shared" si="38"/>
        <v>0</v>
      </c>
      <c r="D313" s="48" t="e">
        <f t="shared" si="39"/>
        <v>#DIV/0!</v>
      </c>
      <c r="E313" s="24">
        <f t="shared" si="40"/>
        <v>0</v>
      </c>
      <c r="F313" s="48" t="e">
        <f t="shared" si="41"/>
        <v>#DIV/0!</v>
      </c>
      <c r="G313" s="44">
        <f t="shared" si="42"/>
        <v>0</v>
      </c>
      <c r="H313" s="24">
        <f t="shared" si="43"/>
        <v>0</v>
      </c>
      <c r="I313" s="24">
        <f t="shared" si="44"/>
        <v>-8.2823294444978048E-10</v>
      </c>
      <c r="J313" s="24">
        <f t="shared" si="37"/>
        <v>-8.2823294444978048E-10</v>
      </c>
    </row>
    <row r="314" spans="1:10" x14ac:dyDescent="0.2">
      <c r="A314" s="132"/>
      <c r="B314" s="25">
        <f t="shared" si="45"/>
        <v>305</v>
      </c>
      <c r="C314" s="24">
        <f t="shared" si="38"/>
        <v>0</v>
      </c>
      <c r="D314" s="48" t="e">
        <f t="shared" si="39"/>
        <v>#DIV/0!</v>
      </c>
      <c r="E314" s="24">
        <f t="shared" si="40"/>
        <v>0</v>
      </c>
      <c r="F314" s="48" t="e">
        <f t="shared" si="41"/>
        <v>#DIV/0!</v>
      </c>
      <c r="G314" s="44">
        <f t="shared" si="42"/>
        <v>0</v>
      </c>
      <c r="H314" s="24">
        <f t="shared" si="43"/>
        <v>0</v>
      </c>
      <c r="I314" s="24">
        <f t="shared" si="44"/>
        <v>-8.2823294444978048E-10</v>
      </c>
      <c r="J314" s="24">
        <f t="shared" si="37"/>
        <v>-8.2823294444978048E-10</v>
      </c>
    </row>
    <row r="315" spans="1:10" x14ac:dyDescent="0.2">
      <c r="A315" s="132"/>
      <c r="B315" s="25">
        <f t="shared" si="45"/>
        <v>306</v>
      </c>
      <c r="C315" s="24">
        <f t="shared" si="38"/>
        <v>0</v>
      </c>
      <c r="D315" s="48" t="e">
        <f t="shared" si="39"/>
        <v>#DIV/0!</v>
      </c>
      <c r="E315" s="24">
        <f t="shared" si="40"/>
        <v>0</v>
      </c>
      <c r="F315" s="48" t="e">
        <f t="shared" si="41"/>
        <v>#DIV/0!</v>
      </c>
      <c r="G315" s="44">
        <f t="shared" si="42"/>
        <v>0</v>
      </c>
      <c r="H315" s="24">
        <f t="shared" si="43"/>
        <v>0</v>
      </c>
      <c r="I315" s="24">
        <f t="shared" si="44"/>
        <v>-8.2823294444978048E-10</v>
      </c>
      <c r="J315" s="24">
        <f t="shared" si="37"/>
        <v>-8.2823294444978048E-10</v>
      </c>
    </row>
    <row r="316" spans="1:10" x14ac:dyDescent="0.2">
      <c r="A316" s="132"/>
      <c r="B316" s="25">
        <f t="shared" si="45"/>
        <v>307</v>
      </c>
      <c r="C316" s="24">
        <f t="shared" si="38"/>
        <v>0</v>
      </c>
      <c r="D316" s="48" t="e">
        <f t="shared" si="39"/>
        <v>#DIV/0!</v>
      </c>
      <c r="E316" s="24">
        <f t="shared" si="40"/>
        <v>0</v>
      </c>
      <c r="F316" s="48" t="e">
        <f t="shared" si="41"/>
        <v>#DIV/0!</v>
      </c>
      <c r="G316" s="44">
        <f t="shared" si="42"/>
        <v>0</v>
      </c>
      <c r="H316" s="24">
        <f t="shared" si="43"/>
        <v>0</v>
      </c>
      <c r="I316" s="24">
        <f t="shared" si="44"/>
        <v>-8.2823294444978048E-10</v>
      </c>
      <c r="J316" s="24">
        <f t="shared" si="37"/>
        <v>-8.2823294444978048E-10</v>
      </c>
    </row>
    <row r="317" spans="1:10" x14ac:dyDescent="0.2">
      <c r="A317" s="132"/>
      <c r="B317" s="25">
        <f t="shared" si="45"/>
        <v>308</v>
      </c>
      <c r="C317" s="24">
        <f t="shared" si="38"/>
        <v>0</v>
      </c>
      <c r="D317" s="48" t="e">
        <f t="shared" si="39"/>
        <v>#DIV/0!</v>
      </c>
      <c r="E317" s="24">
        <f t="shared" si="40"/>
        <v>0</v>
      </c>
      <c r="F317" s="48" t="e">
        <f t="shared" si="41"/>
        <v>#DIV/0!</v>
      </c>
      <c r="G317" s="44">
        <f t="shared" si="42"/>
        <v>0</v>
      </c>
      <c r="H317" s="24">
        <f t="shared" si="43"/>
        <v>0</v>
      </c>
      <c r="I317" s="24">
        <f t="shared" si="44"/>
        <v>-8.2823294444978048E-10</v>
      </c>
      <c r="J317" s="24">
        <f t="shared" si="37"/>
        <v>-8.2823294444978048E-10</v>
      </c>
    </row>
    <row r="318" spans="1:10" x14ac:dyDescent="0.2">
      <c r="A318" s="132"/>
      <c r="B318" s="25">
        <f t="shared" si="45"/>
        <v>309</v>
      </c>
      <c r="C318" s="24">
        <f t="shared" si="38"/>
        <v>0</v>
      </c>
      <c r="D318" s="48" t="e">
        <f t="shared" si="39"/>
        <v>#DIV/0!</v>
      </c>
      <c r="E318" s="24">
        <f t="shared" si="40"/>
        <v>0</v>
      </c>
      <c r="F318" s="48" t="e">
        <f t="shared" si="41"/>
        <v>#DIV/0!</v>
      </c>
      <c r="G318" s="44">
        <f t="shared" si="42"/>
        <v>0</v>
      </c>
      <c r="H318" s="24">
        <f t="shared" si="43"/>
        <v>0</v>
      </c>
      <c r="I318" s="24">
        <f t="shared" si="44"/>
        <v>-8.2823294444978048E-10</v>
      </c>
      <c r="J318" s="24">
        <f t="shared" si="37"/>
        <v>-8.2823294444978048E-10</v>
      </c>
    </row>
    <row r="319" spans="1:10" x14ac:dyDescent="0.2">
      <c r="A319" s="132"/>
      <c r="B319" s="25">
        <f t="shared" si="45"/>
        <v>310</v>
      </c>
      <c r="C319" s="24">
        <f t="shared" si="38"/>
        <v>0</v>
      </c>
      <c r="D319" s="48" t="e">
        <f t="shared" si="39"/>
        <v>#DIV/0!</v>
      </c>
      <c r="E319" s="24">
        <f t="shared" si="40"/>
        <v>0</v>
      </c>
      <c r="F319" s="48" t="e">
        <f t="shared" si="41"/>
        <v>#DIV/0!</v>
      </c>
      <c r="G319" s="44">
        <f t="shared" si="42"/>
        <v>0</v>
      </c>
      <c r="H319" s="24">
        <f t="shared" si="43"/>
        <v>0</v>
      </c>
      <c r="I319" s="24">
        <f t="shared" si="44"/>
        <v>-8.2823294444978048E-10</v>
      </c>
      <c r="J319" s="24">
        <f t="shared" si="37"/>
        <v>-8.2823294444978048E-10</v>
      </c>
    </row>
    <row r="320" spans="1:10" x14ac:dyDescent="0.2">
      <c r="A320" s="132"/>
      <c r="B320" s="25">
        <f t="shared" si="45"/>
        <v>311</v>
      </c>
      <c r="C320" s="24">
        <f t="shared" si="38"/>
        <v>0</v>
      </c>
      <c r="D320" s="48" t="e">
        <f t="shared" si="39"/>
        <v>#DIV/0!</v>
      </c>
      <c r="E320" s="24">
        <f t="shared" si="40"/>
        <v>0</v>
      </c>
      <c r="F320" s="48" t="e">
        <f t="shared" si="41"/>
        <v>#DIV/0!</v>
      </c>
      <c r="G320" s="44">
        <f t="shared" si="42"/>
        <v>0</v>
      </c>
      <c r="H320" s="24">
        <f t="shared" si="43"/>
        <v>0</v>
      </c>
      <c r="I320" s="24">
        <f t="shared" si="44"/>
        <v>-8.2823294444978048E-10</v>
      </c>
      <c r="J320" s="24">
        <f t="shared" si="37"/>
        <v>-8.2823294444978048E-10</v>
      </c>
    </row>
    <row r="321" spans="1:10" x14ac:dyDescent="0.2">
      <c r="A321" s="132"/>
      <c r="B321" s="25">
        <f t="shared" si="45"/>
        <v>312</v>
      </c>
      <c r="C321" s="24">
        <f t="shared" si="38"/>
        <v>0</v>
      </c>
      <c r="D321" s="48" t="e">
        <f t="shared" si="39"/>
        <v>#DIV/0!</v>
      </c>
      <c r="E321" s="24">
        <f t="shared" si="40"/>
        <v>0</v>
      </c>
      <c r="F321" s="48" t="e">
        <f t="shared" si="41"/>
        <v>#DIV/0!</v>
      </c>
      <c r="G321" s="44">
        <f t="shared" si="42"/>
        <v>0</v>
      </c>
      <c r="H321" s="24">
        <f t="shared" si="43"/>
        <v>0</v>
      </c>
      <c r="I321" s="24">
        <f t="shared" si="44"/>
        <v>-8.2823294444978048E-10</v>
      </c>
      <c r="J321" s="24">
        <f t="shared" si="37"/>
        <v>-8.2823294444978048E-10</v>
      </c>
    </row>
    <row r="322" spans="1:10" x14ac:dyDescent="0.2">
      <c r="A322" s="132">
        <f>A310+1</f>
        <v>27</v>
      </c>
      <c r="B322" s="25">
        <f t="shared" si="45"/>
        <v>313</v>
      </c>
      <c r="C322" s="24">
        <f t="shared" si="38"/>
        <v>0</v>
      </c>
      <c r="D322" s="48" t="e">
        <f t="shared" si="39"/>
        <v>#DIV/0!</v>
      </c>
      <c r="E322" s="24">
        <f t="shared" si="40"/>
        <v>0</v>
      </c>
      <c r="F322" s="48" t="e">
        <f t="shared" si="41"/>
        <v>#DIV/0!</v>
      </c>
      <c r="G322" s="44">
        <f t="shared" si="42"/>
        <v>0</v>
      </c>
      <c r="H322" s="24">
        <f t="shared" si="43"/>
        <v>0</v>
      </c>
      <c r="I322" s="24">
        <f t="shared" si="44"/>
        <v>-8.2823294444978048E-10</v>
      </c>
      <c r="J322" s="24">
        <f t="shared" si="37"/>
        <v>-8.2823294444978048E-10</v>
      </c>
    </row>
    <row r="323" spans="1:10" x14ac:dyDescent="0.2">
      <c r="A323" s="132"/>
      <c r="B323" s="25">
        <f t="shared" si="45"/>
        <v>314</v>
      </c>
      <c r="C323" s="24">
        <f t="shared" si="38"/>
        <v>0</v>
      </c>
      <c r="D323" s="48" t="e">
        <f t="shared" si="39"/>
        <v>#DIV/0!</v>
      </c>
      <c r="E323" s="24">
        <f t="shared" si="40"/>
        <v>0</v>
      </c>
      <c r="F323" s="48" t="e">
        <f t="shared" si="41"/>
        <v>#DIV/0!</v>
      </c>
      <c r="G323" s="44">
        <f t="shared" si="42"/>
        <v>0</v>
      </c>
      <c r="H323" s="24">
        <f t="shared" si="43"/>
        <v>0</v>
      </c>
      <c r="I323" s="24">
        <f t="shared" si="44"/>
        <v>-8.2823294444978048E-10</v>
      </c>
      <c r="J323" s="24">
        <f t="shared" si="37"/>
        <v>-8.2823294444978048E-10</v>
      </c>
    </row>
    <row r="324" spans="1:10" x14ac:dyDescent="0.2">
      <c r="A324" s="132"/>
      <c r="B324" s="25">
        <f t="shared" si="45"/>
        <v>315</v>
      </c>
      <c r="C324" s="24">
        <f t="shared" si="38"/>
        <v>0</v>
      </c>
      <c r="D324" s="48" t="e">
        <f t="shared" si="39"/>
        <v>#DIV/0!</v>
      </c>
      <c r="E324" s="24">
        <f t="shared" si="40"/>
        <v>0</v>
      </c>
      <c r="F324" s="48" t="e">
        <f t="shared" si="41"/>
        <v>#DIV/0!</v>
      </c>
      <c r="G324" s="44">
        <f t="shared" si="42"/>
        <v>0</v>
      </c>
      <c r="H324" s="24">
        <f t="shared" si="43"/>
        <v>0</v>
      </c>
      <c r="I324" s="24">
        <f t="shared" si="44"/>
        <v>-8.2823294444978048E-10</v>
      </c>
      <c r="J324" s="24">
        <f t="shared" si="37"/>
        <v>-8.2823294444978048E-10</v>
      </c>
    </row>
    <row r="325" spans="1:10" x14ac:dyDescent="0.2">
      <c r="A325" s="132"/>
      <c r="B325" s="25">
        <f t="shared" si="45"/>
        <v>316</v>
      </c>
      <c r="C325" s="24">
        <f t="shared" si="38"/>
        <v>0</v>
      </c>
      <c r="D325" s="48" t="e">
        <f t="shared" si="39"/>
        <v>#DIV/0!</v>
      </c>
      <c r="E325" s="24">
        <f t="shared" si="40"/>
        <v>0</v>
      </c>
      <c r="F325" s="48" t="e">
        <f t="shared" si="41"/>
        <v>#DIV/0!</v>
      </c>
      <c r="G325" s="44">
        <f t="shared" si="42"/>
        <v>0</v>
      </c>
      <c r="H325" s="24">
        <f t="shared" si="43"/>
        <v>0</v>
      </c>
      <c r="I325" s="24">
        <f t="shared" si="44"/>
        <v>-8.2823294444978048E-10</v>
      </c>
      <c r="J325" s="24">
        <f t="shared" si="37"/>
        <v>-8.2823294444978048E-10</v>
      </c>
    </row>
    <row r="326" spans="1:10" x14ac:dyDescent="0.2">
      <c r="A326" s="132"/>
      <c r="B326" s="25">
        <f t="shared" si="45"/>
        <v>317</v>
      </c>
      <c r="C326" s="24">
        <f t="shared" si="38"/>
        <v>0</v>
      </c>
      <c r="D326" s="48" t="e">
        <f t="shared" si="39"/>
        <v>#DIV/0!</v>
      </c>
      <c r="E326" s="24">
        <f t="shared" si="40"/>
        <v>0</v>
      </c>
      <c r="F326" s="48" t="e">
        <f t="shared" si="41"/>
        <v>#DIV/0!</v>
      </c>
      <c r="G326" s="44">
        <f t="shared" si="42"/>
        <v>0</v>
      </c>
      <c r="H326" s="24">
        <f t="shared" si="43"/>
        <v>0</v>
      </c>
      <c r="I326" s="24">
        <f t="shared" si="44"/>
        <v>-8.2823294444978048E-10</v>
      </c>
      <c r="J326" s="24">
        <f t="shared" si="37"/>
        <v>-8.2823294444978048E-10</v>
      </c>
    </row>
    <row r="327" spans="1:10" x14ac:dyDescent="0.2">
      <c r="A327" s="132"/>
      <c r="B327" s="25">
        <f t="shared" si="45"/>
        <v>318</v>
      </c>
      <c r="C327" s="24">
        <f t="shared" si="38"/>
        <v>0</v>
      </c>
      <c r="D327" s="48" t="e">
        <f t="shared" si="39"/>
        <v>#DIV/0!</v>
      </c>
      <c r="E327" s="24">
        <f t="shared" si="40"/>
        <v>0</v>
      </c>
      <c r="F327" s="48" t="e">
        <f t="shared" si="41"/>
        <v>#DIV/0!</v>
      </c>
      <c r="G327" s="44">
        <f t="shared" si="42"/>
        <v>0</v>
      </c>
      <c r="H327" s="24">
        <f t="shared" si="43"/>
        <v>0</v>
      </c>
      <c r="I327" s="24">
        <f t="shared" si="44"/>
        <v>-8.2823294444978048E-10</v>
      </c>
      <c r="J327" s="24">
        <f t="shared" si="37"/>
        <v>-8.2823294444978048E-10</v>
      </c>
    </row>
    <row r="328" spans="1:10" x14ac:dyDescent="0.2">
      <c r="A328" s="132"/>
      <c r="B328" s="25">
        <f t="shared" si="45"/>
        <v>319</v>
      </c>
      <c r="C328" s="24">
        <f t="shared" si="38"/>
        <v>0</v>
      </c>
      <c r="D328" s="48" t="e">
        <f t="shared" si="39"/>
        <v>#DIV/0!</v>
      </c>
      <c r="E328" s="24">
        <f t="shared" si="40"/>
        <v>0</v>
      </c>
      <c r="F328" s="48" t="e">
        <f t="shared" si="41"/>
        <v>#DIV/0!</v>
      </c>
      <c r="G328" s="44">
        <f t="shared" si="42"/>
        <v>0</v>
      </c>
      <c r="H328" s="24">
        <f t="shared" si="43"/>
        <v>0</v>
      </c>
      <c r="I328" s="24">
        <f t="shared" si="44"/>
        <v>-8.2823294444978048E-10</v>
      </c>
      <c r="J328" s="24">
        <f t="shared" si="37"/>
        <v>-8.2823294444978048E-10</v>
      </c>
    </row>
    <row r="329" spans="1:10" x14ac:dyDescent="0.2">
      <c r="A329" s="132"/>
      <c r="B329" s="25">
        <f t="shared" si="45"/>
        <v>320</v>
      </c>
      <c r="C329" s="24">
        <f t="shared" si="38"/>
        <v>0</v>
      </c>
      <c r="D329" s="48" t="e">
        <f t="shared" si="39"/>
        <v>#DIV/0!</v>
      </c>
      <c r="E329" s="24">
        <f t="shared" si="40"/>
        <v>0</v>
      </c>
      <c r="F329" s="48" t="e">
        <f t="shared" si="41"/>
        <v>#DIV/0!</v>
      </c>
      <c r="G329" s="44">
        <f t="shared" si="42"/>
        <v>0</v>
      </c>
      <c r="H329" s="24">
        <f t="shared" si="43"/>
        <v>0</v>
      </c>
      <c r="I329" s="24">
        <f t="shared" si="44"/>
        <v>-8.2823294444978048E-10</v>
      </c>
      <c r="J329" s="24">
        <f t="shared" si="37"/>
        <v>-8.2823294444978048E-10</v>
      </c>
    </row>
    <row r="330" spans="1:10" x14ac:dyDescent="0.2">
      <c r="A330" s="132"/>
      <c r="B330" s="25">
        <f t="shared" si="45"/>
        <v>321</v>
      </c>
      <c r="C330" s="24">
        <f t="shared" si="38"/>
        <v>0</v>
      </c>
      <c r="D330" s="48" t="e">
        <f t="shared" si="39"/>
        <v>#DIV/0!</v>
      </c>
      <c r="E330" s="24">
        <f t="shared" si="40"/>
        <v>0</v>
      </c>
      <c r="F330" s="48" t="e">
        <f t="shared" si="41"/>
        <v>#DIV/0!</v>
      </c>
      <c r="G330" s="44">
        <f t="shared" si="42"/>
        <v>0</v>
      </c>
      <c r="H330" s="24">
        <f t="shared" si="43"/>
        <v>0</v>
      </c>
      <c r="I330" s="24">
        <f t="shared" si="44"/>
        <v>-8.2823294444978048E-10</v>
      </c>
      <c r="J330" s="24">
        <f t="shared" ref="J330:J393" si="46">H330+I330</f>
        <v>-8.2823294444978048E-10</v>
      </c>
    </row>
    <row r="331" spans="1:10" x14ac:dyDescent="0.2">
      <c r="A331" s="132"/>
      <c r="B331" s="25">
        <f t="shared" si="45"/>
        <v>322</v>
      </c>
      <c r="C331" s="24">
        <f t="shared" ref="C331:C394" si="47">IF(H330*($G$5*0.01/12)&gt;0,H330*($G$5*0.01/12),0)</f>
        <v>0</v>
      </c>
      <c r="D331" s="48" t="e">
        <f t="shared" ref="D331:D394" si="48">C331/G331</f>
        <v>#DIV/0!</v>
      </c>
      <c r="E331" s="24">
        <f t="shared" ref="E331:E394" si="49">IF(C331&gt;0,G331-C331,0)</f>
        <v>0</v>
      </c>
      <c r="F331" s="48" t="e">
        <f t="shared" ref="F331:F394" si="50">E331/G331</f>
        <v>#DIV/0!</v>
      </c>
      <c r="G331" s="44">
        <f t="shared" ref="G331:G394" si="51">IF(C331&gt;0,(($G$5*0.01/12)*$G$4)/(1-1/(1+($G$5*0.01/12))^($G$6*12)),0)</f>
        <v>0</v>
      </c>
      <c r="H331" s="24">
        <f t="shared" ref="H331:H394" si="52">IF(H330-E331&gt;=0,H330-E331,0)</f>
        <v>0</v>
      </c>
      <c r="I331" s="24">
        <f t="shared" ref="I331:I394" si="53">I330-C331</f>
        <v>-8.2823294444978048E-10</v>
      </c>
      <c r="J331" s="24">
        <f t="shared" si="46"/>
        <v>-8.2823294444978048E-10</v>
      </c>
    </row>
    <row r="332" spans="1:10" x14ac:dyDescent="0.2">
      <c r="A332" s="132"/>
      <c r="B332" s="25">
        <f t="shared" si="45"/>
        <v>323</v>
      </c>
      <c r="C332" s="24">
        <f t="shared" si="47"/>
        <v>0</v>
      </c>
      <c r="D332" s="48" t="e">
        <f t="shared" si="48"/>
        <v>#DIV/0!</v>
      </c>
      <c r="E332" s="24">
        <f t="shared" si="49"/>
        <v>0</v>
      </c>
      <c r="F332" s="48" t="e">
        <f t="shared" si="50"/>
        <v>#DIV/0!</v>
      </c>
      <c r="G332" s="44">
        <f t="shared" si="51"/>
        <v>0</v>
      </c>
      <c r="H332" s="24">
        <f t="shared" si="52"/>
        <v>0</v>
      </c>
      <c r="I332" s="24">
        <f t="shared" si="53"/>
        <v>-8.2823294444978048E-10</v>
      </c>
      <c r="J332" s="24">
        <f t="shared" si="46"/>
        <v>-8.2823294444978048E-10</v>
      </c>
    </row>
    <row r="333" spans="1:10" x14ac:dyDescent="0.2">
      <c r="A333" s="132"/>
      <c r="B333" s="25">
        <f t="shared" si="45"/>
        <v>324</v>
      </c>
      <c r="C333" s="24">
        <f t="shared" si="47"/>
        <v>0</v>
      </c>
      <c r="D333" s="48" t="e">
        <f t="shared" si="48"/>
        <v>#DIV/0!</v>
      </c>
      <c r="E333" s="24">
        <f t="shared" si="49"/>
        <v>0</v>
      </c>
      <c r="F333" s="48" t="e">
        <f t="shared" si="50"/>
        <v>#DIV/0!</v>
      </c>
      <c r="G333" s="44">
        <f t="shared" si="51"/>
        <v>0</v>
      </c>
      <c r="H333" s="24">
        <f t="shared" si="52"/>
        <v>0</v>
      </c>
      <c r="I333" s="24">
        <f t="shared" si="53"/>
        <v>-8.2823294444978048E-10</v>
      </c>
      <c r="J333" s="24">
        <f t="shared" si="46"/>
        <v>-8.2823294444978048E-10</v>
      </c>
    </row>
    <row r="334" spans="1:10" x14ac:dyDescent="0.2">
      <c r="A334" s="132">
        <f>A322+1</f>
        <v>28</v>
      </c>
      <c r="B334" s="25">
        <f t="shared" si="45"/>
        <v>325</v>
      </c>
      <c r="C334" s="24">
        <f t="shared" si="47"/>
        <v>0</v>
      </c>
      <c r="D334" s="48" t="e">
        <f t="shared" si="48"/>
        <v>#DIV/0!</v>
      </c>
      <c r="E334" s="24">
        <f t="shared" si="49"/>
        <v>0</v>
      </c>
      <c r="F334" s="48" t="e">
        <f t="shared" si="50"/>
        <v>#DIV/0!</v>
      </c>
      <c r="G334" s="44">
        <f t="shared" si="51"/>
        <v>0</v>
      </c>
      <c r="H334" s="24">
        <f t="shared" si="52"/>
        <v>0</v>
      </c>
      <c r="I334" s="24">
        <f t="shared" si="53"/>
        <v>-8.2823294444978048E-10</v>
      </c>
      <c r="J334" s="24">
        <f t="shared" si="46"/>
        <v>-8.2823294444978048E-10</v>
      </c>
    </row>
    <row r="335" spans="1:10" x14ac:dyDescent="0.2">
      <c r="A335" s="132"/>
      <c r="B335" s="25">
        <f t="shared" si="45"/>
        <v>326</v>
      </c>
      <c r="C335" s="24">
        <f t="shared" si="47"/>
        <v>0</v>
      </c>
      <c r="D335" s="48" t="e">
        <f t="shared" si="48"/>
        <v>#DIV/0!</v>
      </c>
      <c r="E335" s="24">
        <f t="shared" si="49"/>
        <v>0</v>
      </c>
      <c r="F335" s="48" t="e">
        <f t="shared" si="50"/>
        <v>#DIV/0!</v>
      </c>
      <c r="G335" s="44">
        <f t="shared" si="51"/>
        <v>0</v>
      </c>
      <c r="H335" s="24">
        <f t="shared" si="52"/>
        <v>0</v>
      </c>
      <c r="I335" s="24">
        <f t="shared" si="53"/>
        <v>-8.2823294444978048E-10</v>
      </c>
      <c r="J335" s="24">
        <f t="shared" si="46"/>
        <v>-8.2823294444978048E-10</v>
      </c>
    </row>
    <row r="336" spans="1:10" x14ac:dyDescent="0.2">
      <c r="A336" s="132"/>
      <c r="B336" s="25">
        <f t="shared" si="45"/>
        <v>327</v>
      </c>
      <c r="C336" s="24">
        <f t="shared" si="47"/>
        <v>0</v>
      </c>
      <c r="D336" s="48" t="e">
        <f t="shared" si="48"/>
        <v>#DIV/0!</v>
      </c>
      <c r="E336" s="24">
        <f t="shared" si="49"/>
        <v>0</v>
      </c>
      <c r="F336" s="48" t="e">
        <f t="shared" si="50"/>
        <v>#DIV/0!</v>
      </c>
      <c r="G336" s="44">
        <f t="shared" si="51"/>
        <v>0</v>
      </c>
      <c r="H336" s="24">
        <f t="shared" si="52"/>
        <v>0</v>
      </c>
      <c r="I336" s="24">
        <f t="shared" si="53"/>
        <v>-8.2823294444978048E-10</v>
      </c>
      <c r="J336" s="24">
        <f t="shared" si="46"/>
        <v>-8.2823294444978048E-10</v>
      </c>
    </row>
    <row r="337" spans="1:10" x14ac:dyDescent="0.2">
      <c r="A337" s="132"/>
      <c r="B337" s="25">
        <f t="shared" si="45"/>
        <v>328</v>
      </c>
      <c r="C337" s="24">
        <f t="shared" si="47"/>
        <v>0</v>
      </c>
      <c r="D337" s="48" t="e">
        <f t="shared" si="48"/>
        <v>#DIV/0!</v>
      </c>
      <c r="E337" s="24">
        <f t="shared" si="49"/>
        <v>0</v>
      </c>
      <c r="F337" s="48" t="e">
        <f t="shared" si="50"/>
        <v>#DIV/0!</v>
      </c>
      <c r="G337" s="44">
        <f t="shared" si="51"/>
        <v>0</v>
      </c>
      <c r="H337" s="24">
        <f t="shared" si="52"/>
        <v>0</v>
      </c>
      <c r="I337" s="24">
        <f t="shared" si="53"/>
        <v>-8.2823294444978048E-10</v>
      </c>
      <c r="J337" s="24">
        <f t="shared" si="46"/>
        <v>-8.2823294444978048E-10</v>
      </c>
    </row>
    <row r="338" spans="1:10" x14ac:dyDescent="0.2">
      <c r="A338" s="132"/>
      <c r="B338" s="25">
        <f t="shared" si="45"/>
        <v>329</v>
      </c>
      <c r="C338" s="24">
        <f t="shared" si="47"/>
        <v>0</v>
      </c>
      <c r="D338" s="48" t="e">
        <f t="shared" si="48"/>
        <v>#DIV/0!</v>
      </c>
      <c r="E338" s="24">
        <f t="shared" si="49"/>
        <v>0</v>
      </c>
      <c r="F338" s="48" t="e">
        <f t="shared" si="50"/>
        <v>#DIV/0!</v>
      </c>
      <c r="G338" s="44">
        <f t="shared" si="51"/>
        <v>0</v>
      </c>
      <c r="H338" s="24">
        <f t="shared" si="52"/>
        <v>0</v>
      </c>
      <c r="I338" s="24">
        <f t="shared" si="53"/>
        <v>-8.2823294444978048E-10</v>
      </c>
      <c r="J338" s="24">
        <f t="shared" si="46"/>
        <v>-8.2823294444978048E-10</v>
      </c>
    </row>
    <row r="339" spans="1:10" x14ac:dyDescent="0.2">
      <c r="A339" s="132"/>
      <c r="B339" s="25">
        <f t="shared" si="45"/>
        <v>330</v>
      </c>
      <c r="C339" s="24">
        <f t="shared" si="47"/>
        <v>0</v>
      </c>
      <c r="D339" s="48" t="e">
        <f t="shared" si="48"/>
        <v>#DIV/0!</v>
      </c>
      <c r="E339" s="24">
        <f t="shared" si="49"/>
        <v>0</v>
      </c>
      <c r="F339" s="48" t="e">
        <f t="shared" si="50"/>
        <v>#DIV/0!</v>
      </c>
      <c r="G339" s="44">
        <f t="shared" si="51"/>
        <v>0</v>
      </c>
      <c r="H339" s="24">
        <f t="shared" si="52"/>
        <v>0</v>
      </c>
      <c r="I339" s="24">
        <f t="shared" si="53"/>
        <v>-8.2823294444978048E-10</v>
      </c>
      <c r="J339" s="24">
        <f t="shared" si="46"/>
        <v>-8.2823294444978048E-10</v>
      </c>
    </row>
    <row r="340" spans="1:10" x14ac:dyDescent="0.2">
      <c r="A340" s="132"/>
      <c r="B340" s="25">
        <f t="shared" si="45"/>
        <v>331</v>
      </c>
      <c r="C340" s="24">
        <f t="shared" si="47"/>
        <v>0</v>
      </c>
      <c r="D340" s="48" t="e">
        <f t="shared" si="48"/>
        <v>#DIV/0!</v>
      </c>
      <c r="E340" s="24">
        <f t="shared" si="49"/>
        <v>0</v>
      </c>
      <c r="F340" s="48" t="e">
        <f t="shared" si="50"/>
        <v>#DIV/0!</v>
      </c>
      <c r="G340" s="44">
        <f t="shared" si="51"/>
        <v>0</v>
      </c>
      <c r="H340" s="24">
        <f t="shared" si="52"/>
        <v>0</v>
      </c>
      <c r="I340" s="24">
        <f t="shared" si="53"/>
        <v>-8.2823294444978048E-10</v>
      </c>
      <c r="J340" s="24">
        <f t="shared" si="46"/>
        <v>-8.2823294444978048E-10</v>
      </c>
    </row>
    <row r="341" spans="1:10" x14ac:dyDescent="0.2">
      <c r="A341" s="132"/>
      <c r="B341" s="25">
        <f t="shared" si="45"/>
        <v>332</v>
      </c>
      <c r="C341" s="24">
        <f t="shared" si="47"/>
        <v>0</v>
      </c>
      <c r="D341" s="48" t="e">
        <f t="shared" si="48"/>
        <v>#DIV/0!</v>
      </c>
      <c r="E341" s="24">
        <f t="shared" si="49"/>
        <v>0</v>
      </c>
      <c r="F341" s="48" t="e">
        <f t="shared" si="50"/>
        <v>#DIV/0!</v>
      </c>
      <c r="G341" s="44">
        <f t="shared" si="51"/>
        <v>0</v>
      </c>
      <c r="H341" s="24">
        <f t="shared" si="52"/>
        <v>0</v>
      </c>
      <c r="I341" s="24">
        <f t="shared" si="53"/>
        <v>-8.2823294444978048E-10</v>
      </c>
      <c r="J341" s="24">
        <f t="shared" si="46"/>
        <v>-8.2823294444978048E-10</v>
      </c>
    </row>
    <row r="342" spans="1:10" x14ac:dyDescent="0.2">
      <c r="A342" s="132"/>
      <c r="B342" s="25">
        <f t="shared" si="45"/>
        <v>333</v>
      </c>
      <c r="C342" s="24">
        <f t="shared" si="47"/>
        <v>0</v>
      </c>
      <c r="D342" s="48" t="e">
        <f t="shared" si="48"/>
        <v>#DIV/0!</v>
      </c>
      <c r="E342" s="24">
        <f t="shared" si="49"/>
        <v>0</v>
      </c>
      <c r="F342" s="48" t="e">
        <f t="shared" si="50"/>
        <v>#DIV/0!</v>
      </c>
      <c r="G342" s="44">
        <f t="shared" si="51"/>
        <v>0</v>
      </c>
      <c r="H342" s="24">
        <f t="shared" si="52"/>
        <v>0</v>
      </c>
      <c r="I342" s="24">
        <f t="shared" si="53"/>
        <v>-8.2823294444978048E-10</v>
      </c>
      <c r="J342" s="24">
        <f t="shared" si="46"/>
        <v>-8.2823294444978048E-10</v>
      </c>
    </row>
    <row r="343" spans="1:10" x14ac:dyDescent="0.2">
      <c r="A343" s="132"/>
      <c r="B343" s="25">
        <f t="shared" si="45"/>
        <v>334</v>
      </c>
      <c r="C343" s="24">
        <f t="shared" si="47"/>
        <v>0</v>
      </c>
      <c r="D343" s="48" t="e">
        <f t="shared" si="48"/>
        <v>#DIV/0!</v>
      </c>
      <c r="E343" s="24">
        <f t="shared" si="49"/>
        <v>0</v>
      </c>
      <c r="F343" s="48" t="e">
        <f t="shared" si="50"/>
        <v>#DIV/0!</v>
      </c>
      <c r="G343" s="44">
        <f t="shared" si="51"/>
        <v>0</v>
      </c>
      <c r="H343" s="24">
        <f t="shared" si="52"/>
        <v>0</v>
      </c>
      <c r="I343" s="24">
        <f t="shared" si="53"/>
        <v>-8.2823294444978048E-10</v>
      </c>
      <c r="J343" s="24">
        <f t="shared" si="46"/>
        <v>-8.2823294444978048E-10</v>
      </c>
    </row>
    <row r="344" spans="1:10" x14ac:dyDescent="0.2">
      <c r="A344" s="132"/>
      <c r="B344" s="25">
        <f t="shared" ref="B344:B407" si="54">B343+1</f>
        <v>335</v>
      </c>
      <c r="C344" s="24">
        <f t="shared" si="47"/>
        <v>0</v>
      </c>
      <c r="D344" s="48" t="e">
        <f t="shared" si="48"/>
        <v>#DIV/0!</v>
      </c>
      <c r="E344" s="24">
        <f t="shared" si="49"/>
        <v>0</v>
      </c>
      <c r="F344" s="48" t="e">
        <f t="shared" si="50"/>
        <v>#DIV/0!</v>
      </c>
      <c r="G344" s="44">
        <f t="shared" si="51"/>
        <v>0</v>
      </c>
      <c r="H344" s="24">
        <f t="shared" si="52"/>
        <v>0</v>
      </c>
      <c r="I344" s="24">
        <f t="shared" si="53"/>
        <v>-8.2823294444978048E-10</v>
      </c>
      <c r="J344" s="24">
        <f t="shared" si="46"/>
        <v>-8.2823294444978048E-10</v>
      </c>
    </row>
    <row r="345" spans="1:10" x14ac:dyDescent="0.2">
      <c r="A345" s="132"/>
      <c r="B345" s="25">
        <f t="shared" si="54"/>
        <v>336</v>
      </c>
      <c r="C345" s="24">
        <f t="shared" si="47"/>
        <v>0</v>
      </c>
      <c r="D345" s="48" t="e">
        <f t="shared" si="48"/>
        <v>#DIV/0!</v>
      </c>
      <c r="E345" s="24">
        <f t="shared" si="49"/>
        <v>0</v>
      </c>
      <c r="F345" s="48" t="e">
        <f t="shared" si="50"/>
        <v>#DIV/0!</v>
      </c>
      <c r="G345" s="44">
        <f t="shared" si="51"/>
        <v>0</v>
      </c>
      <c r="H345" s="24">
        <f t="shared" si="52"/>
        <v>0</v>
      </c>
      <c r="I345" s="24">
        <f t="shared" si="53"/>
        <v>-8.2823294444978048E-10</v>
      </c>
      <c r="J345" s="24">
        <f t="shared" si="46"/>
        <v>-8.2823294444978048E-10</v>
      </c>
    </row>
    <row r="346" spans="1:10" x14ac:dyDescent="0.2">
      <c r="A346" s="132">
        <f>A334+1</f>
        <v>29</v>
      </c>
      <c r="B346" s="25">
        <f t="shared" si="54"/>
        <v>337</v>
      </c>
      <c r="C346" s="24">
        <f t="shared" si="47"/>
        <v>0</v>
      </c>
      <c r="D346" s="48" t="e">
        <f t="shared" si="48"/>
        <v>#DIV/0!</v>
      </c>
      <c r="E346" s="24">
        <f t="shared" si="49"/>
        <v>0</v>
      </c>
      <c r="F346" s="48" t="e">
        <f t="shared" si="50"/>
        <v>#DIV/0!</v>
      </c>
      <c r="G346" s="44">
        <f t="shared" si="51"/>
        <v>0</v>
      </c>
      <c r="H346" s="24">
        <f t="shared" si="52"/>
        <v>0</v>
      </c>
      <c r="I346" s="24">
        <f t="shared" si="53"/>
        <v>-8.2823294444978048E-10</v>
      </c>
      <c r="J346" s="24">
        <f t="shared" si="46"/>
        <v>-8.2823294444978048E-10</v>
      </c>
    </row>
    <row r="347" spans="1:10" x14ac:dyDescent="0.2">
      <c r="A347" s="132"/>
      <c r="B347" s="25">
        <f t="shared" si="54"/>
        <v>338</v>
      </c>
      <c r="C347" s="24">
        <f t="shared" si="47"/>
        <v>0</v>
      </c>
      <c r="D347" s="48" t="e">
        <f t="shared" si="48"/>
        <v>#DIV/0!</v>
      </c>
      <c r="E347" s="24">
        <f t="shared" si="49"/>
        <v>0</v>
      </c>
      <c r="F347" s="48" t="e">
        <f t="shared" si="50"/>
        <v>#DIV/0!</v>
      </c>
      <c r="G347" s="44">
        <f t="shared" si="51"/>
        <v>0</v>
      </c>
      <c r="H347" s="24">
        <f t="shared" si="52"/>
        <v>0</v>
      </c>
      <c r="I347" s="24">
        <f t="shared" si="53"/>
        <v>-8.2823294444978048E-10</v>
      </c>
      <c r="J347" s="24">
        <f t="shared" si="46"/>
        <v>-8.2823294444978048E-10</v>
      </c>
    </row>
    <row r="348" spans="1:10" x14ac:dyDescent="0.2">
      <c r="A348" s="132"/>
      <c r="B348" s="25">
        <f t="shared" si="54"/>
        <v>339</v>
      </c>
      <c r="C348" s="24">
        <f t="shared" si="47"/>
        <v>0</v>
      </c>
      <c r="D348" s="48" t="e">
        <f t="shared" si="48"/>
        <v>#DIV/0!</v>
      </c>
      <c r="E348" s="24">
        <f t="shared" si="49"/>
        <v>0</v>
      </c>
      <c r="F348" s="48" t="e">
        <f t="shared" si="50"/>
        <v>#DIV/0!</v>
      </c>
      <c r="G348" s="44">
        <f t="shared" si="51"/>
        <v>0</v>
      </c>
      <c r="H348" s="24">
        <f t="shared" si="52"/>
        <v>0</v>
      </c>
      <c r="I348" s="24">
        <f t="shared" si="53"/>
        <v>-8.2823294444978048E-10</v>
      </c>
      <c r="J348" s="24">
        <f t="shared" si="46"/>
        <v>-8.2823294444978048E-10</v>
      </c>
    </row>
    <row r="349" spans="1:10" x14ac:dyDescent="0.2">
      <c r="A349" s="132"/>
      <c r="B349" s="25">
        <f t="shared" si="54"/>
        <v>340</v>
      </c>
      <c r="C349" s="24">
        <f t="shared" si="47"/>
        <v>0</v>
      </c>
      <c r="D349" s="48" t="e">
        <f t="shared" si="48"/>
        <v>#DIV/0!</v>
      </c>
      <c r="E349" s="24">
        <f t="shared" si="49"/>
        <v>0</v>
      </c>
      <c r="F349" s="48" t="e">
        <f t="shared" si="50"/>
        <v>#DIV/0!</v>
      </c>
      <c r="G349" s="44">
        <f t="shared" si="51"/>
        <v>0</v>
      </c>
      <c r="H349" s="24">
        <f t="shared" si="52"/>
        <v>0</v>
      </c>
      <c r="I349" s="24">
        <f t="shared" si="53"/>
        <v>-8.2823294444978048E-10</v>
      </c>
      <c r="J349" s="24">
        <f t="shared" si="46"/>
        <v>-8.2823294444978048E-10</v>
      </c>
    </row>
    <row r="350" spans="1:10" x14ac:dyDescent="0.2">
      <c r="A350" s="132"/>
      <c r="B350" s="25">
        <f t="shared" si="54"/>
        <v>341</v>
      </c>
      <c r="C350" s="24">
        <f t="shared" si="47"/>
        <v>0</v>
      </c>
      <c r="D350" s="48" t="e">
        <f t="shared" si="48"/>
        <v>#DIV/0!</v>
      </c>
      <c r="E350" s="24">
        <f t="shared" si="49"/>
        <v>0</v>
      </c>
      <c r="F350" s="48" t="e">
        <f t="shared" si="50"/>
        <v>#DIV/0!</v>
      </c>
      <c r="G350" s="44">
        <f t="shared" si="51"/>
        <v>0</v>
      </c>
      <c r="H350" s="24">
        <f t="shared" si="52"/>
        <v>0</v>
      </c>
      <c r="I350" s="24">
        <f t="shared" si="53"/>
        <v>-8.2823294444978048E-10</v>
      </c>
      <c r="J350" s="24">
        <f t="shared" si="46"/>
        <v>-8.2823294444978048E-10</v>
      </c>
    </row>
    <row r="351" spans="1:10" x14ac:dyDescent="0.2">
      <c r="A351" s="132"/>
      <c r="B351" s="25">
        <f t="shared" si="54"/>
        <v>342</v>
      </c>
      <c r="C351" s="24">
        <f t="shared" si="47"/>
        <v>0</v>
      </c>
      <c r="D351" s="48" t="e">
        <f t="shared" si="48"/>
        <v>#DIV/0!</v>
      </c>
      <c r="E351" s="24">
        <f t="shared" si="49"/>
        <v>0</v>
      </c>
      <c r="F351" s="48" t="e">
        <f t="shared" si="50"/>
        <v>#DIV/0!</v>
      </c>
      <c r="G351" s="44">
        <f t="shared" si="51"/>
        <v>0</v>
      </c>
      <c r="H351" s="24">
        <f t="shared" si="52"/>
        <v>0</v>
      </c>
      <c r="I351" s="24">
        <f t="shared" si="53"/>
        <v>-8.2823294444978048E-10</v>
      </c>
      <c r="J351" s="24">
        <f t="shared" si="46"/>
        <v>-8.2823294444978048E-10</v>
      </c>
    </row>
    <row r="352" spans="1:10" x14ac:dyDescent="0.2">
      <c r="A352" s="132"/>
      <c r="B352" s="25">
        <f t="shared" si="54"/>
        <v>343</v>
      </c>
      <c r="C352" s="24">
        <f t="shared" si="47"/>
        <v>0</v>
      </c>
      <c r="D352" s="48" t="e">
        <f t="shared" si="48"/>
        <v>#DIV/0!</v>
      </c>
      <c r="E352" s="24">
        <f t="shared" si="49"/>
        <v>0</v>
      </c>
      <c r="F352" s="48" t="e">
        <f t="shared" si="50"/>
        <v>#DIV/0!</v>
      </c>
      <c r="G352" s="44">
        <f t="shared" si="51"/>
        <v>0</v>
      </c>
      <c r="H352" s="24">
        <f t="shared" si="52"/>
        <v>0</v>
      </c>
      <c r="I352" s="24">
        <f t="shared" si="53"/>
        <v>-8.2823294444978048E-10</v>
      </c>
      <c r="J352" s="24">
        <f t="shared" si="46"/>
        <v>-8.2823294444978048E-10</v>
      </c>
    </row>
    <row r="353" spans="1:10" x14ac:dyDescent="0.2">
      <c r="A353" s="132"/>
      <c r="B353" s="25">
        <f t="shared" si="54"/>
        <v>344</v>
      </c>
      <c r="C353" s="24">
        <f t="shared" si="47"/>
        <v>0</v>
      </c>
      <c r="D353" s="48" t="e">
        <f t="shared" si="48"/>
        <v>#DIV/0!</v>
      </c>
      <c r="E353" s="24">
        <f t="shared" si="49"/>
        <v>0</v>
      </c>
      <c r="F353" s="48" t="e">
        <f t="shared" si="50"/>
        <v>#DIV/0!</v>
      </c>
      <c r="G353" s="44">
        <f t="shared" si="51"/>
        <v>0</v>
      </c>
      <c r="H353" s="24">
        <f t="shared" si="52"/>
        <v>0</v>
      </c>
      <c r="I353" s="24">
        <f t="shared" si="53"/>
        <v>-8.2823294444978048E-10</v>
      </c>
      <c r="J353" s="24">
        <f t="shared" si="46"/>
        <v>-8.2823294444978048E-10</v>
      </c>
    </row>
    <row r="354" spans="1:10" x14ac:dyDescent="0.2">
      <c r="A354" s="132"/>
      <c r="B354" s="25">
        <f t="shared" si="54"/>
        <v>345</v>
      </c>
      <c r="C354" s="24">
        <f t="shared" si="47"/>
        <v>0</v>
      </c>
      <c r="D354" s="48" t="e">
        <f t="shared" si="48"/>
        <v>#DIV/0!</v>
      </c>
      <c r="E354" s="24">
        <f t="shared" si="49"/>
        <v>0</v>
      </c>
      <c r="F354" s="48" t="e">
        <f t="shared" si="50"/>
        <v>#DIV/0!</v>
      </c>
      <c r="G354" s="44">
        <f t="shared" si="51"/>
        <v>0</v>
      </c>
      <c r="H354" s="24">
        <f t="shared" si="52"/>
        <v>0</v>
      </c>
      <c r="I354" s="24">
        <f t="shared" si="53"/>
        <v>-8.2823294444978048E-10</v>
      </c>
      <c r="J354" s="24">
        <f t="shared" si="46"/>
        <v>-8.2823294444978048E-10</v>
      </c>
    </row>
    <row r="355" spans="1:10" x14ac:dyDescent="0.2">
      <c r="A355" s="132"/>
      <c r="B355" s="25">
        <f t="shared" si="54"/>
        <v>346</v>
      </c>
      <c r="C355" s="24">
        <f t="shared" si="47"/>
        <v>0</v>
      </c>
      <c r="D355" s="48" t="e">
        <f t="shared" si="48"/>
        <v>#DIV/0!</v>
      </c>
      <c r="E355" s="24">
        <f t="shared" si="49"/>
        <v>0</v>
      </c>
      <c r="F355" s="48" t="e">
        <f t="shared" si="50"/>
        <v>#DIV/0!</v>
      </c>
      <c r="G355" s="44">
        <f t="shared" si="51"/>
        <v>0</v>
      </c>
      <c r="H355" s="24">
        <f t="shared" si="52"/>
        <v>0</v>
      </c>
      <c r="I355" s="24">
        <f t="shared" si="53"/>
        <v>-8.2823294444978048E-10</v>
      </c>
      <c r="J355" s="24">
        <f t="shared" si="46"/>
        <v>-8.2823294444978048E-10</v>
      </c>
    </row>
    <row r="356" spans="1:10" x14ac:dyDescent="0.2">
      <c r="A356" s="132"/>
      <c r="B356" s="25">
        <f t="shared" si="54"/>
        <v>347</v>
      </c>
      <c r="C356" s="24">
        <f t="shared" si="47"/>
        <v>0</v>
      </c>
      <c r="D356" s="48" t="e">
        <f t="shared" si="48"/>
        <v>#DIV/0!</v>
      </c>
      <c r="E356" s="24">
        <f t="shared" si="49"/>
        <v>0</v>
      </c>
      <c r="F356" s="48" t="e">
        <f t="shared" si="50"/>
        <v>#DIV/0!</v>
      </c>
      <c r="G356" s="44">
        <f t="shared" si="51"/>
        <v>0</v>
      </c>
      <c r="H356" s="24">
        <f t="shared" si="52"/>
        <v>0</v>
      </c>
      <c r="I356" s="24">
        <f t="shared" si="53"/>
        <v>-8.2823294444978048E-10</v>
      </c>
      <c r="J356" s="24">
        <f t="shared" si="46"/>
        <v>-8.2823294444978048E-10</v>
      </c>
    </row>
    <row r="357" spans="1:10" x14ac:dyDescent="0.2">
      <c r="A357" s="132"/>
      <c r="B357" s="25">
        <f t="shared" si="54"/>
        <v>348</v>
      </c>
      <c r="C357" s="24">
        <f t="shared" si="47"/>
        <v>0</v>
      </c>
      <c r="D357" s="48" t="e">
        <f t="shared" si="48"/>
        <v>#DIV/0!</v>
      </c>
      <c r="E357" s="24">
        <f t="shared" si="49"/>
        <v>0</v>
      </c>
      <c r="F357" s="48" t="e">
        <f t="shared" si="50"/>
        <v>#DIV/0!</v>
      </c>
      <c r="G357" s="44">
        <f t="shared" si="51"/>
        <v>0</v>
      </c>
      <c r="H357" s="24">
        <f t="shared" si="52"/>
        <v>0</v>
      </c>
      <c r="I357" s="24">
        <f t="shared" si="53"/>
        <v>-8.2823294444978048E-10</v>
      </c>
      <c r="J357" s="24">
        <f t="shared" si="46"/>
        <v>-8.2823294444978048E-10</v>
      </c>
    </row>
    <row r="358" spans="1:10" x14ac:dyDescent="0.2">
      <c r="A358" s="132">
        <f>A346+1</f>
        <v>30</v>
      </c>
      <c r="B358" s="25">
        <f t="shared" si="54"/>
        <v>349</v>
      </c>
      <c r="C358" s="24">
        <f t="shared" si="47"/>
        <v>0</v>
      </c>
      <c r="D358" s="48" t="e">
        <f t="shared" si="48"/>
        <v>#DIV/0!</v>
      </c>
      <c r="E358" s="24">
        <f t="shared" si="49"/>
        <v>0</v>
      </c>
      <c r="F358" s="48" t="e">
        <f t="shared" si="50"/>
        <v>#DIV/0!</v>
      </c>
      <c r="G358" s="44">
        <f t="shared" si="51"/>
        <v>0</v>
      </c>
      <c r="H358" s="24">
        <f t="shared" si="52"/>
        <v>0</v>
      </c>
      <c r="I358" s="24">
        <f t="shared" si="53"/>
        <v>-8.2823294444978048E-10</v>
      </c>
      <c r="J358" s="24">
        <f t="shared" si="46"/>
        <v>-8.2823294444978048E-10</v>
      </c>
    </row>
    <row r="359" spans="1:10" x14ac:dyDescent="0.2">
      <c r="A359" s="132"/>
      <c r="B359" s="25">
        <f t="shared" si="54"/>
        <v>350</v>
      </c>
      <c r="C359" s="24">
        <f t="shared" si="47"/>
        <v>0</v>
      </c>
      <c r="D359" s="48" t="e">
        <f t="shared" si="48"/>
        <v>#DIV/0!</v>
      </c>
      <c r="E359" s="24">
        <f t="shared" si="49"/>
        <v>0</v>
      </c>
      <c r="F359" s="48" t="e">
        <f t="shared" si="50"/>
        <v>#DIV/0!</v>
      </c>
      <c r="G359" s="44">
        <f t="shared" si="51"/>
        <v>0</v>
      </c>
      <c r="H359" s="24">
        <f t="shared" si="52"/>
        <v>0</v>
      </c>
      <c r="I359" s="24">
        <f t="shared" si="53"/>
        <v>-8.2823294444978048E-10</v>
      </c>
      <c r="J359" s="24">
        <f t="shared" si="46"/>
        <v>-8.2823294444978048E-10</v>
      </c>
    </row>
    <row r="360" spans="1:10" x14ac:dyDescent="0.2">
      <c r="A360" s="132"/>
      <c r="B360" s="25">
        <f t="shared" si="54"/>
        <v>351</v>
      </c>
      <c r="C360" s="24">
        <f t="shared" si="47"/>
        <v>0</v>
      </c>
      <c r="D360" s="48" t="e">
        <f t="shared" si="48"/>
        <v>#DIV/0!</v>
      </c>
      <c r="E360" s="24">
        <f t="shared" si="49"/>
        <v>0</v>
      </c>
      <c r="F360" s="48" t="e">
        <f t="shared" si="50"/>
        <v>#DIV/0!</v>
      </c>
      <c r="G360" s="44">
        <f t="shared" si="51"/>
        <v>0</v>
      </c>
      <c r="H360" s="24">
        <f t="shared" si="52"/>
        <v>0</v>
      </c>
      <c r="I360" s="24">
        <f t="shared" si="53"/>
        <v>-8.2823294444978048E-10</v>
      </c>
      <c r="J360" s="24">
        <f t="shared" si="46"/>
        <v>-8.2823294444978048E-10</v>
      </c>
    </row>
    <row r="361" spans="1:10" x14ac:dyDescent="0.2">
      <c r="A361" s="132"/>
      <c r="B361" s="25">
        <f t="shared" si="54"/>
        <v>352</v>
      </c>
      <c r="C361" s="24">
        <f t="shared" si="47"/>
        <v>0</v>
      </c>
      <c r="D361" s="48" t="e">
        <f t="shared" si="48"/>
        <v>#DIV/0!</v>
      </c>
      <c r="E361" s="24">
        <f t="shared" si="49"/>
        <v>0</v>
      </c>
      <c r="F361" s="48" t="e">
        <f t="shared" si="50"/>
        <v>#DIV/0!</v>
      </c>
      <c r="G361" s="44">
        <f t="shared" si="51"/>
        <v>0</v>
      </c>
      <c r="H361" s="24">
        <f t="shared" si="52"/>
        <v>0</v>
      </c>
      <c r="I361" s="24">
        <f t="shared" si="53"/>
        <v>-8.2823294444978048E-10</v>
      </c>
      <c r="J361" s="24">
        <f t="shared" si="46"/>
        <v>-8.2823294444978048E-10</v>
      </c>
    </row>
    <row r="362" spans="1:10" x14ac:dyDescent="0.2">
      <c r="A362" s="132"/>
      <c r="B362" s="25">
        <f t="shared" si="54"/>
        <v>353</v>
      </c>
      <c r="C362" s="24">
        <f t="shared" si="47"/>
        <v>0</v>
      </c>
      <c r="D362" s="48" t="e">
        <f t="shared" si="48"/>
        <v>#DIV/0!</v>
      </c>
      <c r="E362" s="24">
        <f t="shared" si="49"/>
        <v>0</v>
      </c>
      <c r="F362" s="48" t="e">
        <f t="shared" si="50"/>
        <v>#DIV/0!</v>
      </c>
      <c r="G362" s="44">
        <f t="shared" si="51"/>
        <v>0</v>
      </c>
      <c r="H362" s="24">
        <f t="shared" si="52"/>
        <v>0</v>
      </c>
      <c r="I362" s="24">
        <f t="shared" si="53"/>
        <v>-8.2823294444978048E-10</v>
      </c>
      <c r="J362" s="24">
        <f t="shared" si="46"/>
        <v>-8.2823294444978048E-10</v>
      </c>
    </row>
    <row r="363" spans="1:10" x14ac:dyDescent="0.2">
      <c r="A363" s="132"/>
      <c r="B363" s="25">
        <f t="shared" si="54"/>
        <v>354</v>
      </c>
      <c r="C363" s="24">
        <f t="shared" si="47"/>
        <v>0</v>
      </c>
      <c r="D363" s="48" t="e">
        <f t="shared" si="48"/>
        <v>#DIV/0!</v>
      </c>
      <c r="E363" s="24">
        <f t="shared" si="49"/>
        <v>0</v>
      </c>
      <c r="F363" s="48" t="e">
        <f t="shared" si="50"/>
        <v>#DIV/0!</v>
      </c>
      <c r="G363" s="44">
        <f t="shared" si="51"/>
        <v>0</v>
      </c>
      <c r="H363" s="24">
        <f t="shared" si="52"/>
        <v>0</v>
      </c>
      <c r="I363" s="24">
        <f t="shared" si="53"/>
        <v>-8.2823294444978048E-10</v>
      </c>
      <c r="J363" s="24">
        <f t="shared" si="46"/>
        <v>-8.2823294444978048E-10</v>
      </c>
    </row>
    <row r="364" spans="1:10" x14ac:dyDescent="0.2">
      <c r="A364" s="132"/>
      <c r="B364" s="25">
        <f t="shared" si="54"/>
        <v>355</v>
      </c>
      <c r="C364" s="24">
        <f t="shared" si="47"/>
        <v>0</v>
      </c>
      <c r="D364" s="48" t="e">
        <f t="shared" si="48"/>
        <v>#DIV/0!</v>
      </c>
      <c r="E364" s="24">
        <f t="shared" si="49"/>
        <v>0</v>
      </c>
      <c r="F364" s="48" t="e">
        <f t="shared" si="50"/>
        <v>#DIV/0!</v>
      </c>
      <c r="G364" s="44">
        <f t="shared" si="51"/>
        <v>0</v>
      </c>
      <c r="H364" s="24">
        <f t="shared" si="52"/>
        <v>0</v>
      </c>
      <c r="I364" s="24">
        <f t="shared" si="53"/>
        <v>-8.2823294444978048E-10</v>
      </c>
      <c r="J364" s="24">
        <f t="shared" si="46"/>
        <v>-8.2823294444978048E-10</v>
      </c>
    </row>
    <row r="365" spans="1:10" x14ac:dyDescent="0.2">
      <c r="A365" s="132"/>
      <c r="B365" s="25">
        <f t="shared" si="54"/>
        <v>356</v>
      </c>
      <c r="C365" s="24">
        <f t="shared" si="47"/>
        <v>0</v>
      </c>
      <c r="D365" s="48" t="e">
        <f t="shared" si="48"/>
        <v>#DIV/0!</v>
      </c>
      <c r="E365" s="24">
        <f t="shared" si="49"/>
        <v>0</v>
      </c>
      <c r="F365" s="48" t="e">
        <f t="shared" si="50"/>
        <v>#DIV/0!</v>
      </c>
      <c r="G365" s="44">
        <f t="shared" si="51"/>
        <v>0</v>
      </c>
      <c r="H365" s="24">
        <f t="shared" si="52"/>
        <v>0</v>
      </c>
      <c r="I365" s="24">
        <f t="shared" si="53"/>
        <v>-8.2823294444978048E-10</v>
      </c>
      <c r="J365" s="24">
        <f t="shared" si="46"/>
        <v>-8.2823294444978048E-10</v>
      </c>
    </row>
    <row r="366" spans="1:10" x14ac:dyDescent="0.2">
      <c r="A366" s="132"/>
      <c r="B366" s="25">
        <f t="shared" si="54"/>
        <v>357</v>
      </c>
      <c r="C366" s="24">
        <f t="shared" si="47"/>
        <v>0</v>
      </c>
      <c r="D366" s="48" t="e">
        <f t="shared" si="48"/>
        <v>#DIV/0!</v>
      </c>
      <c r="E366" s="24">
        <f t="shared" si="49"/>
        <v>0</v>
      </c>
      <c r="F366" s="48" t="e">
        <f t="shared" si="50"/>
        <v>#DIV/0!</v>
      </c>
      <c r="G366" s="44">
        <f t="shared" si="51"/>
        <v>0</v>
      </c>
      <c r="H366" s="24">
        <f t="shared" si="52"/>
        <v>0</v>
      </c>
      <c r="I366" s="24">
        <f t="shared" si="53"/>
        <v>-8.2823294444978048E-10</v>
      </c>
      <c r="J366" s="24">
        <f t="shared" si="46"/>
        <v>-8.2823294444978048E-10</v>
      </c>
    </row>
    <row r="367" spans="1:10" x14ac:dyDescent="0.2">
      <c r="A367" s="132"/>
      <c r="B367" s="25">
        <f t="shared" si="54"/>
        <v>358</v>
      </c>
      <c r="C367" s="24">
        <f t="shared" si="47"/>
        <v>0</v>
      </c>
      <c r="D367" s="48" t="e">
        <f t="shared" si="48"/>
        <v>#DIV/0!</v>
      </c>
      <c r="E367" s="24">
        <f t="shared" si="49"/>
        <v>0</v>
      </c>
      <c r="F367" s="48" t="e">
        <f t="shared" si="50"/>
        <v>#DIV/0!</v>
      </c>
      <c r="G367" s="44">
        <f t="shared" si="51"/>
        <v>0</v>
      </c>
      <c r="H367" s="24">
        <f t="shared" si="52"/>
        <v>0</v>
      </c>
      <c r="I367" s="24">
        <f t="shared" si="53"/>
        <v>-8.2823294444978048E-10</v>
      </c>
      <c r="J367" s="24">
        <f t="shared" si="46"/>
        <v>-8.2823294444978048E-10</v>
      </c>
    </row>
    <row r="368" spans="1:10" x14ac:dyDescent="0.2">
      <c r="A368" s="132"/>
      <c r="B368" s="25">
        <f t="shared" si="54"/>
        <v>359</v>
      </c>
      <c r="C368" s="24">
        <f t="shared" si="47"/>
        <v>0</v>
      </c>
      <c r="D368" s="48" t="e">
        <f t="shared" si="48"/>
        <v>#DIV/0!</v>
      </c>
      <c r="E368" s="24">
        <f t="shared" si="49"/>
        <v>0</v>
      </c>
      <c r="F368" s="48" t="e">
        <f t="shared" si="50"/>
        <v>#DIV/0!</v>
      </c>
      <c r="G368" s="44">
        <f t="shared" si="51"/>
        <v>0</v>
      </c>
      <c r="H368" s="24">
        <f t="shared" si="52"/>
        <v>0</v>
      </c>
      <c r="I368" s="24">
        <f t="shared" si="53"/>
        <v>-8.2823294444978048E-10</v>
      </c>
      <c r="J368" s="24">
        <f t="shared" si="46"/>
        <v>-8.2823294444978048E-10</v>
      </c>
    </row>
    <row r="369" spans="1:10" x14ac:dyDescent="0.2">
      <c r="A369" s="132"/>
      <c r="B369" s="25">
        <f t="shared" si="54"/>
        <v>360</v>
      </c>
      <c r="C369" s="24">
        <f t="shared" si="47"/>
        <v>0</v>
      </c>
      <c r="D369" s="48" t="e">
        <f t="shared" si="48"/>
        <v>#DIV/0!</v>
      </c>
      <c r="E369" s="24">
        <f t="shared" si="49"/>
        <v>0</v>
      </c>
      <c r="F369" s="48" t="e">
        <f t="shared" si="50"/>
        <v>#DIV/0!</v>
      </c>
      <c r="G369" s="44">
        <f t="shared" si="51"/>
        <v>0</v>
      </c>
      <c r="H369" s="24">
        <f t="shared" si="52"/>
        <v>0</v>
      </c>
      <c r="I369" s="24">
        <f t="shared" si="53"/>
        <v>-8.2823294444978048E-10</v>
      </c>
      <c r="J369" s="24">
        <f t="shared" si="46"/>
        <v>-8.2823294444978048E-10</v>
      </c>
    </row>
    <row r="370" spans="1:10" x14ac:dyDescent="0.2">
      <c r="A370" s="132">
        <f>A358+1</f>
        <v>31</v>
      </c>
      <c r="B370" s="25">
        <f t="shared" si="54"/>
        <v>361</v>
      </c>
      <c r="C370" s="24">
        <f t="shared" si="47"/>
        <v>0</v>
      </c>
      <c r="D370" s="48" t="e">
        <f t="shared" si="48"/>
        <v>#DIV/0!</v>
      </c>
      <c r="E370" s="24">
        <f t="shared" si="49"/>
        <v>0</v>
      </c>
      <c r="F370" s="48" t="e">
        <f t="shared" si="50"/>
        <v>#DIV/0!</v>
      </c>
      <c r="G370" s="44">
        <f t="shared" si="51"/>
        <v>0</v>
      </c>
      <c r="H370" s="24">
        <f t="shared" si="52"/>
        <v>0</v>
      </c>
      <c r="I370" s="24">
        <f t="shared" si="53"/>
        <v>-8.2823294444978048E-10</v>
      </c>
      <c r="J370" s="24">
        <f t="shared" si="46"/>
        <v>-8.2823294444978048E-10</v>
      </c>
    </row>
    <row r="371" spans="1:10" x14ac:dyDescent="0.2">
      <c r="A371" s="132"/>
      <c r="B371" s="25">
        <f t="shared" si="54"/>
        <v>362</v>
      </c>
      <c r="C371" s="24">
        <f t="shared" si="47"/>
        <v>0</v>
      </c>
      <c r="D371" s="48" t="e">
        <f t="shared" si="48"/>
        <v>#DIV/0!</v>
      </c>
      <c r="E371" s="24">
        <f t="shared" si="49"/>
        <v>0</v>
      </c>
      <c r="F371" s="48" t="e">
        <f t="shared" si="50"/>
        <v>#DIV/0!</v>
      </c>
      <c r="G371" s="44">
        <f t="shared" si="51"/>
        <v>0</v>
      </c>
      <c r="H371" s="24">
        <f t="shared" si="52"/>
        <v>0</v>
      </c>
      <c r="I371" s="24">
        <f t="shared" si="53"/>
        <v>-8.2823294444978048E-10</v>
      </c>
      <c r="J371" s="24">
        <f t="shared" si="46"/>
        <v>-8.2823294444978048E-10</v>
      </c>
    </row>
    <row r="372" spans="1:10" x14ac:dyDescent="0.2">
      <c r="A372" s="132"/>
      <c r="B372" s="25">
        <f t="shared" si="54"/>
        <v>363</v>
      </c>
      <c r="C372" s="24">
        <f t="shared" si="47"/>
        <v>0</v>
      </c>
      <c r="D372" s="48" t="e">
        <f t="shared" si="48"/>
        <v>#DIV/0!</v>
      </c>
      <c r="E372" s="24">
        <f t="shared" si="49"/>
        <v>0</v>
      </c>
      <c r="F372" s="48" t="e">
        <f t="shared" si="50"/>
        <v>#DIV/0!</v>
      </c>
      <c r="G372" s="44">
        <f t="shared" si="51"/>
        <v>0</v>
      </c>
      <c r="H372" s="24">
        <f t="shared" si="52"/>
        <v>0</v>
      </c>
      <c r="I372" s="24">
        <f t="shared" si="53"/>
        <v>-8.2823294444978048E-10</v>
      </c>
      <c r="J372" s="24">
        <f t="shared" si="46"/>
        <v>-8.2823294444978048E-10</v>
      </c>
    </row>
    <row r="373" spans="1:10" x14ac:dyDescent="0.2">
      <c r="A373" s="132"/>
      <c r="B373" s="25">
        <f t="shared" si="54"/>
        <v>364</v>
      </c>
      <c r="C373" s="24">
        <f t="shared" si="47"/>
        <v>0</v>
      </c>
      <c r="D373" s="48" t="e">
        <f t="shared" si="48"/>
        <v>#DIV/0!</v>
      </c>
      <c r="E373" s="24">
        <f t="shared" si="49"/>
        <v>0</v>
      </c>
      <c r="F373" s="48" t="e">
        <f t="shared" si="50"/>
        <v>#DIV/0!</v>
      </c>
      <c r="G373" s="44">
        <f t="shared" si="51"/>
        <v>0</v>
      </c>
      <c r="H373" s="24">
        <f t="shared" si="52"/>
        <v>0</v>
      </c>
      <c r="I373" s="24">
        <f t="shared" si="53"/>
        <v>-8.2823294444978048E-10</v>
      </c>
      <c r="J373" s="24">
        <f t="shared" si="46"/>
        <v>-8.2823294444978048E-10</v>
      </c>
    </row>
    <row r="374" spans="1:10" x14ac:dyDescent="0.2">
      <c r="A374" s="132"/>
      <c r="B374" s="25">
        <f t="shared" si="54"/>
        <v>365</v>
      </c>
      <c r="C374" s="24">
        <f t="shared" si="47"/>
        <v>0</v>
      </c>
      <c r="D374" s="48" t="e">
        <f t="shared" si="48"/>
        <v>#DIV/0!</v>
      </c>
      <c r="E374" s="24">
        <f t="shared" si="49"/>
        <v>0</v>
      </c>
      <c r="F374" s="48" t="e">
        <f t="shared" si="50"/>
        <v>#DIV/0!</v>
      </c>
      <c r="G374" s="44">
        <f t="shared" si="51"/>
        <v>0</v>
      </c>
      <c r="H374" s="24">
        <f t="shared" si="52"/>
        <v>0</v>
      </c>
      <c r="I374" s="24">
        <f t="shared" si="53"/>
        <v>-8.2823294444978048E-10</v>
      </c>
      <c r="J374" s="24">
        <f t="shared" si="46"/>
        <v>-8.2823294444978048E-10</v>
      </c>
    </row>
    <row r="375" spans="1:10" x14ac:dyDescent="0.2">
      <c r="A375" s="132"/>
      <c r="B375" s="25">
        <f t="shared" si="54"/>
        <v>366</v>
      </c>
      <c r="C375" s="24">
        <f t="shared" si="47"/>
        <v>0</v>
      </c>
      <c r="D375" s="48" t="e">
        <f t="shared" si="48"/>
        <v>#DIV/0!</v>
      </c>
      <c r="E375" s="24">
        <f t="shared" si="49"/>
        <v>0</v>
      </c>
      <c r="F375" s="48" t="e">
        <f t="shared" si="50"/>
        <v>#DIV/0!</v>
      </c>
      <c r="G375" s="44">
        <f t="shared" si="51"/>
        <v>0</v>
      </c>
      <c r="H375" s="24">
        <f t="shared" si="52"/>
        <v>0</v>
      </c>
      <c r="I375" s="24">
        <f t="shared" si="53"/>
        <v>-8.2823294444978048E-10</v>
      </c>
      <c r="J375" s="24">
        <f t="shared" si="46"/>
        <v>-8.2823294444978048E-10</v>
      </c>
    </row>
    <row r="376" spans="1:10" x14ac:dyDescent="0.2">
      <c r="A376" s="132"/>
      <c r="B376" s="25">
        <f t="shared" si="54"/>
        <v>367</v>
      </c>
      <c r="C376" s="24">
        <f t="shared" si="47"/>
        <v>0</v>
      </c>
      <c r="D376" s="48" t="e">
        <f t="shared" si="48"/>
        <v>#DIV/0!</v>
      </c>
      <c r="E376" s="24">
        <f t="shared" si="49"/>
        <v>0</v>
      </c>
      <c r="F376" s="48" t="e">
        <f t="shared" si="50"/>
        <v>#DIV/0!</v>
      </c>
      <c r="G376" s="44">
        <f t="shared" si="51"/>
        <v>0</v>
      </c>
      <c r="H376" s="24">
        <f t="shared" si="52"/>
        <v>0</v>
      </c>
      <c r="I376" s="24">
        <f t="shared" si="53"/>
        <v>-8.2823294444978048E-10</v>
      </c>
      <c r="J376" s="24">
        <f t="shared" si="46"/>
        <v>-8.2823294444978048E-10</v>
      </c>
    </row>
    <row r="377" spans="1:10" x14ac:dyDescent="0.2">
      <c r="A377" s="132"/>
      <c r="B377" s="25">
        <f t="shared" si="54"/>
        <v>368</v>
      </c>
      <c r="C377" s="24">
        <f t="shared" si="47"/>
        <v>0</v>
      </c>
      <c r="D377" s="48" t="e">
        <f t="shared" si="48"/>
        <v>#DIV/0!</v>
      </c>
      <c r="E377" s="24">
        <f t="shared" si="49"/>
        <v>0</v>
      </c>
      <c r="F377" s="48" t="e">
        <f t="shared" si="50"/>
        <v>#DIV/0!</v>
      </c>
      <c r="G377" s="44">
        <f t="shared" si="51"/>
        <v>0</v>
      </c>
      <c r="H377" s="24">
        <f t="shared" si="52"/>
        <v>0</v>
      </c>
      <c r="I377" s="24">
        <f t="shared" si="53"/>
        <v>-8.2823294444978048E-10</v>
      </c>
      <c r="J377" s="24">
        <f t="shared" si="46"/>
        <v>-8.2823294444978048E-10</v>
      </c>
    </row>
    <row r="378" spans="1:10" x14ac:dyDescent="0.2">
      <c r="A378" s="132"/>
      <c r="B378" s="25">
        <f t="shared" si="54"/>
        <v>369</v>
      </c>
      <c r="C378" s="24">
        <f t="shared" si="47"/>
        <v>0</v>
      </c>
      <c r="D378" s="48" t="e">
        <f t="shared" si="48"/>
        <v>#DIV/0!</v>
      </c>
      <c r="E378" s="24">
        <f t="shared" si="49"/>
        <v>0</v>
      </c>
      <c r="F378" s="48" t="e">
        <f t="shared" si="50"/>
        <v>#DIV/0!</v>
      </c>
      <c r="G378" s="44">
        <f t="shared" si="51"/>
        <v>0</v>
      </c>
      <c r="H378" s="24">
        <f t="shared" si="52"/>
        <v>0</v>
      </c>
      <c r="I378" s="24">
        <f t="shared" si="53"/>
        <v>-8.2823294444978048E-10</v>
      </c>
      <c r="J378" s="24">
        <f t="shared" si="46"/>
        <v>-8.2823294444978048E-10</v>
      </c>
    </row>
    <row r="379" spans="1:10" x14ac:dyDescent="0.2">
      <c r="A379" s="132"/>
      <c r="B379" s="25">
        <f t="shared" si="54"/>
        <v>370</v>
      </c>
      <c r="C379" s="24">
        <f t="shared" si="47"/>
        <v>0</v>
      </c>
      <c r="D379" s="48" t="e">
        <f t="shared" si="48"/>
        <v>#DIV/0!</v>
      </c>
      <c r="E379" s="24">
        <f t="shared" si="49"/>
        <v>0</v>
      </c>
      <c r="F379" s="48" t="e">
        <f t="shared" si="50"/>
        <v>#DIV/0!</v>
      </c>
      <c r="G379" s="44">
        <f t="shared" si="51"/>
        <v>0</v>
      </c>
      <c r="H379" s="24">
        <f t="shared" si="52"/>
        <v>0</v>
      </c>
      <c r="I379" s="24">
        <f t="shared" si="53"/>
        <v>-8.2823294444978048E-10</v>
      </c>
      <c r="J379" s="24">
        <f t="shared" si="46"/>
        <v>-8.2823294444978048E-10</v>
      </c>
    </row>
    <row r="380" spans="1:10" x14ac:dyDescent="0.2">
      <c r="A380" s="132"/>
      <c r="B380" s="25">
        <f t="shared" si="54"/>
        <v>371</v>
      </c>
      <c r="C380" s="24">
        <f t="shared" si="47"/>
        <v>0</v>
      </c>
      <c r="D380" s="48" t="e">
        <f t="shared" si="48"/>
        <v>#DIV/0!</v>
      </c>
      <c r="E380" s="24">
        <f t="shared" si="49"/>
        <v>0</v>
      </c>
      <c r="F380" s="48" t="e">
        <f t="shared" si="50"/>
        <v>#DIV/0!</v>
      </c>
      <c r="G380" s="44">
        <f t="shared" si="51"/>
        <v>0</v>
      </c>
      <c r="H380" s="24">
        <f t="shared" si="52"/>
        <v>0</v>
      </c>
      <c r="I380" s="24">
        <f t="shared" si="53"/>
        <v>-8.2823294444978048E-10</v>
      </c>
      <c r="J380" s="24">
        <f t="shared" si="46"/>
        <v>-8.2823294444978048E-10</v>
      </c>
    </row>
    <row r="381" spans="1:10" x14ac:dyDescent="0.2">
      <c r="A381" s="132"/>
      <c r="B381" s="25">
        <f t="shared" si="54"/>
        <v>372</v>
      </c>
      <c r="C381" s="24">
        <f t="shared" si="47"/>
        <v>0</v>
      </c>
      <c r="D381" s="48" t="e">
        <f t="shared" si="48"/>
        <v>#DIV/0!</v>
      </c>
      <c r="E381" s="24">
        <f t="shared" si="49"/>
        <v>0</v>
      </c>
      <c r="F381" s="48" t="e">
        <f t="shared" si="50"/>
        <v>#DIV/0!</v>
      </c>
      <c r="G381" s="44">
        <f t="shared" si="51"/>
        <v>0</v>
      </c>
      <c r="H381" s="24">
        <f t="shared" si="52"/>
        <v>0</v>
      </c>
      <c r="I381" s="24">
        <f t="shared" si="53"/>
        <v>-8.2823294444978048E-10</v>
      </c>
      <c r="J381" s="24">
        <f t="shared" si="46"/>
        <v>-8.2823294444978048E-10</v>
      </c>
    </row>
    <row r="382" spans="1:10" x14ac:dyDescent="0.2">
      <c r="A382" s="132">
        <f>A370+1</f>
        <v>32</v>
      </c>
      <c r="B382" s="25">
        <f t="shared" si="54"/>
        <v>373</v>
      </c>
      <c r="C382" s="24">
        <f t="shared" si="47"/>
        <v>0</v>
      </c>
      <c r="D382" s="48" t="e">
        <f t="shared" si="48"/>
        <v>#DIV/0!</v>
      </c>
      <c r="E382" s="24">
        <f t="shared" si="49"/>
        <v>0</v>
      </c>
      <c r="F382" s="48" t="e">
        <f t="shared" si="50"/>
        <v>#DIV/0!</v>
      </c>
      <c r="G382" s="44">
        <f t="shared" si="51"/>
        <v>0</v>
      </c>
      <c r="H382" s="24">
        <f t="shared" si="52"/>
        <v>0</v>
      </c>
      <c r="I382" s="24">
        <f t="shared" si="53"/>
        <v>-8.2823294444978048E-10</v>
      </c>
      <c r="J382" s="24">
        <f t="shared" si="46"/>
        <v>-8.2823294444978048E-10</v>
      </c>
    </row>
    <row r="383" spans="1:10" x14ac:dyDescent="0.2">
      <c r="A383" s="132"/>
      <c r="B383" s="25">
        <f t="shared" si="54"/>
        <v>374</v>
      </c>
      <c r="C383" s="24">
        <f t="shared" si="47"/>
        <v>0</v>
      </c>
      <c r="D383" s="48" t="e">
        <f t="shared" si="48"/>
        <v>#DIV/0!</v>
      </c>
      <c r="E383" s="24">
        <f t="shared" si="49"/>
        <v>0</v>
      </c>
      <c r="F383" s="48" t="e">
        <f t="shared" si="50"/>
        <v>#DIV/0!</v>
      </c>
      <c r="G383" s="44">
        <f t="shared" si="51"/>
        <v>0</v>
      </c>
      <c r="H383" s="24">
        <f t="shared" si="52"/>
        <v>0</v>
      </c>
      <c r="I383" s="24">
        <f t="shared" si="53"/>
        <v>-8.2823294444978048E-10</v>
      </c>
      <c r="J383" s="24">
        <f t="shared" si="46"/>
        <v>-8.2823294444978048E-10</v>
      </c>
    </row>
    <row r="384" spans="1:10" x14ac:dyDescent="0.2">
      <c r="A384" s="132"/>
      <c r="B384" s="25">
        <f t="shared" si="54"/>
        <v>375</v>
      </c>
      <c r="C384" s="24">
        <f t="shared" si="47"/>
        <v>0</v>
      </c>
      <c r="D384" s="48" t="e">
        <f t="shared" si="48"/>
        <v>#DIV/0!</v>
      </c>
      <c r="E384" s="24">
        <f t="shared" si="49"/>
        <v>0</v>
      </c>
      <c r="F384" s="48" t="e">
        <f t="shared" si="50"/>
        <v>#DIV/0!</v>
      </c>
      <c r="G384" s="44">
        <f t="shared" si="51"/>
        <v>0</v>
      </c>
      <c r="H384" s="24">
        <f t="shared" si="52"/>
        <v>0</v>
      </c>
      <c r="I384" s="24">
        <f t="shared" si="53"/>
        <v>-8.2823294444978048E-10</v>
      </c>
      <c r="J384" s="24">
        <f t="shared" si="46"/>
        <v>-8.2823294444978048E-10</v>
      </c>
    </row>
    <row r="385" spans="1:10" x14ac:dyDescent="0.2">
      <c r="A385" s="132"/>
      <c r="B385" s="25">
        <f t="shared" si="54"/>
        <v>376</v>
      </c>
      <c r="C385" s="24">
        <f t="shared" si="47"/>
        <v>0</v>
      </c>
      <c r="D385" s="48" t="e">
        <f t="shared" si="48"/>
        <v>#DIV/0!</v>
      </c>
      <c r="E385" s="24">
        <f t="shared" si="49"/>
        <v>0</v>
      </c>
      <c r="F385" s="48" t="e">
        <f t="shared" si="50"/>
        <v>#DIV/0!</v>
      </c>
      <c r="G385" s="44">
        <f t="shared" si="51"/>
        <v>0</v>
      </c>
      <c r="H385" s="24">
        <f t="shared" si="52"/>
        <v>0</v>
      </c>
      <c r="I385" s="24">
        <f t="shared" si="53"/>
        <v>-8.2823294444978048E-10</v>
      </c>
      <c r="J385" s="24">
        <f t="shared" si="46"/>
        <v>-8.2823294444978048E-10</v>
      </c>
    </row>
    <row r="386" spans="1:10" x14ac:dyDescent="0.2">
      <c r="A386" s="132"/>
      <c r="B386" s="25">
        <f t="shared" si="54"/>
        <v>377</v>
      </c>
      <c r="C386" s="24">
        <f t="shared" si="47"/>
        <v>0</v>
      </c>
      <c r="D386" s="48" t="e">
        <f t="shared" si="48"/>
        <v>#DIV/0!</v>
      </c>
      <c r="E386" s="24">
        <f t="shared" si="49"/>
        <v>0</v>
      </c>
      <c r="F386" s="48" t="e">
        <f t="shared" si="50"/>
        <v>#DIV/0!</v>
      </c>
      <c r="G386" s="44">
        <f t="shared" si="51"/>
        <v>0</v>
      </c>
      <c r="H386" s="24">
        <f t="shared" si="52"/>
        <v>0</v>
      </c>
      <c r="I386" s="24">
        <f t="shared" si="53"/>
        <v>-8.2823294444978048E-10</v>
      </c>
      <c r="J386" s="24">
        <f t="shared" si="46"/>
        <v>-8.2823294444978048E-10</v>
      </c>
    </row>
    <row r="387" spans="1:10" x14ac:dyDescent="0.2">
      <c r="A387" s="132"/>
      <c r="B387" s="25">
        <f t="shared" si="54"/>
        <v>378</v>
      </c>
      <c r="C387" s="24">
        <f t="shared" si="47"/>
        <v>0</v>
      </c>
      <c r="D387" s="48" t="e">
        <f t="shared" si="48"/>
        <v>#DIV/0!</v>
      </c>
      <c r="E387" s="24">
        <f t="shared" si="49"/>
        <v>0</v>
      </c>
      <c r="F387" s="48" t="e">
        <f t="shared" si="50"/>
        <v>#DIV/0!</v>
      </c>
      <c r="G387" s="44">
        <f t="shared" si="51"/>
        <v>0</v>
      </c>
      <c r="H387" s="24">
        <f t="shared" si="52"/>
        <v>0</v>
      </c>
      <c r="I387" s="24">
        <f t="shared" si="53"/>
        <v>-8.2823294444978048E-10</v>
      </c>
      <c r="J387" s="24">
        <f t="shared" si="46"/>
        <v>-8.2823294444978048E-10</v>
      </c>
    </row>
    <row r="388" spans="1:10" x14ac:dyDescent="0.2">
      <c r="A388" s="132"/>
      <c r="B388" s="25">
        <f t="shared" si="54"/>
        <v>379</v>
      </c>
      <c r="C388" s="24">
        <f t="shared" si="47"/>
        <v>0</v>
      </c>
      <c r="D388" s="48" t="e">
        <f t="shared" si="48"/>
        <v>#DIV/0!</v>
      </c>
      <c r="E388" s="24">
        <f t="shared" si="49"/>
        <v>0</v>
      </c>
      <c r="F388" s="48" t="e">
        <f t="shared" si="50"/>
        <v>#DIV/0!</v>
      </c>
      <c r="G388" s="44">
        <f t="shared" si="51"/>
        <v>0</v>
      </c>
      <c r="H388" s="24">
        <f t="shared" si="52"/>
        <v>0</v>
      </c>
      <c r="I388" s="24">
        <f t="shared" si="53"/>
        <v>-8.2823294444978048E-10</v>
      </c>
      <c r="J388" s="24">
        <f t="shared" si="46"/>
        <v>-8.2823294444978048E-10</v>
      </c>
    </row>
    <row r="389" spans="1:10" x14ac:dyDescent="0.2">
      <c r="A389" s="132"/>
      <c r="B389" s="25">
        <f t="shared" si="54"/>
        <v>380</v>
      </c>
      <c r="C389" s="24">
        <f t="shared" si="47"/>
        <v>0</v>
      </c>
      <c r="D389" s="48" t="e">
        <f t="shared" si="48"/>
        <v>#DIV/0!</v>
      </c>
      <c r="E389" s="24">
        <f t="shared" si="49"/>
        <v>0</v>
      </c>
      <c r="F389" s="48" t="e">
        <f t="shared" si="50"/>
        <v>#DIV/0!</v>
      </c>
      <c r="G389" s="44">
        <f t="shared" si="51"/>
        <v>0</v>
      </c>
      <c r="H389" s="24">
        <f t="shared" si="52"/>
        <v>0</v>
      </c>
      <c r="I389" s="24">
        <f t="shared" si="53"/>
        <v>-8.2823294444978048E-10</v>
      </c>
      <c r="J389" s="24">
        <f t="shared" si="46"/>
        <v>-8.2823294444978048E-10</v>
      </c>
    </row>
    <row r="390" spans="1:10" x14ac:dyDescent="0.2">
      <c r="A390" s="132"/>
      <c r="B390" s="25">
        <f t="shared" si="54"/>
        <v>381</v>
      </c>
      <c r="C390" s="24">
        <f t="shared" si="47"/>
        <v>0</v>
      </c>
      <c r="D390" s="48" t="e">
        <f t="shared" si="48"/>
        <v>#DIV/0!</v>
      </c>
      <c r="E390" s="24">
        <f t="shared" si="49"/>
        <v>0</v>
      </c>
      <c r="F390" s="48" t="e">
        <f t="shared" si="50"/>
        <v>#DIV/0!</v>
      </c>
      <c r="G390" s="44">
        <f t="shared" si="51"/>
        <v>0</v>
      </c>
      <c r="H390" s="24">
        <f t="shared" si="52"/>
        <v>0</v>
      </c>
      <c r="I390" s="24">
        <f t="shared" si="53"/>
        <v>-8.2823294444978048E-10</v>
      </c>
      <c r="J390" s="24">
        <f t="shared" si="46"/>
        <v>-8.2823294444978048E-10</v>
      </c>
    </row>
    <row r="391" spans="1:10" x14ac:dyDescent="0.2">
      <c r="A391" s="132"/>
      <c r="B391" s="25">
        <f t="shared" si="54"/>
        <v>382</v>
      </c>
      <c r="C391" s="24">
        <f t="shared" si="47"/>
        <v>0</v>
      </c>
      <c r="D391" s="48" t="e">
        <f t="shared" si="48"/>
        <v>#DIV/0!</v>
      </c>
      <c r="E391" s="24">
        <f t="shared" si="49"/>
        <v>0</v>
      </c>
      <c r="F391" s="48" t="e">
        <f t="shared" si="50"/>
        <v>#DIV/0!</v>
      </c>
      <c r="G391" s="44">
        <f t="shared" si="51"/>
        <v>0</v>
      </c>
      <c r="H391" s="24">
        <f t="shared" si="52"/>
        <v>0</v>
      </c>
      <c r="I391" s="24">
        <f t="shared" si="53"/>
        <v>-8.2823294444978048E-10</v>
      </c>
      <c r="J391" s="24">
        <f t="shared" si="46"/>
        <v>-8.2823294444978048E-10</v>
      </c>
    </row>
    <row r="392" spans="1:10" x14ac:dyDescent="0.2">
      <c r="A392" s="132"/>
      <c r="B392" s="25">
        <f t="shared" si="54"/>
        <v>383</v>
      </c>
      <c r="C392" s="24">
        <f t="shared" si="47"/>
        <v>0</v>
      </c>
      <c r="D392" s="48" t="e">
        <f t="shared" si="48"/>
        <v>#DIV/0!</v>
      </c>
      <c r="E392" s="24">
        <f t="shared" si="49"/>
        <v>0</v>
      </c>
      <c r="F392" s="48" t="e">
        <f t="shared" si="50"/>
        <v>#DIV/0!</v>
      </c>
      <c r="G392" s="44">
        <f t="shared" si="51"/>
        <v>0</v>
      </c>
      <c r="H392" s="24">
        <f t="shared" si="52"/>
        <v>0</v>
      </c>
      <c r="I392" s="24">
        <f t="shared" si="53"/>
        <v>-8.2823294444978048E-10</v>
      </c>
      <c r="J392" s="24">
        <f t="shared" si="46"/>
        <v>-8.2823294444978048E-10</v>
      </c>
    </row>
    <row r="393" spans="1:10" x14ac:dyDescent="0.2">
      <c r="A393" s="132"/>
      <c r="B393" s="25">
        <f t="shared" si="54"/>
        <v>384</v>
      </c>
      <c r="C393" s="24">
        <f t="shared" si="47"/>
        <v>0</v>
      </c>
      <c r="D393" s="48" t="e">
        <f t="shared" si="48"/>
        <v>#DIV/0!</v>
      </c>
      <c r="E393" s="24">
        <f t="shared" si="49"/>
        <v>0</v>
      </c>
      <c r="F393" s="48" t="e">
        <f t="shared" si="50"/>
        <v>#DIV/0!</v>
      </c>
      <c r="G393" s="44">
        <f t="shared" si="51"/>
        <v>0</v>
      </c>
      <c r="H393" s="24">
        <f t="shared" si="52"/>
        <v>0</v>
      </c>
      <c r="I393" s="24">
        <f t="shared" si="53"/>
        <v>-8.2823294444978048E-10</v>
      </c>
      <c r="J393" s="24">
        <f t="shared" si="46"/>
        <v>-8.2823294444978048E-10</v>
      </c>
    </row>
    <row r="394" spans="1:10" x14ac:dyDescent="0.2">
      <c r="A394" s="132">
        <f>A382+1</f>
        <v>33</v>
      </c>
      <c r="B394" s="25">
        <f t="shared" si="54"/>
        <v>385</v>
      </c>
      <c r="C394" s="24">
        <f t="shared" si="47"/>
        <v>0</v>
      </c>
      <c r="D394" s="48" t="e">
        <f t="shared" si="48"/>
        <v>#DIV/0!</v>
      </c>
      <c r="E394" s="24">
        <f t="shared" si="49"/>
        <v>0</v>
      </c>
      <c r="F394" s="48" t="e">
        <f t="shared" si="50"/>
        <v>#DIV/0!</v>
      </c>
      <c r="G394" s="44">
        <f t="shared" si="51"/>
        <v>0</v>
      </c>
      <c r="H394" s="24">
        <f t="shared" si="52"/>
        <v>0</v>
      </c>
      <c r="I394" s="24">
        <f t="shared" si="53"/>
        <v>-8.2823294444978048E-10</v>
      </c>
      <c r="J394" s="24">
        <f t="shared" ref="J394:J457" si="55">H394+I394</f>
        <v>-8.2823294444978048E-10</v>
      </c>
    </row>
    <row r="395" spans="1:10" x14ac:dyDescent="0.2">
      <c r="A395" s="132"/>
      <c r="B395" s="25">
        <f t="shared" si="54"/>
        <v>386</v>
      </c>
      <c r="C395" s="24">
        <f t="shared" ref="C395:C458" si="56">IF(H394*($G$5*0.01/12)&gt;0,H394*($G$5*0.01/12),0)</f>
        <v>0</v>
      </c>
      <c r="D395" s="48" t="e">
        <f t="shared" ref="D395:D458" si="57">C395/G395</f>
        <v>#DIV/0!</v>
      </c>
      <c r="E395" s="24">
        <f t="shared" ref="E395:E458" si="58">IF(C395&gt;0,G395-C395,0)</f>
        <v>0</v>
      </c>
      <c r="F395" s="48" t="e">
        <f t="shared" ref="F395:F458" si="59">E395/G395</f>
        <v>#DIV/0!</v>
      </c>
      <c r="G395" s="44">
        <f t="shared" ref="G395:G458" si="60">IF(C395&gt;0,(($G$5*0.01/12)*$G$4)/(1-1/(1+($G$5*0.01/12))^($G$6*12)),0)</f>
        <v>0</v>
      </c>
      <c r="H395" s="24">
        <f t="shared" ref="H395:H458" si="61">IF(H394-E395&gt;=0,H394-E395,0)</f>
        <v>0</v>
      </c>
      <c r="I395" s="24">
        <f t="shared" ref="I395:I458" si="62">I394-C395</f>
        <v>-8.2823294444978048E-10</v>
      </c>
      <c r="J395" s="24">
        <f t="shared" si="55"/>
        <v>-8.2823294444978048E-10</v>
      </c>
    </row>
    <row r="396" spans="1:10" x14ac:dyDescent="0.2">
      <c r="A396" s="132"/>
      <c r="B396" s="25">
        <f t="shared" si="54"/>
        <v>387</v>
      </c>
      <c r="C396" s="24">
        <f t="shared" si="56"/>
        <v>0</v>
      </c>
      <c r="D396" s="48" t="e">
        <f t="shared" si="57"/>
        <v>#DIV/0!</v>
      </c>
      <c r="E396" s="24">
        <f t="shared" si="58"/>
        <v>0</v>
      </c>
      <c r="F396" s="48" t="e">
        <f t="shared" si="59"/>
        <v>#DIV/0!</v>
      </c>
      <c r="G396" s="44">
        <f t="shared" si="60"/>
        <v>0</v>
      </c>
      <c r="H396" s="24">
        <f t="shared" si="61"/>
        <v>0</v>
      </c>
      <c r="I396" s="24">
        <f t="shared" si="62"/>
        <v>-8.2823294444978048E-10</v>
      </c>
      <c r="J396" s="24">
        <f t="shared" si="55"/>
        <v>-8.2823294444978048E-10</v>
      </c>
    </row>
    <row r="397" spans="1:10" x14ac:dyDescent="0.2">
      <c r="A397" s="132"/>
      <c r="B397" s="25">
        <f t="shared" si="54"/>
        <v>388</v>
      </c>
      <c r="C397" s="24">
        <f t="shared" si="56"/>
        <v>0</v>
      </c>
      <c r="D397" s="48" t="e">
        <f t="shared" si="57"/>
        <v>#DIV/0!</v>
      </c>
      <c r="E397" s="24">
        <f t="shared" si="58"/>
        <v>0</v>
      </c>
      <c r="F397" s="48" t="e">
        <f t="shared" si="59"/>
        <v>#DIV/0!</v>
      </c>
      <c r="G397" s="44">
        <f t="shared" si="60"/>
        <v>0</v>
      </c>
      <c r="H397" s="24">
        <f t="shared" si="61"/>
        <v>0</v>
      </c>
      <c r="I397" s="24">
        <f t="shared" si="62"/>
        <v>-8.2823294444978048E-10</v>
      </c>
      <c r="J397" s="24">
        <f t="shared" si="55"/>
        <v>-8.2823294444978048E-10</v>
      </c>
    </row>
    <row r="398" spans="1:10" x14ac:dyDescent="0.2">
      <c r="A398" s="132"/>
      <c r="B398" s="25">
        <f t="shared" si="54"/>
        <v>389</v>
      </c>
      <c r="C398" s="24">
        <f t="shared" si="56"/>
        <v>0</v>
      </c>
      <c r="D398" s="48" t="e">
        <f t="shared" si="57"/>
        <v>#DIV/0!</v>
      </c>
      <c r="E398" s="24">
        <f t="shared" si="58"/>
        <v>0</v>
      </c>
      <c r="F398" s="48" t="e">
        <f t="shared" si="59"/>
        <v>#DIV/0!</v>
      </c>
      <c r="G398" s="44">
        <f t="shared" si="60"/>
        <v>0</v>
      </c>
      <c r="H398" s="24">
        <f t="shared" si="61"/>
        <v>0</v>
      </c>
      <c r="I398" s="24">
        <f t="shared" si="62"/>
        <v>-8.2823294444978048E-10</v>
      </c>
      <c r="J398" s="24">
        <f t="shared" si="55"/>
        <v>-8.2823294444978048E-10</v>
      </c>
    </row>
    <row r="399" spans="1:10" x14ac:dyDescent="0.2">
      <c r="A399" s="132"/>
      <c r="B399" s="25">
        <f t="shared" si="54"/>
        <v>390</v>
      </c>
      <c r="C399" s="24">
        <f t="shared" si="56"/>
        <v>0</v>
      </c>
      <c r="D399" s="48" t="e">
        <f t="shared" si="57"/>
        <v>#DIV/0!</v>
      </c>
      <c r="E399" s="24">
        <f t="shared" si="58"/>
        <v>0</v>
      </c>
      <c r="F399" s="48" t="e">
        <f t="shared" si="59"/>
        <v>#DIV/0!</v>
      </c>
      <c r="G399" s="44">
        <f t="shared" si="60"/>
        <v>0</v>
      </c>
      <c r="H399" s="24">
        <f t="shared" si="61"/>
        <v>0</v>
      </c>
      <c r="I399" s="24">
        <f t="shared" si="62"/>
        <v>-8.2823294444978048E-10</v>
      </c>
      <c r="J399" s="24">
        <f t="shared" si="55"/>
        <v>-8.2823294444978048E-10</v>
      </c>
    </row>
    <row r="400" spans="1:10" x14ac:dyDescent="0.2">
      <c r="A400" s="132"/>
      <c r="B400" s="25">
        <f t="shared" si="54"/>
        <v>391</v>
      </c>
      <c r="C400" s="24">
        <f t="shared" si="56"/>
        <v>0</v>
      </c>
      <c r="D400" s="48" t="e">
        <f t="shared" si="57"/>
        <v>#DIV/0!</v>
      </c>
      <c r="E400" s="24">
        <f t="shared" si="58"/>
        <v>0</v>
      </c>
      <c r="F400" s="48" t="e">
        <f t="shared" si="59"/>
        <v>#DIV/0!</v>
      </c>
      <c r="G400" s="44">
        <f t="shared" si="60"/>
        <v>0</v>
      </c>
      <c r="H400" s="24">
        <f t="shared" si="61"/>
        <v>0</v>
      </c>
      <c r="I400" s="24">
        <f t="shared" si="62"/>
        <v>-8.2823294444978048E-10</v>
      </c>
      <c r="J400" s="24">
        <f t="shared" si="55"/>
        <v>-8.2823294444978048E-10</v>
      </c>
    </row>
    <row r="401" spans="1:10" x14ac:dyDescent="0.2">
      <c r="A401" s="132"/>
      <c r="B401" s="25">
        <f t="shared" si="54"/>
        <v>392</v>
      </c>
      <c r="C401" s="24">
        <f t="shared" si="56"/>
        <v>0</v>
      </c>
      <c r="D401" s="48" t="e">
        <f t="shared" si="57"/>
        <v>#DIV/0!</v>
      </c>
      <c r="E401" s="24">
        <f t="shared" si="58"/>
        <v>0</v>
      </c>
      <c r="F401" s="48" t="e">
        <f t="shared" si="59"/>
        <v>#DIV/0!</v>
      </c>
      <c r="G401" s="44">
        <f t="shared" si="60"/>
        <v>0</v>
      </c>
      <c r="H401" s="24">
        <f t="shared" si="61"/>
        <v>0</v>
      </c>
      <c r="I401" s="24">
        <f t="shared" si="62"/>
        <v>-8.2823294444978048E-10</v>
      </c>
      <c r="J401" s="24">
        <f t="shared" si="55"/>
        <v>-8.2823294444978048E-10</v>
      </c>
    </row>
    <row r="402" spans="1:10" x14ac:dyDescent="0.2">
      <c r="A402" s="132"/>
      <c r="B402" s="25">
        <f t="shared" si="54"/>
        <v>393</v>
      </c>
      <c r="C402" s="24">
        <f t="shared" si="56"/>
        <v>0</v>
      </c>
      <c r="D402" s="48" t="e">
        <f t="shared" si="57"/>
        <v>#DIV/0!</v>
      </c>
      <c r="E402" s="24">
        <f t="shared" si="58"/>
        <v>0</v>
      </c>
      <c r="F402" s="48" t="e">
        <f t="shared" si="59"/>
        <v>#DIV/0!</v>
      </c>
      <c r="G402" s="44">
        <f t="shared" si="60"/>
        <v>0</v>
      </c>
      <c r="H402" s="24">
        <f t="shared" si="61"/>
        <v>0</v>
      </c>
      <c r="I402" s="24">
        <f t="shared" si="62"/>
        <v>-8.2823294444978048E-10</v>
      </c>
      <c r="J402" s="24">
        <f t="shared" si="55"/>
        <v>-8.2823294444978048E-10</v>
      </c>
    </row>
    <row r="403" spans="1:10" x14ac:dyDescent="0.2">
      <c r="A403" s="132"/>
      <c r="B403" s="25">
        <f t="shared" si="54"/>
        <v>394</v>
      </c>
      <c r="C403" s="24">
        <f t="shared" si="56"/>
        <v>0</v>
      </c>
      <c r="D403" s="48" t="e">
        <f t="shared" si="57"/>
        <v>#DIV/0!</v>
      </c>
      <c r="E403" s="24">
        <f t="shared" si="58"/>
        <v>0</v>
      </c>
      <c r="F403" s="48" t="e">
        <f t="shared" si="59"/>
        <v>#DIV/0!</v>
      </c>
      <c r="G403" s="44">
        <f t="shared" si="60"/>
        <v>0</v>
      </c>
      <c r="H403" s="24">
        <f t="shared" si="61"/>
        <v>0</v>
      </c>
      <c r="I403" s="24">
        <f t="shared" si="62"/>
        <v>-8.2823294444978048E-10</v>
      </c>
      <c r="J403" s="24">
        <f t="shared" si="55"/>
        <v>-8.2823294444978048E-10</v>
      </c>
    </row>
    <row r="404" spans="1:10" x14ac:dyDescent="0.2">
      <c r="A404" s="132"/>
      <c r="B404" s="25">
        <f t="shared" si="54"/>
        <v>395</v>
      </c>
      <c r="C404" s="24">
        <f t="shared" si="56"/>
        <v>0</v>
      </c>
      <c r="D404" s="48" t="e">
        <f t="shared" si="57"/>
        <v>#DIV/0!</v>
      </c>
      <c r="E404" s="24">
        <f t="shared" si="58"/>
        <v>0</v>
      </c>
      <c r="F404" s="48" t="e">
        <f t="shared" si="59"/>
        <v>#DIV/0!</v>
      </c>
      <c r="G404" s="44">
        <f t="shared" si="60"/>
        <v>0</v>
      </c>
      <c r="H404" s="24">
        <f t="shared" si="61"/>
        <v>0</v>
      </c>
      <c r="I404" s="24">
        <f t="shared" si="62"/>
        <v>-8.2823294444978048E-10</v>
      </c>
      <c r="J404" s="24">
        <f t="shared" si="55"/>
        <v>-8.2823294444978048E-10</v>
      </c>
    </row>
    <row r="405" spans="1:10" x14ac:dyDescent="0.2">
      <c r="A405" s="132"/>
      <c r="B405" s="25">
        <f t="shared" si="54"/>
        <v>396</v>
      </c>
      <c r="C405" s="24">
        <f t="shared" si="56"/>
        <v>0</v>
      </c>
      <c r="D405" s="48" t="e">
        <f t="shared" si="57"/>
        <v>#DIV/0!</v>
      </c>
      <c r="E405" s="24">
        <f t="shared" si="58"/>
        <v>0</v>
      </c>
      <c r="F405" s="48" t="e">
        <f t="shared" si="59"/>
        <v>#DIV/0!</v>
      </c>
      <c r="G405" s="44">
        <f t="shared" si="60"/>
        <v>0</v>
      </c>
      <c r="H405" s="24">
        <f t="shared" si="61"/>
        <v>0</v>
      </c>
      <c r="I405" s="24">
        <f t="shared" si="62"/>
        <v>-8.2823294444978048E-10</v>
      </c>
      <c r="J405" s="24">
        <f t="shared" si="55"/>
        <v>-8.2823294444978048E-10</v>
      </c>
    </row>
    <row r="406" spans="1:10" x14ac:dyDescent="0.2">
      <c r="A406" s="132">
        <f>A394+1</f>
        <v>34</v>
      </c>
      <c r="B406" s="25">
        <f t="shared" si="54"/>
        <v>397</v>
      </c>
      <c r="C406" s="24">
        <f t="shared" si="56"/>
        <v>0</v>
      </c>
      <c r="D406" s="48" t="e">
        <f t="shared" si="57"/>
        <v>#DIV/0!</v>
      </c>
      <c r="E406" s="24">
        <f t="shared" si="58"/>
        <v>0</v>
      </c>
      <c r="F406" s="48" t="e">
        <f t="shared" si="59"/>
        <v>#DIV/0!</v>
      </c>
      <c r="G406" s="44">
        <f t="shared" si="60"/>
        <v>0</v>
      </c>
      <c r="H406" s="24">
        <f t="shared" si="61"/>
        <v>0</v>
      </c>
      <c r="I406" s="24">
        <f t="shared" si="62"/>
        <v>-8.2823294444978048E-10</v>
      </c>
      <c r="J406" s="24">
        <f t="shared" si="55"/>
        <v>-8.2823294444978048E-10</v>
      </c>
    </row>
    <row r="407" spans="1:10" x14ac:dyDescent="0.2">
      <c r="A407" s="132"/>
      <c r="B407" s="25">
        <f t="shared" si="54"/>
        <v>398</v>
      </c>
      <c r="C407" s="24">
        <f t="shared" si="56"/>
        <v>0</v>
      </c>
      <c r="D407" s="48" t="e">
        <f t="shared" si="57"/>
        <v>#DIV/0!</v>
      </c>
      <c r="E407" s="24">
        <f t="shared" si="58"/>
        <v>0</v>
      </c>
      <c r="F407" s="48" t="e">
        <f t="shared" si="59"/>
        <v>#DIV/0!</v>
      </c>
      <c r="G407" s="44">
        <f t="shared" si="60"/>
        <v>0</v>
      </c>
      <c r="H407" s="24">
        <f t="shared" si="61"/>
        <v>0</v>
      </c>
      <c r="I407" s="24">
        <f t="shared" si="62"/>
        <v>-8.2823294444978048E-10</v>
      </c>
      <c r="J407" s="24">
        <f t="shared" si="55"/>
        <v>-8.2823294444978048E-10</v>
      </c>
    </row>
    <row r="408" spans="1:10" x14ac:dyDescent="0.2">
      <c r="A408" s="132"/>
      <c r="B408" s="25">
        <f t="shared" ref="B408:B471" si="63">B407+1</f>
        <v>399</v>
      </c>
      <c r="C408" s="24">
        <f t="shared" si="56"/>
        <v>0</v>
      </c>
      <c r="D408" s="48" t="e">
        <f t="shared" si="57"/>
        <v>#DIV/0!</v>
      </c>
      <c r="E408" s="24">
        <f t="shared" si="58"/>
        <v>0</v>
      </c>
      <c r="F408" s="48" t="e">
        <f t="shared" si="59"/>
        <v>#DIV/0!</v>
      </c>
      <c r="G408" s="44">
        <f t="shared" si="60"/>
        <v>0</v>
      </c>
      <c r="H408" s="24">
        <f t="shared" si="61"/>
        <v>0</v>
      </c>
      <c r="I408" s="24">
        <f t="shared" si="62"/>
        <v>-8.2823294444978048E-10</v>
      </c>
      <c r="J408" s="24">
        <f t="shared" si="55"/>
        <v>-8.2823294444978048E-10</v>
      </c>
    </row>
    <row r="409" spans="1:10" x14ac:dyDescent="0.2">
      <c r="A409" s="132"/>
      <c r="B409" s="25">
        <f t="shared" si="63"/>
        <v>400</v>
      </c>
      <c r="C409" s="24">
        <f t="shared" si="56"/>
        <v>0</v>
      </c>
      <c r="D409" s="48" t="e">
        <f t="shared" si="57"/>
        <v>#DIV/0!</v>
      </c>
      <c r="E409" s="24">
        <f t="shared" si="58"/>
        <v>0</v>
      </c>
      <c r="F409" s="48" t="e">
        <f t="shared" si="59"/>
        <v>#DIV/0!</v>
      </c>
      <c r="G409" s="44">
        <f t="shared" si="60"/>
        <v>0</v>
      </c>
      <c r="H409" s="24">
        <f t="shared" si="61"/>
        <v>0</v>
      </c>
      <c r="I409" s="24">
        <f t="shared" si="62"/>
        <v>-8.2823294444978048E-10</v>
      </c>
      <c r="J409" s="24">
        <f t="shared" si="55"/>
        <v>-8.2823294444978048E-10</v>
      </c>
    </row>
    <row r="410" spans="1:10" x14ac:dyDescent="0.2">
      <c r="A410" s="132"/>
      <c r="B410" s="25">
        <f t="shared" si="63"/>
        <v>401</v>
      </c>
      <c r="C410" s="24">
        <f t="shared" si="56"/>
        <v>0</v>
      </c>
      <c r="D410" s="48" t="e">
        <f t="shared" si="57"/>
        <v>#DIV/0!</v>
      </c>
      <c r="E410" s="24">
        <f t="shared" si="58"/>
        <v>0</v>
      </c>
      <c r="F410" s="48" t="e">
        <f t="shared" si="59"/>
        <v>#DIV/0!</v>
      </c>
      <c r="G410" s="44">
        <f t="shared" si="60"/>
        <v>0</v>
      </c>
      <c r="H410" s="24">
        <f t="shared" si="61"/>
        <v>0</v>
      </c>
      <c r="I410" s="24">
        <f t="shared" si="62"/>
        <v>-8.2823294444978048E-10</v>
      </c>
      <c r="J410" s="24">
        <f t="shared" si="55"/>
        <v>-8.2823294444978048E-10</v>
      </c>
    </row>
    <row r="411" spans="1:10" x14ac:dyDescent="0.2">
      <c r="A411" s="132"/>
      <c r="B411" s="25">
        <f t="shared" si="63"/>
        <v>402</v>
      </c>
      <c r="C411" s="24">
        <f t="shared" si="56"/>
        <v>0</v>
      </c>
      <c r="D411" s="48" t="e">
        <f t="shared" si="57"/>
        <v>#DIV/0!</v>
      </c>
      <c r="E411" s="24">
        <f t="shared" si="58"/>
        <v>0</v>
      </c>
      <c r="F411" s="48" t="e">
        <f t="shared" si="59"/>
        <v>#DIV/0!</v>
      </c>
      <c r="G411" s="44">
        <f t="shared" si="60"/>
        <v>0</v>
      </c>
      <c r="H411" s="24">
        <f t="shared" si="61"/>
        <v>0</v>
      </c>
      <c r="I411" s="24">
        <f t="shared" si="62"/>
        <v>-8.2823294444978048E-10</v>
      </c>
      <c r="J411" s="24">
        <f t="shared" si="55"/>
        <v>-8.2823294444978048E-10</v>
      </c>
    </row>
    <row r="412" spans="1:10" x14ac:dyDescent="0.2">
      <c r="A412" s="132"/>
      <c r="B412" s="25">
        <f t="shared" si="63"/>
        <v>403</v>
      </c>
      <c r="C412" s="24">
        <f t="shared" si="56"/>
        <v>0</v>
      </c>
      <c r="D412" s="48" t="e">
        <f t="shared" si="57"/>
        <v>#DIV/0!</v>
      </c>
      <c r="E412" s="24">
        <f t="shared" si="58"/>
        <v>0</v>
      </c>
      <c r="F412" s="48" t="e">
        <f t="shared" si="59"/>
        <v>#DIV/0!</v>
      </c>
      <c r="G412" s="44">
        <f t="shared" si="60"/>
        <v>0</v>
      </c>
      <c r="H412" s="24">
        <f t="shared" si="61"/>
        <v>0</v>
      </c>
      <c r="I412" s="24">
        <f t="shared" si="62"/>
        <v>-8.2823294444978048E-10</v>
      </c>
      <c r="J412" s="24">
        <f t="shared" si="55"/>
        <v>-8.2823294444978048E-10</v>
      </c>
    </row>
    <row r="413" spans="1:10" x14ac:dyDescent="0.2">
      <c r="A413" s="132"/>
      <c r="B413" s="25">
        <f t="shared" si="63"/>
        <v>404</v>
      </c>
      <c r="C413" s="24">
        <f t="shared" si="56"/>
        <v>0</v>
      </c>
      <c r="D413" s="48" t="e">
        <f t="shared" si="57"/>
        <v>#DIV/0!</v>
      </c>
      <c r="E413" s="24">
        <f t="shared" si="58"/>
        <v>0</v>
      </c>
      <c r="F413" s="48" t="e">
        <f t="shared" si="59"/>
        <v>#DIV/0!</v>
      </c>
      <c r="G413" s="44">
        <f t="shared" si="60"/>
        <v>0</v>
      </c>
      <c r="H413" s="24">
        <f t="shared" si="61"/>
        <v>0</v>
      </c>
      <c r="I413" s="24">
        <f t="shared" si="62"/>
        <v>-8.2823294444978048E-10</v>
      </c>
      <c r="J413" s="24">
        <f t="shared" si="55"/>
        <v>-8.2823294444978048E-10</v>
      </c>
    </row>
    <row r="414" spans="1:10" x14ac:dyDescent="0.2">
      <c r="A414" s="132"/>
      <c r="B414" s="25">
        <f t="shared" si="63"/>
        <v>405</v>
      </c>
      <c r="C414" s="24">
        <f t="shared" si="56"/>
        <v>0</v>
      </c>
      <c r="D414" s="48" t="e">
        <f t="shared" si="57"/>
        <v>#DIV/0!</v>
      </c>
      <c r="E414" s="24">
        <f t="shared" si="58"/>
        <v>0</v>
      </c>
      <c r="F414" s="48" t="e">
        <f t="shared" si="59"/>
        <v>#DIV/0!</v>
      </c>
      <c r="G414" s="44">
        <f t="shared" si="60"/>
        <v>0</v>
      </c>
      <c r="H414" s="24">
        <f t="shared" si="61"/>
        <v>0</v>
      </c>
      <c r="I414" s="24">
        <f t="shared" si="62"/>
        <v>-8.2823294444978048E-10</v>
      </c>
      <c r="J414" s="24">
        <f t="shared" si="55"/>
        <v>-8.2823294444978048E-10</v>
      </c>
    </row>
    <row r="415" spans="1:10" x14ac:dyDescent="0.2">
      <c r="A415" s="132"/>
      <c r="B415" s="25">
        <f t="shared" si="63"/>
        <v>406</v>
      </c>
      <c r="C415" s="24">
        <f t="shared" si="56"/>
        <v>0</v>
      </c>
      <c r="D415" s="48" t="e">
        <f t="shared" si="57"/>
        <v>#DIV/0!</v>
      </c>
      <c r="E415" s="24">
        <f t="shared" si="58"/>
        <v>0</v>
      </c>
      <c r="F415" s="48" t="e">
        <f t="shared" si="59"/>
        <v>#DIV/0!</v>
      </c>
      <c r="G415" s="44">
        <f t="shared" si="60"/>
        <v>0</v>
      </c>
      <c r="H415" s="24">
        <f t="shared" si="61"/>
        <v>0</v>
      </c>
      <c r="I415" s="24">
        <f t="shared" si="62"/>
        <v>-8.2823294444978048E-10</v>
      </c>
      <c r="J415" s="24">
        <f t="shared" si="55"/>
        <v>-8.2823294444978048E-10</v>
      </c>
    </row>
    <row r="416" spans="1:10" x14ac:dyDescent="0.2">
      <c r="A416" s="132"/>
      <c r="B416" s="25">
        <f t="shared" si="63"/>
        <v>407</v>
      </c>
      <c r="C416" s="24">
        <f t="shared" si="56"/>
        <v>0</v>
      </c>
      <c r="D416" s="48" t="e">
        <f t="shared" si="57"/>
        <v>#DIV/0!</v>
      </c>
      <c r="E416" s="24">
        <f t="shared" si="58"/>
        <v>0</v>
      </c>
      <c r="F416" s="48" t="e">
        <f t="shared" si="59"/>
        <v>#DIV/0!</v>
      </c>
      <c r="G416" s="44">
        <f t="shared" si="60"/>
        <v>0</v>
      </c>
      <c r="H416" s="24">
        <f t="shared" si="61"/>
        <v>0</v>
      </c>
      <c r="I416" s="24">
        <f t="shared" si="62"/>
        <v>-8.2823294444978048E-10</v>
      </c>
      <c r="J416" s="24">
        <f t="shared" si="55"/>
        <v>-8.2823294444978048E-10</v>
      </c>
    </row>
    <row r="417" spans="1:10" x14ac:dyDescent="0.2">
      <c r="A417" s="132"/>
      <c r="B417" s="25">
        <f t="shared" si="63"/>
        <v>408</v>
      </c>
      <c r="C417" s="24">
        <f t="shared" si="56"/>
        <v>0</v>
      </c>
      <c r="D417" s="48" t="e">
        <f t="shared" si="57"/>
        <v>#DIV/0!</v>
      </c>
      <c r="E417" s="24">
        <f t="shared" si="58"/>
        <v>0</v>
      </c>
      <c r="F417" s="48" t="e">
        <f t="shared" si="59"/>
        <v>#DIV/0!</v>
      </c>
      <c r="G417" s="44">
        <f t="shared" si="60"/>
        <v>0</v>
      </c>
      <c r="H417" s="24">
        <f t="shared" si="61"/>
        <v>0</v>
      </c>
      <c r="I417" s="24">
        <f t="shared" si="62"/>
        <v>-8.2823294444978048E-10</v>
      </c>
      <c r="J417" s="24">
        <f t="shared" si="55"/>
        <v>-8.2823294444978048E-10</v>
      </c>
    </row>
    <row r="418" spans="1:10" x14ac:dyDescent="0.2">
      <c r="A418" s="132">
        <f>A406+1</f>
        <v>35</v>
      </c>
      <c r="B418" s="25">
        <f t="shared" si="63"/>
        <v>409</v>
      </c>
      <c r="C418" s="24">
        <f t="shared" si="56"/>
        <v>0</v>
      </c>
      <c r="D418" s="48" t="e">
        <f t="shared" si="57"/>
        <v>#DIV/0!</v>
      </c>
      <c r="E418" s="24">
        <f t="shared" si="58"/>
        <v>0</v>
      </c>
      <c r="F418" s="48" t="e">
        <f t="shared" si="59"/>
        <v>#DIV/0!</v>
      </c>
      <c r="G418" s="44">
        <f t="shared" si="60"/>
        <v>0</v>
      </c>
      <c r="H418" s="24">
        <f t="shared" si="61"/>
        <v>0</v>
      </c>
      <c r="I418" s="24">
        <f t="shared" si="62"/>
        <v>-8.2823294444978048E-10</v>
      </c>
      <c r="J418" s="24">
        <f t="shared" si="55"/>
        <v>-8.2823294444978048E-10</v>
      </c>
    </row>
    <row r="419" spans="1:10" x14ac:dyDescent="0.2">
      <c r="A419" s="132"/>
      <c r="B419" s="25">
        <f t="shared" si="63"/>
        <v>410</v>
      </c>
      <c r="C419" s="24">
        <f t="shared" si="56"/>
        <v>0</v>
      </c>
      <c r="D419" s="48" t="e">
        <f t="shared" si="57"/>
        <v>#DIV/0!</v>
      </c>
      <c r="E419" s="24">
        <f t="shared" si="58"/>
        <v>0</v>
      </c>
      <c r="F419" s="48" t="e">
        <f t="shared" si="59"/>
        <v>#DIV/0!</v>
      </c>
      <c r="G419" s="44">
        <f t="shared" si="60"/>
        <v>0</v>
      </c>
      <c r="H419" s="24">
        <f t="shared" si="61"/>
        <v>0</v>
      </c>
      <c r="I419" s="24">
        <f t="shared" si="62"/>
        <v>-8.2823294444978048E-10</v>
      </c>
      <c r="J419" s="24">
        <f t="shared" si="55"/>
        <v>-8.2823294444978048E-10</v>
      </c>
    </row>
    <row r="420" spans="1:10" x14ac:dyDescent="0.2">
      <c r="A420" s="132"/>
      <c r="B420" s="25">
        <f t="shared" si="63"/>
        <v>411</v>
      </c>
      <c r="C420" s="24">
        <f t="shared" si="56"/>
        <v>0</v>
      </c>
      <c r="D420" s="48" t="e">
        <f t="shared" si="57"/>
        <v>#DIV/0!</v>
      </c>
      <c r="E420" s="24">
        <f t="shared" si="58"/>
        <v>0</v>
      </c>
      <c r="F420" s="48" t="e">
        <f t="shared" si="59"/>
        <v>#DIV/0!</v>
      </c>
      <c r="G420" s="44">
        <f t="shared" si="60"/>
        <v>0</v>
      </c>
      <c r="H420" s="24">
        <f t="shared" si="61"/>
        <v>0</v>
      </c>
      <c r="I420" s="24">
        <f t="shared" si="62"/>
        <v>-8.2823294444978048E-10</v>
      </c>
      <c r="J420" s="24">
        <f t="shared" si="55"/>
        <v>-8.2823294444978048E-10</v>
      </c>
    </row>
    <row r="421" spans="1:10" x14ac:dyDescent="0.2">
      <c r="A421" s="132"/>
      <c r="B421" s="25">
        <f t="shared" si="63"/>
        <v>412</v>
      </c>
      <c r="C421" s="24">
        <f t="shared" si="56"/>
        <v>0</v>
      </c>
      <c r="D421" s="48" t="e">
        <f t="shared" si="57"/>
        <v>#DIV/0!</v>
      </c>
      <c r="E421" s="24">
        <f t="shared" si="58"/>
        <v>0</v>
      </c>
      <c r="F421" s="48" t="e">
        <f t="shared" si="59"/>
        <v>#DIV/0!</v>
      </c>
      <c r="G421" s="44">
        <f t="shared" si="60"/>
        <v>0</v>
      </c>
      <c r="H421" s="24">
        <f t="shared" si="61"/>
        <v>0</v>
      </c>
      <c r="I421" s="24">
        <f t="shared" si="62"/>
        <v>-8.2823294444978048E-10</v>
      </c>
      <c r="J421" s="24">
        <f t="shared" si="55"/>
        <v>-8.2823294444978048E-10</v>
      </c>
    </row>
    <row r="422" spans="1:10" x14ac:dyDescent="0.2">
      <c r="A422" s="132"/>
      <c r="B422" s="25">
        <f t="shared" si="63"/>
        <v>413</v>
      </c>
      <c r="C422" s="24">
        <f t="shared" si="56"/>
        <v>0</v>
      </c>
      <c r="D422" s="48" t="e">
        <f t="shared" si="57"/>
        <v>#DIV/0!</v>
      </c>
      <c r="E422" s="24">
        <f t="shared" si="58"/>
        <v>0</v>
      </c>
      <c r="F422" s="48" t="e">
        <f t="shared" si="59"/>
        <v>#DIV/0!</v>
      </c>
      <c r="G422" s="44">
        <f t="shared" si="60"/>
        <v>0</v>
      </c>
      <c r="H422" s="24">
        <f t="shared" si="61"/>
        <v>0</v>
      </c>
      <c r="I422" s="24">
        <f t="shared" si="62"/>
        <v>-8.2823294444978048E-10</v>
      </c>
      <c r="J422" s="24">
        <f t="shared" si="55"/>
        <v>-8.2823294444978048E-10</v>
      </c>
    </row>
    <row r="423" spans="1:10" x14ac:dyDescent="0.2">
      <c r="A423" s="132"/>
      <c r="B423" s="25">
        <f t="shared" si="63"/>
        <v>414</v>
      </c>
      <c r="C423" s="24">
        <f t="shared" si="56"/>
        <v>0</v>
      </c>
      <c r="D423" s="48" t="e">
        <f t="shared" si="57"/>
        <v>#DIV/0!</v>
      </c>
      <c r="E423" s="24">
        <f t="shared" si="58"/>
        <v>0</v>
      </c>
      <c r="F423" s="48" t="e">
        <f t="shared" si="59"/>
        <v>#DIV/0!</v>
      </c>
      <c r="G423" s="44">
        <f t="shared" si="60"/>
        <v>0</v>
      </c>
      <c r="H423" s="24">
        <f t="shared" si="61"/>
        <v>0</v>
      </c>
      <c r="I423" s="24">
        <f t="shared" si="62"/>
        <v>-8.2823294444978048E-10</v>
      </c>
      <c r="J423" s="24">
        <f t="shared" si="55"/>
        <v>-8.2823294444978048E-10</v>
      </c>
    </row>
    <row r="424" spans="1:10" x14ac:dyDescent="0.2">
      <c r="A424" s="132"/>
      <c r="B424" s="25">
        <f t="shared" si="63"/>
        <v>415</v>
      </c>
      <c r="C424" s="24">
        <f t="shared" si="56"/>
        <v>0</v>
      </c>
      <c r="D424" s="48" t="e">
        <f t="shared" si="57"/>
        <v>#DIV/0!</v>
      </c>
      <c r="E424" s="24">
        <f t="shared" si="58"/>
        <v>0</v>
      </c>
      <c r="F424" s="48" t="e">
        <f t="shared" si="59"/>
        <v>#DIV/0!</v>
      </c>
      <c r="G424" s="44">
        <f t="shared" si="60"/>
        <v>0</v>
      </c>
      <c r="H424" s="24">
        <f t="shared" si="61"/>
        <v>0</v>
      </c>
      <c r="I424" s="24">
        <f t="shared" si="62"/>
        <v>-8.2823294444978048E-10</v>
      </c>
      <c r="J424" s="24">
        <f t="shared" si="55"/>
        <v>-8.2823294444978048E-10</v>
      </c>
    </row>
    <row r="425" spans="1:10" x14ac:dyDescent="0.2">
      <c r="A425" s="132"/>
      <c r="B425" s="25">
        <f t="shared" si="63"/>
        <v>416</v>
      </c>
      <c r="C425" s="24">
        <f t="shared" si="56"/>
        <v>0</v>
      </c>
      <c r="D425" s="48" t="e">
        <f t="shared" si="57"/>
        <v>#DIV/0!</v>
      </c>
      <c r="E425" s="24">
        <f t="shared" si="58"/>
        <v>0</v>
      </c>
      <c r="F425" s="48" t="e">
        <f t="shared" si="59"/>
        <v>#DIV/0!</v>
      </c>
      <c r="G425" s="44">
        <f t="shared" si="60"/>
        <v>0</v>
      </c>
      <c r="H425" s="24">
        <f t="shared" si="61"/>
        <v>0</v>
      </c>
      <c r="I425" s="24">
        <f t="shared" si="62"/>
        <v>-8.2823294444978048E-10</v>
      </c>
      <c r="J425" s="24">
        <f t="shared" si="55"/>
        <v>-8.2823294444978048E-10</v>
      </c>
    </row>
    <row r="426" spans="1:10" x14ac:dyDescent="0.2">
      <c r="A426" s="132"/>
      <c r="B426" s="25">
        <f t="shared" si="63"/>
        <v>417</v>
      </c>
      <c r="C426" s="24">
        <f t="shared" si="56"/>
        <v>0</v>
      </c>
      <c r="D426" s="48" t="e">
        <f t="shared" si="57"/>
        <v>#DIV/0!</v>
      </c>
      <c r="E426" s="24">
        <f t="shared" si="58"/>
        <v>0</v>
      </c>
      <c r="F426" s="48" t="e">
        <f t="shared" si="59"/>
        <v>#DIV/0!</v>
      </c>
      <c r="G426" s="44">
        <f t="shared" si="60"/>
        <v>0</v>
      </c>
      <c r="H426" s="24">
        <f t="shared" si="61"/>
        <v>0</v>
      </c>
      <c r="I426" s="24">
        <f t="shared" si="62"/>
        <v>-8.2823294444978048E-10</v>
      </c>
      <c r="J426" s="24">
        <f t="shared" si="55"/>
        <v>-8.2823294444978048E-10</v>
      </c>
    </row>
    <row r="427" spans="1:10" x14ac:dyDescent="0.2">
      <c r="A427" s="132"/>
      <c r="B427" s="25">
        <f t="shared" si="63"/>
        <v>418</v>
      </c>
      <c r="C427" s="24">
        <f t="shared" si="56"/>
        <v>0</v>
      </c>
      <c r="D427" s="48" t="e">
        <f t="shared" si="57"/>
        <v>#DIV/0!</v>
      </c>
      <c r="E427" s="24">
        <f t="shared" si="58"/>
        <v>0</v>
      </c>
      <c r="F427" s="48" t="e">
        <f t="shared" si="59"/>
        <v>#DIV/0!</v>
      </c>
      <c r="G427" s="44">
        <f t="shared" si="60"/>
        <v>0</v>
      </c>
      <c r="H427" s="24">
        <f t="shared" si="61"/>
        <v>0</v>
      </c>
      <c r="I427" s="24">
        <f t="shared" si="62"/>
        <v>-8.2823294444978048E-10</v>
      </c>
      <c r="J427" s="24">
        <f t="shared" si="55"/>
        <v>-8.2823294444978048E-10</v>
      </c>
    </row>
    <row r="428" spans="1:10" x14ac:dyDescent="0.2">
      <c r="A428" s="132"/>
      <c r="B428" s="25">
        <f t="shared" si="63"/>
        <v>419</v>
      </c>
      <c r="C428" s="24">
        <f t="shared" si="56"/>
        <v>0</v>
      </c>
      <c r="D428" s="48" t="e">
        <f t="shared" si="57"/>
        <v>#DIV/0!</v>
      </c>
      <c r="E428" s="24">
        <f t="shared" si="58"/>
        <v>0</v>
      </c>
      <c r="F428" s="48" t="e">
        <f t="shared" si="59"/>
        <v>#DIV/0!</v>
      </c>
      <c r="G428" s="44">
        <f t="shared" si="60"/>
        <v>0</v>
      </c>
      <c r="H428" s="24">
        <f t="shared" si="61"/>
        <v>0</v>
      </c>
      <c r="I428" s="24">
        <f t="shared" si="62"/>
        <v>-8.2823294444978048E-10</v>
      </c>
      <c r="J428" s="24">
        <f t="shared" si="55"/>
        <v>-8.2823294444978048E-10</v>
      </c>
    </row>
    <row r="429" spans="1:10" x14ac:dyDescent="0.2">
      <c r="A429" s="132"/>
      <c r="B429" s="25">
        <f t="shared" si="63"/>
        <v>420</v>
      </c>
      <c r="C429" s="24">
        <f t="shared" si="56"/>
        <v>0</v>
      </c>
      <c r="D429" s="48" t="e">
        <f t="shared" si="57"/>
        <v>#DIV/0!</v>
      </c>
      <c r="E429" s="24">
        <f t="shared" si="58"/>
        <v>0</v>
      </c>
      <c r="F429" s="48" t="e">
        <f t="shared" si="59"/>
        <v>#DIV/0!</v>
      </c>
      <c r="G429" s="44">
        <f t="shared" si="60"/>
        <v>0</v>
      </c>
      <c r="H429" s="24">
        <f t="shared" si="61"/>
        <v>0</v>
      </c>
      <c r="I429" s="24">
        <f t="shared" si="62"/>
        <v>-8.2823294444978048E-10</v>
      </c>
      <c r="J429" s="24">
        <f t="shared" si="55"/>
        <v>-8.2823294444978048E-10</v>
      </c>
    </row>
    <row r="430" spans="1:10" x14ac:dyDescent="0.2">
      <c r="A430" s="132">
        <f>A418+1</f>
        <v>36</v>
      </c>
      <c r="B430" s="25">
        <f t="shared" si="63"/>
        <v>421</v>
      </c>
      <c r="C430" s="24">
        <f t="shared" si="56"/>
        <v>0</v>
      </c>
      <c r="D430" s="48" t="e">
        <f t="shared" si="57"/>
        <v>#DIV/0!</v>
      </c>
      <c r="E430" s="24">
        <f t="shared" si="58"/>
        <v>0</v>
      </c>
      <c r="F430" s="48" t="e">
        <f t="shared" si="59"/>
        <v>#DIV/0!</v>
      </c>
      <c r="G430" s="44">
        <f t="shared" si="60"/>
        <v>0</v>
      </c>
      <c r="H430" s="24">
        <f t="shared" si="61"/>
        <v>0</v>
      </c>
      <c r="I430" s="24">
        <f t="shared" si="62"/>
        <v>-8.2823294444978048E-10</v>
      </c>
      <c r="J430" s="24">
        <f t="shared" si="55"/>
        <v>-8.2823294444978048E-10</v>
      </c>
    </row>
    <row r="431" spans="1:10" x14ac:dyDescent="0.2">
      <c r="A431" s="132"/>
      <c r="B431" s="25">
        <f t="shared" si="63"/>
        <v>422</v>
      </c>
      <c r="C431" s="24">
        <f t="shared" si="56"/>
        <v>0</v>
      </c>
      <c r="D431" s="48" t="e">
        <f t="shared" si="57"/>
        <v>#DIV/0!</v>
      </c>
      <c r="E431" s="24">
        <f t="shared" si="58"/>
        <v>0</v>
      </c>
      <c r="F431" s="48" t="e">
        <f t="shared" si="59"/>
        <v>#DIV/0!</v>
      </c>
      <c r="G431" s="44">
        <f t="shared" si="60"/>
        <v>0</v>
      </c>
      <c r="H431" s="24">
        <f t="shared" si="61"/>
        <v>0</v>
      </c>
      <c r="I431" s="24">
        <f t="shared" si="62"/>
        <v>-8.2823294444978048E-10</v>
      </c>
      <c r="J431" s="24">
        <f t="shared" si="55"/>
        <v>-8.2823294444978048E-10</v>
      </c>
    </row>
    <row r="432" spans="1:10" x14ac:dyDescent="0.2">
      <c r="A432" s="132"/>
      <c r="B432" s="25">
        <f t="shared" si="63"/>
        <v>423</v>
      </c>
      <c r="C432" s="24">
        <f t="shared" si="56"/>
        <v>0</v>
      </c>
      <c r="D432" s="48" t="e">
        <f t="shared" si="57"/>
        <v>#DIV/0!</v>
      </c>
      <c r="E432" s="24">
        <f t="shared" si="58"/>
        <v>0</v>
      </c>
      <c r="F432" s="48" t="e">
        <f t="shared" si="59"/>
        <v>#DIV/0!</v>
      </c>
      <c r="G432" s="44">
        <f t="shared" si="60"/>
        <v>0</v>
      </c>
      <c r="H432" s="24">
        <f t="shared" si="61"/>
        <v>0</v>
      </c>
      <c r="I432" s="24">
        <f t="shared" si="62"/>
        <v>-8.2823294444978048E-10</v>
      </c>
      <c r="J432" s="24">
        <f t="shared" si="55"/>
        <v>-8.2823294444978048E-10</v>
      </c>
    </row>
    <row r="433" spans="1:10" x14ac:dyDescent="0.2">
      <c r="A433" s="132"/>
      <c r="B433" s="25">
        <f t="shared" si="63"/>
        <v>424</v>
      </c>
      <c r="C433" s="24">
        <f t="shared" si="56"/>
        <v>0</v>
      </c>
      <c r="D433" s="48" t="e">
        <f t="shared" si="57"/>
        <v>#DIV/0!</v>
      </c>
      <c r="E433" s="24">
        <f t="shared" si="58"/>
        <v>0</v>
      </c>
      <c r="F433" s="48" t="e">
        <f t="shared" si="59"/>
        <v>#DIV/0!</v>
      </c>
      <c r="G433" s="44">
        <f t="shared" si="60"/>
        <v>0</v>
      </c>
      <c r="H433" s="24">
        <f t="shared" si="61"/>
        <v>0</v>
      </c>
      <c r="I433" s="24">
        <f t="shared" si="62"/>
        <v>-8.2823294444978048E-10</v>
      </c>
      <c r="J433" s="24">
        <f t="shared" si="55"/>
        <v>-8.2823294444978048E-10</v>
      </c>
    </row>
    <row r="434" spans="1:10" x14ac:dyDescent="0.2">
      <c r="A434" s="132"/>
      <c r="B434" s="25">
        <f t="shared" si="63"/>
        <v>425</v>
      </c>
      <c r="C434" s="24">
        <f t="shared" si="56"/>
        <v>0</v>
      </c>
      <c r="D434" s="48" t="e">
        <f t="shared" si="57"/>
        <v>#DIV/0!</v>
      </c>
      <c r="E434" s="24">
        <f t="shared" si="58"/>
        <v>0</v>
      </c>
      <c r="F434" s="48" t="e">
        <f t="shared" si="59"/>
        <v>#DIV/0!</v>
      </c>
      <c r="G434" s="44">
        <f t="shared" si="60"/>
        <v>0</v>
      </c>
      <c r="H434" s="24">
        <f t="shared" si="61"/>
        <v>0</v>
      </c>
      <c r="I434" s="24">
        <f t="shared" si="62"/>
        <v>-8.2823294444978048E-10</v>
      </c>
      <c r="J434" s="24">
        <f t="shared" si="55"/>
        <v>-8.2823294444978048E-10</v>
      </c>
    </row>
    <row r="435" spans="1:10" x14ac:dyDescent="0.2">
      <c r="A435" s="132"/>
      <c r="B435" s="25">
        <f t="shared" si="63"/>
        <v>426</v>
      </c>
      <c r="C435" s="24">
        <f t="shared" si="56"/>
        <v>0</v>
      </c>
      <c r="D435" s="48" t="e">
        <f t="shared" si="57"/>
        <v>#DIV/0!</v>
      </c>
      <c r="E435" s="24">
        <f t="shared" si="58"/>
        <v>0</v>
      </c>
      <c r="F435" s="48" t="e">
        <f t="shared" si="59"/>
        <v>#DIV/0!</v>
      </c>
      <c r="G435" s="44">
        <f t="shared" si="60"/>
        <v>0</v>
      </c>
      <c r="H435" s="24">
        <f t="shared" si="61"/>
        <v>0</v>
      </c>
      <c r="I435" s="24">
        <f t="shared" si="62"/>
        <v>-8.2823294444978048E-10</v>
      </c>
      <c r="J435" s="24">
        <f t="shared" si="55"/>
        <v>-8.2823294444978048E-10</v>
      </c>
    </row>
    <row r="436" spans="1:10" x14ac:dyDescent="0.2">
      <c r="A436" s="132"/>
      <c r="B436" s="25">
        <f t="shared" si="63"/>
        <v>427</v>
      </c>
      <c r="C436" s="24">
        <f t="shared" si="56"/>
        <v>0</v>
      </c>
      <c r="D436" s="48" t="e">
        <f t="shared" si="57"/>
        <v>#DIV/0!</v>
      </c>
      <c r="E436" s="24">
        <f t="shared" si="58"/>
        <v>0</v>
      </c>
      <c r="F436" s="48" t="e">
        <f t="shared" si="59"/>
        <v>#DIV/0!</v>
      </c>
      <c r="G436" s="44">
        <f t="shared" si="60"/>
        <v>0</v>
      </c>
      <c r="H436" s="24">
        <f t="shared" si="61"/>
        <v>0</v>
      </c>
      <c r="I436" s="24">
        <f t="shared" si="62"/>
        <v>-8.2823294444978048E-10</v>
      </c>
      <c r="J436" s="24">
        <f t="shared" si="55"/>
        <v>-8.2823294444978048E-10</v>
      </c>
    </row>
    <row r="437" spans="1:10" x14ac:dyDescent="0.2">
      <c r="A437" s="132"/>
      <c r="B437" s="25">
        <f t="shared" si="63"/>
        <v>428</v>
      </c>
      <c r="C437" s="24">
        <f t="shared" si="56"/>
        <v>0</v>
      </c>
      <c r="D437" s="48" t="e">
        <f t="shared" si="57"/>
        <v>#DIV/0!</v>
      </c>
      <c r="E437" s="24">
        <f t="shared" si="58"/>
        <v>0</v>
      </c>
      <c r="F437" s="48" t="e">
        <f t="shared" si="59"/>
        <v>#DIV/0!</v>
      </c>
      <c r="G437" s="44">
        <f t="shared" si="60"/>
        <v>0</v>
      </c>
      <c r="H437" s="24">
        <f t="shared" si="61"/>
        <v>0</v>
      </c>
      <c r="I437" s="24">
        <f t="shared" si="62"/>
        <v>-8.2823294444978048E-10</v>
      </c>
      <c r="J437" s="24">
        <f t="shared" si="55"/>
        <v>-8.2823294444978048E-10</v>
      </c>
    </row>
    <row r="438" spans="1:10" x14ac:dyDescent="0.2">
      <c r="A438" s="132"/>
      <c r="B438" s="25">
        <f t="shared" si="63"/>
        <v>429</v>
      </c>
      <c r="C438" s="24">
        <f t="shared" si="56"/>
        <v>0</v>
      </c>
      <c r="D438" s="48" t="e">
        <f t="shared" si="57"/>
        <v>#DIV/0!</v>
      </c>
      <c r="E438" s="24">
        <f t="shared" si="58"/>
        <v>0</v>
      </c>
      <c r="F438" s="48" t="e">
        <f t="shared" si="59"/>
        <v>#DIV/0!</v>
      </c>
      <c r="G438" s="44">
        <f t="shared" si="60"/>
        <v>0</v>
      </c>
      <c r="H438" s="24">
        <f t="shared" si="61"/>
        <v>0</v>
      </c>
      <c r="I438" s="24">
        <f t="shared" si="62"/>
        <v>-8.2823294444978048E-10</v>
      </c>
      <c r="J438" s="24">
        <f t="shared" si="55"/>
        <v>-8.2823294444978048E-10</v>
      </c>
    </row>
    <row r="439" spans="1:10" x14ac:dyDescent="0.2">
      <c r="A439" s="132"/>
      <c r="B439" s="25">
        <f t="shared" si="63"/>
        <v>430</v>
      </c>
      <c r="C439" s="24">
        <f t="shared" si="56"/>
        <v>0</v>
      </c>
      <c r="D439" s="48" t="e">
        <f t="shared" si="57"/>
        <v>#DIV/0!</v>
      </c>
      <c r="E439" s="24">
        <f t="shared" si="58"/>
        <v>0</v>
      </c>
      <c r="F439" s="48" t="e">
        <f t="shared" si="59"/>
        <v>#DIV/0!</v>
      </c>
      <c r="G439" s="44">
        <f t="shared" si="60"/>
        <v>0</v>
      </c>
      <c r="H439" s="24">
        <f t="shared" si="61"/>
        <v>0</v>
      </c>
      <c r="I439" s="24">
        <f t="shared" si="62"/>
        <v>-8.2823294444978048E-10</v>
      </c>
      <c r="J439" s="24">
        <f t="shared" si="55"/>
        <v>-8.2823294444978048E-10</v>
      </c>
    </row>
    <row r="440" spans="1:10" x14ac:dyDescent="0.2">
      <c r="A440" s="132"/>
      <c r="B440" s="25">
        <f t="shared" si="63"/>
        <v>431</v>
      </c>
      <c r="C440" s="24">
        <f t="shared" si="56"/>
        <v>0</v>
      </c>
      <c r="D440" s="48" t="e">
        <f t="shared" si="57"/>
        <v>#DIV/0!</v>
      </c>
      <c r="E440" s="24">
        <f t="shared" si="58"/>
        <v>0</v>
      </c>
      <c r="F440" s="48" t="e">
        <f t="shared" si="59"/>
        <v>#DIV/0!</v>
      </c>
      <c r="G440" s="44">
        <f t="shared" si="60"/>
        <v>0</v>
      </c>
      <c r="H440" s="24">
        <f t="shared" si="61"/>
        <v>0</v>
      </c>
      <c r="I440" s="24">
        <f t="shared" si="62"/>
        <v>-8.2823294444978048E-10</v>
      </c>
      <c r="J440" s="24">
        <f t="shared" si="55"/>
        <v>-8.2823294444978048E-10</v>
      </c>
    </row>
    <row r="441" spans="1:10" x14ac:dyDescent="0.2">
      <c r="A441" s="132"/>
      <c r="B441" s="25">
        <f t="shared" si="63"/>
        <v>432</v>
      </c>
      <c r="C441" s="24">
        <f t="shared" si="56"/>
        <v>0</v>
      </c>
      <c r="D441" s="48" t="e">
        <f t="shared" si="57"/>
        <v>#DIV/0!</v>
      </c>
      <c r="E441" s="24">
        <f t="shared" si="58"/>
        <v>0</v>
      </c>
      <c r="F441" s="48" t="e">
        <f t="shared" si="59"/>
        <v>#DIV/0!</v>
      </c>
      <c r="G441" s="44">
        <f t="shared" si="60"/>
        <v>0</v>
      </c>
      <c r="H441" s="24">
        <f t="shared" si="61"/>
        <v>0</v>
      </c>
      <c r="I441" s="24">
        <f t="shared" si="62"/>
        <v>-8.2823294444978048E-10</v>
      </c>
      <c r="J441" s="24">
        <f t="shared" si="55"/>
        <v>-8.2823294444978048E-10</v>
      </c>
    </row>
    <row r="442" spans="1:10" x14ac:dyDescent="0.2">
      <c r="A442" s="132">
        <f>A430+1</f>
        <v>37</v>
      </c>
      <c r="B442" s="25">
        <f t="shared" si="63"/>
        <v>433</v>
      </c>
      <c r="C442" s="24">
        <f t="shared" si="56"/>
        <v>0</v>
      </c>
      <c r="D442" s="48" t="e">
        <f t="shared" si="57"/>
        <v>#DIV/0!</v>
      </c>
      <c r="E442" s="24">
        <f t="shared" si="58"/>
        <v>0</v>
      </c>
      <c r="F442" s="48" t="e">
        <f t="shared" si="59"/>
        <v>#DIV/0!</v>
      </c>
      <c r="G442" s="44">
        <f t="shared" si="60"/>
        <v>0</v>
      </c>
      <c r="H442" s="24">
        <f t="shared" si="61"/>
        <v>0</v>
      </c>
      <c r="I442" s="24">
        <f t="shared" si="62"/>
        <v>-8.2823294444978048E-10</v>
      </c>
      <c r="J442" s="24">
        <f t="shared" si="55"/>
        <v>-8.2823294444978048E-10</v>
      </c>
    </row>
    <row r="443" spans="1:10" x14ac:dyDescent="0.2">
      <c r="A443" s="132"/>
      <c r="B443" s="25">
        <f t="shared" si="63"/>
        <v>434</v>
      </c>
      <c r="C443" s="24">
        <f t="shared" si="56"/>
        <v>0</v>
      </c>
      <c r="D443" s="48" t="e">
        <f t="shared" si="57"/>
        <v>#DIV/0!</v>
      </c>
      <c r="E443" s="24">
        <f t="shared" si="58"/>
        <v>0</v>
      </c>
      <c r="F443" s="48" t="e">
        <f t="shared" si="59"/>
        <v>#DIV/0!</v>
      </c>
      <c r="G443" s="44">
        <f t="shared" si="60"/>
        <v>0</v>
      </c>
      <c r="H443" s="24">
        <f t="shared" si="61"/>
        <v>0</v>
      </c>
      <c r="I443" s="24">
        <f t="shared" si="62"/>
        <v>-8.2823294444978048E-10</v>
      </c>
      <c r="J443" s="24">
        <f t="shared" si="55"/>
        <v>-8.2823294444978048E-10</v>
      </c>
    </row>
    <row r="444" spans="1:10" x14ac:dyDescent="0.2">
      <c r="A444" s="132"/>
      <c r="B444" s="25">
        <f t="shared" si="63"/>
        <v>435</v>
      </c>
      <c r="C444" s="24">
        <f t="shared" si="56"/>
        <v>0</v>
      </c>
      <c r="D444" s="48" t="e">
        <f t="shared" si="57"/>
        <v>#DIV/0!</v>
      </c>
      <c r="E444" s="24">
        <f t="shared" si="58"/>
        <v>0</v>
      </c>
      <c r="F444" s="48" t="e">
        <f t="shared" si="59"/>
        <v>#DIV/0!</v>
      </c>
      <c r="G444" s="44">
        <f t="shared" si="60"/>
        <v>0</v>
      </c>
      <c r="H444" s="24">
        <f t="shared" si="61"/>
        <v>0</v>
      </c>
      <c r="I444" s="24">
        <f t="shared" si="62"/>
        <v>-8.2823294444978048E-10</v>
      </c>
      <c r="J444" s="24">
        <f t="shared" si="55"/>
        <v>-8.2823294444978048E-10</v>
      </c>
    </row>
    <row r="445" spans="1:10" x14ac:dyDescent="0.2">
      <c r="A445" s="132"/>
      <c r="B445" s="25">
        <f t="shared" si="63"/>
        <v>436</v>
      </c>
      <c r="C445" s="24">
        <f t="shared" si="56"/>
        <v>0</v>
      </c>
      <c r="D445" s="48" t="e">
        <f t="shared" si="57"/>
        <v>#DIV/0!</v>
      </c>
      <c r="E445" s="24">
        <f t="shared" si="58"/>
        <v>0</v>
      </c>
      <c r="F445" s="48" t="e">
        <f t="shared" si="59"/>
        <v>#DIV/0!</v>
      </c>
      <c r="G445" s="44">
        <f t="shared" si="60"/>
        <v>0</v>
      </c>
      <c r="H445" s="24">
        <f t="shared" si="61"/>
        <v>0</v>
      </c>
      <c r="I445" s="24">
        <f t="shared" si="62"/>
        <v>-8.2823294444978048E-10</v>
      </c>
      <c r="J445" s="24">
        <f t="shared" si="55"/>
        <v>-8.2823294444978048E-10</v>
      </c>
    </row>
    <row r="446" spans="1:10" x14ac:dyDescent="0.2">
      <c r="A446" s="132"/>
      <c r="B446" s="25">
        <f t="shared" si="63"/>
        <v>437</v>
      </c>
      <c r="C446" s="24">
        <f t="shared" si="56"/>
        <v>0</v>
      </c>
      <c r="D446" s="48" t="e">
        <f t="shared" si="57"/>
        <v>#DIV/0!</v>
      </c>
      <c r="E446" s="24">
        <f t="shared" si="58"/>
        <v>0</v>
      </c>
      <c r="F446" s="48" t="e">
        <f t="shared" si="59"/>
        <v>#DIV/0!</v>
      </c>
      <c r="G446" s="44">
        <f t="shared" si="60"/>
        <v>0</v>
      </c>
      <c r="H446" s="24">
        <f t="shared" si="61"/>
        <v>0</v>
      </c>
      <c r="I446" s="24">
        <f t="shared" si="62"/>
        <v>-8.2823294444978048E-10</v>
      </c>
      <c r="J446" s="24">
        <f t="shared" si="55"/>
        <v>-8.2823294444978048E-10</v>
      </c>
    </row>
    <row r="447" spans="1:10" x14ac:dyDescent="0.2">
      <c r="A447" s="132"/>
      <c r="B447" s="25">
        <f t="shared" si="63"/>
        <v>438</v>
      </c>
      <c r="C447" s="24">
        <f t="shared" si="56"/>
        <v>0</v>
      </c>
      <c r="D447" s="48" t="e">
        <f t="shared" si="57"/>
        <v>#DIV/0!</v>
      </c>
      <c r="E447" s="24">
        <f t="shared" si="58"/>
        <v>0</v>
      </c>
      <c r="F447" s="48" t="e">
        <f t="shared" si="59"/>
        <v>#DIV/0!</v>
      </c>
      <c r="G447" s="44">
        <f t="shared" si="60"/>
        <v>0</v>
      </c>
      <c r="H447" s="24">
        <f t="shared" si="61"/>
        <v>0</v>
      </c>
      <c r="I447" s="24">
        <f t="shared" si="62"/>
        <v>-8.2823294444978048E-10</v>
      </c>
      <c r="J447" s="24">
        <f t="shared" si="55"/>
        <v>-8.2823294444978048E-10</v>
      </c>
    </row>
    <row r="448" spans="1:10" x14ac:dyDescent="0.2">
      <c r="A448" s="132"/>
      <c r="B448" s="25">
        <f t="shared" si="63"/>
        <v>439</v>
      </c>
      <c r="C448" s="24">
        <f t="shared" si="56"/>
        <v>0</v>
      </c>
      <c r="D448" s="48" t="e">
        <f t="shared" si="57"/>
        <v>#DIV/0!</v>
      </c>
      <c r="E448" s="24">
        <f t="shared" si="58"/>
        <v>0</v>
      </c>
      <c r="F448" s="48" t="e">
        <f t="shared" si="59"/>
        <v>#DIV/0!</v>
      </c>
      <c r="G448" s="44">
        <f t="shared" si="60"/>
        <v>0</v>
      </c>
      <c r="H448" s="24">
        <f t="shared" si="61"/>
        <v>0</v>
      </c>
      <c r="I448" s="24">
        <f t="shared" si="62"/>
        <v>-8.2823294444978048E-10</v>
      </c>
      <c r="J448" s="24">
        <f t="shared" si="55"/>
        <v>-8.2823294444978048E-10</v>
      </c>
    </row>
    <row r="449" spans="1:10" x14ac:dyDescent="0.2">
      <c r="A449" s="132"/>
      <c r="B449" s="25">
        <f t="shared" si="63"/>
        <v>440</v>
      </c>
      <c r="C449" s="24">
        <f t="shared" si="56"/>
        <v>0</v>
      </c>
      <c r="D449" s="48" t="e">
        <f t="shared" si="57"/>
        <v>#DIV/0!</v>
      </c>
      <c r="E449" s="24">
        <f t="shared" si="58"/>
        <v>0</v>
      </c>
      <c r="F449" s="48" t="e">
        <f t="shared" si="59"/>
        <v>#DIV/0!</v>
      </c>
      <c r="G449" s="44">
        <f t="shared" si="60"/>
        <v>0</v>
      </c>
      <c r="H449" s="24">
        <f t="shared" si="61"/>
        <v>0</v>
      </c>
      <c r="I449" s="24">
        <f t="shared" si="62"/>
        <v>-8.2823294444978048E-10</v>
      </c>
      <c r="J449" s="24">
        <f t="shared" si="55"/>
        <v>-8.2823294444978048E-10</v>
      </c>
    </row>
    <row r="450" spans="1:10" x14ac:dyDescent="0.2">
      <c r="A450" s="132"/>
      <c r="B450" s="25">
        <f t="shared" si="63"/>
        <v>441</v>
      </c>
      <c r="C450" s="24">
        <f t="shared" si="56"/>
        <v>0</v>
      </c>
      <c r="D450" s="48" t="e">
        <f t="shared" si="57"/>
        <v>#DIV/0!</v>
      </c>
      <c r="E450" s="24">
        <f t="shared" si="58"/>
        <v>0</v>
      </c>
      <c r="F450" s="48" t="e">
        <f t="shared" si="59"/>
        <v>#DIV/0!</v>
      </c>
      <c r="G450" s="44">
        <f t="shared" si="60"/>
        <v>0</v>
      </c>
      <c r="H450" s="24">
        <f t="shared" si="61"/>
        <v>0</v>
      </c>
      <c r="I450" s="24">
        <f t="shared" si="62"/>
        <v>-8.2823294444978048E-10</v>
      </c>
      <c r="J450" s="24">
        <f t="shared" si="55"/>
        <v>-8.2823294444978048E-10</v>
      </c>
    </row>
    <row r="451" spans="1:10" x14ac:dyDescent="0.2">
      <c r="A451" s="132"/>
      <c r="B451" s="25">
        <f t="shared" si="63"/>
        <v>442</v>
      </c>
      <c r="C451" s="24">
        <f t="shared" si="56"/>
        <v>0</v>
      </c>
      <c r="D451" s="48" t="e">
        <f t="shared" si="57"/>
        <v>#DIV/0!</v>
      </c>
      <c r="E451" s="24">
        <f t="shared" si="58"/>
        <v>0</v>
      </c>
      <c r="F451" s="48" t="e">
        <f t="shared" si="59"/>
        <v>#DIV/0!</v>
      </c>
      <c r="G451" s="44">
        <f t="shared" si="60"/>
        <v>0</v>
      </c>
      <c r="H451" s="24">
        <f t="shared" si="61"/>
        <v>0</v>
      </c>
      <c r="I451" s="24">
        <f t="shared" si="62"/>
        <v>-8.2823294444978048E-10</v>
      </c>
      <c r="J451" s="24">
        <f t="shared" si="55"/>
        <v>-8.2823294444978048E-10</v>
      </c>
    </row>
    <row r="452" spans="1:10" x14ac:dyDescent="0.2">
      <c r="A452" s="132"/>
      <c r="B452" s="25">
        <f t="shared" si="63"/>
        <v>443</v>
      </c>
      <c r="C452" s="24">
        <f t="shared" si="56"/>
        <v>0</v>
      </c>
      <c r="D452" s="48" t="e">
        <f t="shared" si="57"/>
        <v>#DIV/0!</v>
      </c>
      <c r="E452" s="24">
        <f t="shared" si="58"/>
        <v>0</v>
      </c>
      <c r="F452" s="48" t="e">
        <f t="shared" si="59"/>
        <v>#DIV/0!</v>
      </c>
      <c r="G452" s="44">
        <f t="shared" si="60"/>
        <v>0</v>
      </c>
      <c r="H452" s="24">
        <f t="shared" si="61"/>
        <v>0</v>
      </c>
      <c r="I452" s="24">
        <f t="shared" si="62"/>
        <v>-8.2823294444978048E-10</v>
      </c>
      <c r="J452" s="24">
        <f t="shared" si="55"/>
        <v>-8.2823294444978048E-10</v>
      </c>
    </row>
    <row r="453" spans="1:10" x14ac:dyDescent="0.2">
      <c r="A453" s="132"/>
      <c r="B453" s="25">
        <f t="shared" si="63"/>
        <v>444</v>
      </c>
      <c r="C453" s="24">
        <f t="shared" si="56"/>
        <v>0</v>
      </c>
      <c r="D453" s="48" t="e">
        <f t="shared" si="57"/>
        <v>#DIV/0!</v>
      </c>
      <c r="E453" s="24">
        <f t="shared" si="58"/>
        <v>0</v>
      </c>
      <c r="F453" s="48" t="e">
        <f t="shared" si="59"/>
        <v>#DIV/0!</v>
      </c>
      <c r="G453" s="44">
        <f t="shared" si="60"/>
        <v>0</v>
      </c>
      <c r="H453" s="24">
        <f t="shared" si="61"/>
        <v>0</v>
      </c>
      <c r="I453" s="24">
        <f t="shared" si="62"/>
        <v>-8.2823294444978048E-10</v>
      </c>
      <c r="J453" s="24">
        <f t="shared" si="55"/>
        <v>-8.2823294444978048E-10</v>
      </c>
    </row>
    <row r="454" spans="1:10" x14ac:dyDescent="0.2">
      <c r="A454" s="132">
        <f>A442+1</f>
        <v>38</v>
      </c>
      <c r="B454" s="25">
        <f t="shared" si="63"/>
        <v>445</v>
      </c>
      <c r="C454" s="24">
        <f t="shared" si="56"/>
        <v>0</v>
      </c>
      <c r="D454" s="48" t="e">
        <f t="shared" si="57"/>
        <v>#DIV/0!</v>
      </c>
      <c r="E454" s="24">
        <f t="shared" si="58"/>
        <v>0</v>
      </c>
      <c r="F454" s="48" t="e">
        <f t="shared" si="59"/>
        <v>#DIV/0!</v>
      </c>
      <c r="G454" s="44">
        <f t="shared" si="60"/>
        <v>0</v>
      </c>
      <c r="H454" s="24">
        <f t="shared" si="61"/>
        <v>0</v>
      </c>
      <c r="I454" s="24">
        <f t="shared" si="62"/>
        <v>-8.2823294444978048E-10</v>
      </c>
      <c r="J454" s="24">
        <f t="shared" si="55"/>
        <v>-8.2823294444978048E-10</v>
      </c>
    </row>
    <row r="455" spans="1:10" x14ac:dyDescent="0.2">
      <c r="A455" s="132"/>
      <c r="B455" s="25">
        <f t="shared" si="63"/>
        <v>446</v>
      </c>
      <c r="C455" s="24">
        <f t="shared" si="56"/>
        <v>0</v>
      </c>
      <c r="D455" s="48" t="e">
        <f t="shared" si="57"/>
        <v>#DIV/0!</v>
      </c>
      <c r="E455" s="24">
        <f t="shared" si="58"/>
        <v>0</v>
      </c>
      <c r="F455" s="48" t="e">
        <f t="shared" si="59"/>
        <v>#DIV/0!</v>
      </c>
      <c r="G455" s="44">
        <f t="shared" si="60"/>
        <v>0</v>
      </c>
      <c r="H455" s="24">
        <f t="shared" si="61"/>
        <v>0</v>
      </c>
      <c r="I455" s="24">
        <f t="shared" si="62"/>
        <v>-8.2823294444978048E-10</v>
      </c>
      <c r="J455" s="24">
        <f t="shared" si="55"/>
        <v>-8.2823294444978048E-10</v>
      </c>
    </row>
    <row r="456" spans="1:10" x14ac:dyDescent="0.2">
      <c r="A456" s="132"/>
      <c r="B456" s="25">
        <f t="shared" si="63"/>
        <v>447</v>
      </c>
      <c r="C456" s="24">
        <f t="shared" si="56"/>
        <v>0</v>
      </c>
      <c r="D456" s="48" t="e">
        <f t="shared" si="57"/>
        <v>#DIV/0!</v>
      </c>
      <c r="E456" s="24">
        <f t="shared" si="58"/>
        <v>0</v>
      </c>
      <c r="F456" s="48" t="e">
        <f t="shared" si="59"/>
        <v>#DIV/0!</v>
      </c>
      <c r="G456" s="44">
        <f t="shared" si="60"/>
        <v>0</v>
      </c>
      <c r="H456" s="24">
        <f t="shared" si="61"/>
        <v>0</v>
      </c>
      <c r="I456" s="24">
        <f t="shared" si="62"/>
        <v>-8.2823294444978048E-10</v>
      </c>
      <c r="J456" s="24">
        <f t="shared" si="55"/>
        <v>-8.2823294444978048E-10</v>
      </c>
    </row>
    <row r="457" spans="1:10" x14ac:dyDescent="0.2">
      <c r="A457" s="132"/>
      <c r="B457" s="25">
        <f t="shared" si="63"/>
        <v>448</v>
      </c>
      <c r="C457" s="24">
        <f t="shared" si="56"/>
        <v>0</v>
      </c>
      <c r="D457" s="48" t="e">
        <f t="shared" si="57"/>
        <v>#DIV/0!</v>
      </c>
      <c r="E457" s="24">
        <f t="shared" si="58"/>
        <v>0</v>
      </c>
      <c r="F457" s="48" t="e">
        <f t="shared" si="59"/>
        <v>#DIV/0!</v>
      </c>
      <c r="G457" s="44">
        <f t="shared" si="60"/>
        <v>0</v>
      </c>
      <c r="H457" s="24">
        <f t="shared" si="61"/>
        <v>0</v>
      </c>
      <c r="I457" s="24">
        <f t="shared" si="62"/>
        <v>-8.2823294444978048E-10</v>
      </c>
      <c r="J457" s="24">
        <f t="shared" si="55"/>
        <v>-8.2823294444978048E-10</v>
      </c>
    </row>
    <row r="458" spans="1:10" x14ac:dyDescent="0.2">
      <c r="A458" s="132"/>
      <c r="B458" s="25">
        <f t="shared" si="63"/>
        <v>449</v>
      </c>
      <c r="C458" s="24">
        <f t="shared" si="56"/>
        <v>0</v>
      </c>
      <c r="D458" s="48" t="e">
        <f t="shared" si="57"/>
        <v>#DIV/0!</v>
      </c>
      <c r="E458" s="24">
        <f t="shared" si="58"/>
        <v>0</v>
      </c>
      <c r="F458" s="48" t="e">
        <f t="shared" si="59"/>
        <v>#DIV/0!</v>
      </c>
      <c r="G458" s="44">
        <f t="shared" si="60"/>
        <v>0</v>
      </c>
      <c r="H458" s="24">
        <f t="shared" si="61"/>
        <v>0</v>
      </c>
      <c r="I458" s="24">
        <f t="shared" si="62"/>
        <v>-8.2823294444978048E-10</v>
      </c>
      <c r="J458" s="24">
        <f t="shared" ref="J458:J489" si="64">H458+I458</f>
        <v>-8.2823294444978048E-10</v>
      </c>
    </row>
    <row r="459" spans="1:10" x14ac:dyDescent="0.2">
      <c r="A459" s="132"/>
      <c r="B459" s="25">
        <f t="shared" si="63"/>
        <v>450</v>
      </c>
      <c r="C459" s="24">
        <f t="shared" ref="C459:C489" si="65">IF(H458*($G$5*0.01/12)&gt;0,H458*($G$5*0.01/12),0)</f>
        <v>0</v>
      </c>
      <c r="D459" s="48" t="e">
        <f t="shared" ref="D459:D489" si="66">C459/G459</f>
        <v>#DIV/0!</v>
      </c>
      <c r="E459" s="24">
        <f t="shared" ref="E459:E489" si="67">IF(C459&gt;0,G459-C459,0)</f>
        <v>0</v>
      </c>
      <c r="F459" s="48" t="e">
        <f t="shared" ref="F459:F489" si="68">E459/G459</f>
        <v>#DIV/0!</v>
      </c>
      <c r="G459" s="44">
        <f t="shared" ref="G459:G489" si="69">IF(C459&gt;0,(($G$5*0.01/12)*$G$4)/(1-1/(1+($G$5*0.01/12))^($G$6*12)),0)</f>
        <v>0</v>
      </c>
      <c r="H459" s="24">
        <f t="shared" ref="H459:H489" si="70">IF(H458-E459&gt;=0,H458-E459,0)</f>
        <v>0</v>
      </c>
      <c r="I459" s="24">
        <f t="shared" ref="I459:I489" si="71">I458-C459</f>
        <v>-8.2823294444978048E-10</v>
      </c>
      <c r="J459" s="24">
        <f t="shared" si="64"/>
        <v>-8.2823294444978048E-10</v>
      </c>
    </row>
    <row r="460" spans="1:10" x14ac:dyDescent="0.2">
      <c r="A460" s="132"/>
      <c r="B460" s="25">
        <f t="shared" si="63"/>
        <v>451</v>
      </c>
      <c r="C460" s="24">
        <f t="shared" si="65"/>
        <v>0</v>
      </c>
      <c r="D460" s="48" t="e">
        <f t="shared" si="66"/>
        <v>#DIV/0!</v>
      </c>
      <c r="E460" s="24">
        <f t="shared" si="67"/>
        <v>0</v>
      </c>
      <c r="F460" s="48" t="e">
        <f t="shared" si="68"/>
        <v>#DIV/0!</v>
      </c>
      <c r="G460" s="44">
        <f t="shared" si="69"/>
        <v>0</v>
      </c>
      <c r="H460" s="24">
        <f t="shared" si="70"/>
        <v>0</v>
      </c>
      <c r="I460" s="24">
        <f t="shared" si="71"/>
        <v>-8.2823294444978048E-10</v>
      </c>
      <c r="J460" s="24">
        <f t="shared" si="64"/>
        <v>-8.2823294444978048E-10</v>
      </c>
    </row>
    <row r="461" spans="1:10" x14ac:dyDescent="0.2">
      <c r="A461" s="132"/>
      <c r="B461" s="25">
        <f t="shared" si="63"/>
        <v>452</v>
      </c>
      <c r="C461" s="24">
        <f t="shared" si="65"/>
        <v>0</v>
      </c>
      <c r="D461" s="48" t="e">
        <f t="shared" si="66"/>
        <v>#DIV/0!</v>
      </c>
      <c r="E461" s="24">
        <f t="shared" si="67"/>
        <v>0</v>
      </c>
      <c r="F461" s="48" t="e">
        <f t="shared" si="68"/>
        <v>#DIV/0!</v>
      </c>
      <c r="G461" s="44">
        <f t="shared" si="69"/>
        <v>0</v>
      </c>
      <c r="H461" s="24">
        <f t="shared" si="70"/>
        <v>0</v>
      </c>
      <c r="I461" s="24">
        <f t="shared" si="71"/>
        <v>-8.2823294444978048E-10</v>
      </c>
      <c r="J461" s="24">
        <f t="shared" si="64"/>
        <v>-8.2823294444978048E-10</v>
      </c>
    </row>
    <row r="462" spans="1:10" x14ac:dyDescent="0.2">
      <c r="A462" s="132"/>
      <c r="B462" s="25">
        <f t="shared" si="63"/>
        <v>453</v>
      </c>
      <c r="C462" s="24">
        <f t="shared" si="65"/>
        <v>0</v>
      </c>
      <c r="D462" s="48" t="e">
        <f t="shared" si="66"/>
        <v>#DIV/0!</v>
      </c>
      <c r="E462" s="24">
        <f t="shared" si="67"/>
        <v>0</v>
      </c>
      <c r="F462" s="48" t="e">
        <f t="shared" si="68"/>
        <v>#DIV/0!</v>
      </c>
      <c r="G462" s="44">
        <f t="shared" si="69"/>
        <v>0</v>
      </c>
      <c r="H462" s="24">
        <f t="shared" si="70"/>
        <v>0</v>
      </c>
      <c r="I462" s="24">
        <f t="shared" si="71"/>
        <v>-8.2823294444978048E-10</v>
      </c>
      <c r="J462" s="24">
        <f t="shared" si="64"/>
        <v>-8.2823294444978048E-10</v>
      </c>
    </row>
    <row r="463" spans="1:10" x14ac:dyDescent="0.2">
      <c r="A463" s="132"/>
      <c r="B463" s="25">
        <f t="shared" si="63"/>
        <v>454</v>
      </c>
      <c r="C463" s="24">
        <f t="shared" si="65"/>
        <v>0</v>
      </c>
      <c r="D463" s="48" t="e">
        <f t="shared" si="66"/>
        <v>#DIV/0!</v>
      </c>
      <c r="E463" s="24">
        <f t="shared" si="67"/>
        <v>0</v>
      </c>
      <c r="F463" s="48" t="e">
        <f t="shared" si="68"/>
        <v>#DIV/0!</v>
      </c>
      <c r="G463" s="44">
        <f t="shared" si="69"/>
        <v>0</v>
      </c>
      <c r="H463" s="24">
        <f t="shared" si="70"/>
        <v>0</v>
      </c>
      <c r="I463" s="24">
        <f t="shared" si="71"/>
        <v>-8.2823294444978048E-10</v>
      </c>
      <c r="J463" s="24">
        <f t="shared" si="64"/>
        <v>-8.2823294444978048E-10</v>
      </c>
    </row>
    <row r="464" spans="1:10" x14ac:dyDescent="0.2">
      <c r="A464" s="132"/>
      <c r="B464" s="25">
        <f t="shared" si="63"/>
        <v>455</v>
      </c>
      <c r="C464" s="24">
        <f t="shared" si="65"/>
        <v>0</v>
      </c>
      <c r="D464" s="48" t="e">
        <f t="shared" si="66"/>
        <v>#DIV/0!</v>
      </c>
      <c r="E464" s="24">
        <f t="shared" si="67"/>
        <v>0</v>
      </c>
      <c r="F464" s="48" t="e">
        <f t="shared" si="68"/>
        <v>#DIV/0!</v>
      </c>
      <c r="G464" s="44">
        <f t="shared" si="69"/>
        <v>0</v>
      </c>
      <c r="H464" s="24">
        <f t="shared" si="70"/>
        <v>0</v>
      </c>
      <c r="I464" s="24">
        <f t="shared" si="71"/>
        <v>-8.2823294444978048E-10</v>
      </c>
      <c r="J464" s="24">
        <f t="shared" si="64"/>
        <v>-8.2823294444978048E-10</v>
      </c>
    </row>
    <row r="465" spans="1:10" x14ac:dyDescent="0.2">
      <c r="A465" s="132"/>
      <c r="B465" s="25">
        <f t="shared" si="63"/>
        <v>456</v>
      </c>
      <c r="C465" s="24">
        <f t="shared" si="65"/>
        <v>0</v>
      </c>
      <c r="D465" s="48" t="e">
        <f t="shared" si="66"/>
        <v>#DIV/0!</v>
      </c>
      <c r="E465" s="24">
        <f t="shared" si="67"/>
        <v>0</v>
      </c>
      <c r="F465" s="48" t="e">
        <f t="shared" si="68"/>
        <v>#DIV/0!</v>
      </c>
      <c r="G465" s="44">
        <f t="shared" si="69"/>
        <v>0</v>
      </c>
      <c r="H465" s="24">
        <f t="shared" si="70"/>
        <v>0</v>
      </c>
      <c r="I465" s="24">
        <f t="shared" si="71"/>
        <v>-8.2823294444978048E-10</v>
      </c>
      <c r="J465" s="24">
        <f t="shared" si="64"/>
        <v>-8.2823294444978048E-10</v>
      </c>
    </row>
    <row r="466" spans="1:10" x14ac:dyDescent="0.2">
      <c r="A466" s="132">
        <f>A454+1</f>
        <v>39</v>
      </c>
      <c r="B466" s="25">
        <f t="shared" si="63"/>
        <v>457</v>
      </c>
      <c r="C466" s="24">
        <f t="shared" si="65"/>
        <v>0</v>
      </c>
      <c r="D466" s="48" t="e">
        <f t="shared" si="66"/>
        <v>#DIV/0!</v>
      </c>
      <c r="E466" s="24">
        <f t="shared" si="67"/>
        <v>0</v>
      </c>
      <c r="F466" s="48" t="e">
        <f t="shared" si="68"/>
        <v>#DIV/0!</v>
      </c>
      <c r="G466" s="44">
        <f t="shared" si="69"/>
        <v>0</v>
      </c>
      <c r="H466" s="24">
        <f t="shared" si="70"/>
        <v>0</v>
      </c>
      <c r="I466" s="24">
        <f t="shared" si="71"/>
        <v>-8.2823294444978048E-10</v>
      </c>
      <c r="J466" s="24">
        <f t="shared" si="64"/>
        <v>-8.2823294444978048E-10</v>
      </c>
    </row>
    <row r="467" spans="1:10" x14ac:dyDescent="0.2">
      <c r="A467" s="132"/>
      <c r="B467" s="25">
        <f t="shared" si="63"/>
        <v>458</v>
      </c>
      <c r="C467" s="24">
        <f t="shared" si="65"/>
        <v>0</v>
      </c>
      <c r="D467" s="48" t="e">
        <f t="shared" si="66"/>
        <v>#DIV/0!</v>
      </c>
      <c r="E467" s="24">
        <f t="shared" si="67"/>
        <v>0</v>
      </c>
      <c r="F467" s="48" t="e">
        <f t="shared" si="68"/>
        <v>#DIV/0!</v>
      </c>
      <c r="G467" s="44">
        <f t="shared" si="69"/>
        <v>0</v>
      </c>
      <c r="H467" s="24">
        <f t="shared" si="70"/>
        <v>0</v>
      </c>
      <c r="I467" s="24">
        <f t="shared" si="71"/>
        <v>-8.2823294444978048E-10</v>
      </c>
      <c r="J467" s="24">
        <f t="shared" si="64"/>
        <v>-8.2823294444978048E-10</v>
      </c>
    </row>
    <row r="468" spans="1:10" x14ac:dyDescent="0.2">
      <c r="A468" s="132"/>
      <c r="B468" s="25">
        <f t="shared" si="63"/>
        <v>459</v>
      </c>
      <c r="C468" s="24">
        <f t="shared" si="65"/>
        <v>0</v>
      </c>
      <c r="D468" s="48" t="e">
        <f t="shared" si="66"/>
        <v>#DIV/0!</v>
      </c>
      <c r="E468" s="24">
        <f t="shared" si="67"/>
        <v>0</v>
      </c>
      <c r="F468" s="48" t="e">
        <f t="shared" si="68"/>
        <v>#DIV/0!</v>
      </c>
      <c r="G468" s="44">
        <f t="shared" si="69"/>
        <v>0</v>
      </c>
      <c r="H468" s="24">
        <f t="shared" si="70"/>
        <v>0</v>
      </c>
      <c r="I468" s="24">
        <f t="shared" si="71"/>
        <v>-8.2823294444978048E-10</v>
      </c>
      <c r="J468" s="24">
        <f t="shared" si="64"/>
        <v>-8.2823294444978048E-10</v>
      </c>
    </row>
    <row r="469" spans="1:10" x14ac:dyDescent="0.2">
      <c r="A469" s="132"/>
      <c r="B469" s="25">
        <f t="shared" si="63"/>
        <v>460</v>
      </c>
      <c r="C469" s="24">
        <f t="shared" si="65"/>
        <v>0</v>
      </c>
      <c r="D469" s="48" t="e">
        <f t="shared" si="66"/>
        <v>#DIV/0!</v>
      </c>
      <c r="E469" s="24">
        <f t="shared" si="67"/>
        <v>0</v>
      </c>
      <c r="F469" s="48" t="e">
        <f t="shared" si="68"/>
        <v>#DIV/0!</v>
      </c>
      <c r="G469" s="44">
        <f t="shared" si="69"/>
        <v>0</v>
      </c>
      <c r="H469" s="24">
        <f t="shared" si="70"/>
        <v>0</v>
      </c>
      <c r="I469" s="24">
        <f t="shared" si="71"/>
        <v>-8.2823294444978048E-10</v>
      </c>
      <c r="J469" s="24">
        <f t="shared" si="64"/>
        <v>-8.2823294444978048E-10</v>
      </c>
    </row>
    <row r="470" spans="1:10" x14ac:dyDescent="0.2">
      <c r="A470" s="132"/>
      <c r="B470" s="25">
        <f t="shared" si="63"/>
        <v>461</v>
      </c>
      <c r="C470" s="24">
        <f t="shared" si="65"/>
        <v>0</v>
      </c>
      <c r="D470" s="48" t="e">
        <f t="shared" si="66"/>
        <v>#DIV/0!</v>
      </c>
      <c r="E470" s="24">
        <f t="shared" si="67"/>
        <v>0</v>
      </c>
      <c r="F470" s="48" t="e">
        <f t="shared" si="68"/>
        <v>#DIV/0!</v>
      </c>
      <c r="G470" s="44">
        <f t="shared" si="69"/>
        <v>0</v>
      </c>
      <c r="H470" s="24">
        <f t="shared" si="70"/>
        <v>0</v>
      </c>
      <c r="I470" s="24">
        <f t="shared" si="71"/>
        <v>-8.2823294444978048E-10</v>
      </c>
      <c r="J470" s="24">
        <f t="shared" si="64"/>
        <v>-8.2823294444978048E-10</v>
      </c>
    </row>
    <row r="471" spans="1:10" x14ac:dyDescent="0.2">
      <c r="A471" s="132"/>
      <c r="B471" s="25">
        <f t="shared" si="63"/>
        <v>462</v>
      </c>
      <c r="C471" s="24">
        <f t="shared" si="65"/>
        <v>0</v>
      </c>
      <c r="D471" s="48" t="e">
        <f t="shared" si="66"/>
        <v>#DIV/0!</v>
      </c>
      <c r="E471" s="24">
        <f t="shared" si="67"/>
        <v>0</v>
      </c>
      <c r="F471" s="48" t="e">
        <f t="shared" si="68"/>
        <v>#DIV/0!</v>
      </c>
      <c r="G471" s="44">
        <f t="shared" si="69"/>
        <v>0</v>
      </c>
      <c r="H471" s="24">
        <f t="shared" si="70"/>
        <v>0</v>
      </c>
      <c r="I471" s="24">
        <f t="shared" si="71"/>
        <v>-8.2823294444978048E-10</v>
      </c>
      <c r="J471" s="24">
        <f t="shared" si="64"/>
        <v>-8.2823294444978048E-10</v>
      </c>
    </row>
    <row r="472" spans="1:10" x14ac:dyDescent="0.2">
      <c r="A472" s="132"/>
      <c r="B472" s="25">
        <f t="shared" ref="B472:B489" si="72">B471+1</f>
        <v>463</v>
      </c>
      <c r="C472" s="24">
        <f t="shared" si="65"/>
        <v>0</v>
      </c>
      <c r="D472" s="48" t="e">
        <f t="shared" si="66"/>
        <v>#DIV/0!</v>
      </c>
      <c r="E472" s="24">
        <f t="shared" si="67"/>
        <v>0</v>
      </c>
      <c r="F472" s="48" t="e">
        <f t="shared" si="68"/>
        <v>#DIV/0!</v>
      </c>
      <c r="G472" s="44">
        <f t="shared" si="69"/>
        <v>0</v>
      </c>
      <c r="H472" s="24">
        <f t="shared" si="70"/>
        <v>0</v>
      </c>
      <c r="I472" s="24">
        <f t="shared" si="71"/>
        <v>-8.2823294444978048E-10</v>
      </c>
      <c r="J472" s="24">
        <f t="shared" si="64"/>
        <v>-8.2823294444978048E-10</v>
      </c>
    </row>
    <row r="473" spans="1:10" x14ac:dyDescent="0.2">
      <c r="A473" s="132"/>
      <c r="B473" s="25">
        <f t="shared" si="72"/>
        <v>464</v>
      </c>
      <c r="C473" s="24">
        <f t="shared" si="65"/>
        <v>0</v>
      </c>
      <c r="D473" s="48" t="e">
        <f t="shared" si="66"/>
        <v>#DIV/0!</v>
      </c>
      <c r="E473" s="24">
        <f t="shared" si="67"/>
        <v>0</v>
      </c>
      <c r="F473" s="48" t="e">
        <f t="shared" si="68"/>
        <v>#DIV/0!</v>
      </c>
      <c r="G473" s="44">
        <f t="shared" si="69"/>
        <v>0</v>
      </c>
      <c r="H473" s="24">
        <f t="shared" si="70"/>
        <v>0</v>
      </c>
      <c r="I473" s="24">
        <f t="shared" si="71"/>
        <v>-8.2823294444978048E-10</v>
      </c>
      <c r="J473" s="24">
        <f t="shared" si="64"/>
        <v>-8.2823294444978048E-10</v>
      </c>
    </row>
    <row r="474" spans="1:10" x14ac:dyDescent="0.2">
      <c r="A474" s="132"/>
      <c r="B474" s="25">
        <f t="shared" si="72"/>
        <v>465</v>
      </c>
      <c r="C474" s="24">
        <f t="shared" si="65"/>
        <v>0</v>
      </c>
      <c r="D474" s="48" t="e">
        <f t="shared" si="66"/>
        <v>#DIV/0!</v>
      </c>
      <c r="E474" s="24">
        <f t="shared" si="67"/>
        <v>0</v>
      </c>
      <c r="F474" s="48" t="e">
        <f t="shared" si="68"/>
        <v>#DIV/0!</v>
      </c>
      <c r="G474" s="44">
        <f t="shared" si="69"/>
        <v>0</v>
      </c>
      <c r="H474" s="24">
        <f t="shared" si="70"/>
        <v>0</v>
      </c>
      <c r="I474" s="24">
        <f t="shared" si="71"/>
        <v>-8.2823294444978048E-10</v>
      </c>
      <c r="J474" s="24">
        <f t="shared" si="64"/>
        <v>-8.2823294444978048E-10</v>
      </c>
    </row>
    <row r="475" spans="1:10" x14ac:dyDescent="0.2">
      <c r="A475" s="132"/>
      <c r="B475" s="25">
        <f t="shared" si="72"/>
        <v>466</v>
      </c>
      <c r="C475" s="24">
        <f t="shared" si="65"/>
        <v>0</v>
      </c>
      <c r="D475" s="48" t="e">
        <f t="shared" si="66"/>
        <v>#DIV/0!</v>
      </c>
      <c r="E475" s="24">
        <f t="shared" si="67"/>
        <v>0</v>
      </c>
      <c r="F475" s="48" t="e">
        <f t="shared" si="68"/>
        <v>#DIV/0!</v>
      </c>
      <c r="G475" s="44">
        <f t="shared" si="69"/>
        <v>0</v>
      </c>
      <c r="H475" s="24">
        <f t="shared" si="70"/>
        <v>0</v>
      </c>
      <c r="I475" s="24">
        <f t="shared" si="71"/>
        <v>-8.2823294444978048E-10</v>
      </c>
      <c r="J475" s="24">
        <f t="shared" si="64"/>
        <v>-8.2823294444978048E-10</v>
      </c>
    </row>
    <row r="476" spans="1:10" x14ac:dyDescent="0.2">
      <c r="A476" s="132"/>
      <c r="B476" s="25">
        <f t="shared" si="72"/>
        <v>467</v>
      </c>
      <c r="C476" s="24">
        <f t="shared" si="65"/>
        <v>0</v>
      </c>
      <c r="D476" s="48" t="e">
        <f t="shared" si="66"/>
        <v>#DIV/0!</v>
      </c>
      <c r="E476" s="24">
        <f t="shared" si="67"/>
        <v>0</v>
      </c>
      <c r="F476" s="48" t="e">
        <f t="shared" si="68"/>
        <v>#DIV/0!</v>
      </c>
      <c r="G476" s="44">
        <f t="shared" si="69"/>
        <v>0</v>
      </c>
      <c r="H476" s="24">
        <f t="shared" si="70"/>
        <v>0</v>
      </c>
      <c r="I476" s="24">
        <f t="shared" si="71"/>
        <v>-8.2823294444978048E-10</v>
      </c>
      <c r="J476" s="24">
        <f t="shared" si="64"/>
        <v>-8.2823294444978048E-10</v>
      </c>
    </row>
    <row r="477" spans="1:10" x14ac:dyDescent="0.2">
      <c r="A477" s="132"/>
      <c r="B477" s="25">
        <f t="shared" si="72"/>
        <v>468</v>
      </c>
      <c r="C477" s="24">
        <f t="shared" si="65"/>
        <v>0</v>
      </c>
      <c r="D477" s="48" t="e">
        <f t="shared" si="66"/>
        <v>#DIV/0!</v>
      </c>
      <c r="E477" s="24">
        <f t="shared" si="67"/>
        <v>0</v>
      </c>
      <c r="F477" s="48" t="e">
        <f t="shared" si="68"/>
        <v>#DIV/0!</v>
      </c>
      <c r="G477" s="44">
        <f t="shared" si="69"/>
        <v>0</v>
      </c>
      <c r="H477" s="24">
        <f t="shared" si="70"/>
        <v>0</v>
      </c>
      <c r="I477" s="24">
        <f t="shared" si="71"/>
        <v>-8.2823294444978048E-10</v>
      </c>
      <c r="J477" s="24">
        <f t="shared" si="64"/>
        <v>-8.2823294444978048E-10</v>
      </c>
    </row>
    <row r="478" spans="1:10" x14ac:dyDescent="0.2">
      <c r="A478" s="132">
        <f>A466+1</f>
        <v>40</v>
      </c>
      <c r="B478" s="25">
        <f t="shared" si="72"/>
        <v>469</v>
      </c>
      <c r="C478" s="24">
        <f t="shared" si="65"/>
        <v>0</v>
      </c>
      <c r="D478" s="48" t="e">
        <f t="shared" si="66"/>
        <v>#DIV/0!</v>
      </c>
      <c r="E478" s="24">
        <f t="shared" si="67"/>
        <v>0</v>
      </c>
      <c r="F478" s="48" t="e">
        <f t="shared" si="68"/>
        <v>#DIV/0!</v>
      </c>
      <c r="G478" s="44">
        <f t="shared" si="69"/>
        <v>0</v>
      </c>
      <c r="H478" s="24">
        <f t="shared" si="70"/>
        <v>0</v>
      </c>
      <c r="I478" s="24">
        <f t="shared" si="71"/>
        <v>-8.2823294444978048E-10</v>
      </c>
      <c r="J478" s="24">
        <f t="shared" si="64"/>
        <v>-8.2823294444978048E-10</v>
      </c>
    </row>
    <row r="479" spans="1:10" x14ac:dyDescent="0.2">
      <c r="A479" s="132"/>
      <c r="B479" s="25">
        <f t="shared" si="72"/>
        <v>470</v>
      </c>
      <c r="C479" s="24">
        <f t="shared" si="65"/>
        <v>0</v>
      </c>
      <c r="D479" s="48" t="e">
        <f t="shared" si="66"/>
        <v>#DIV/0!</v>
      </c>
      <c r="E479" s="24">
        <f t="shared" si="67"/>
        <v>0</v>
      </c>
      <c r="F479" s="48" t="e">
        <f t="shared" si="68"/>
        <v>#DIV/0!</v>
      </c>
      <c r="G479" s="44">
        <f t="shared" si="69"/>
        <v>0</v>
      </c>
      <c r="H479" s="24">
        <f t="shared" si="70"/>
        <v>0</v>
      </c>
      <c r="I479" s="24">
        <f t="shared" si="71"/>
        <v>-8.2823294444978048E-10</v>
      </c>
      <c r="J479" s="24">
        <f t="shared" si="64"/>
        <v>-8.2823294444978048E-10</v>
      </c>
    </row>
    <row r="480" spans="1:10" x14ac:dyDescent="0.2">
      <c r="A480" s="132"/>
      <c r="B480" s="25">
        <f t="shared" si="72"/>
        <v>471</v>
      </c>
      <c r="C480" s="24">
        <f t="shared" si="65"/>
        <v>0</v>
      </c>
      <c r="D480" s="48" t="e">
        <f t="shared" si="66"/>
        <v>#DIV/0!</v>
      </c>
      <c r="E480" s="24">
        <f t="shared" si="67"/>
        <v>0</v>
      </c>
      <c r="F480" s="48" t="e">
        <f t="shared" si="68"/>
        <v>#DIV/0!</v>
      </c>
      <c r="G480" s="44">
        <f t="shared" si="69"/>
        <v>0</v>
      </c>
      <c r="H480" s="24">
        <f t="shared" si="70"/>
        <v>0</v>
      </c>
      <c r="I480" s="24">
        <f t="shared" si="71"/>
        <v>-8.2823294444978048E-10</v>
      </c>
      <c r="J480" s="24">
        <f t="shared" si="64"/>
        <v>-8.2823294444978048E-10</v>
      </c>
    </row>
    <row r="481" spans="1:10" x14ac:dyDescent="0.2">
      <c r="A481" s="132"/>
      <c r="B481" s="25">
        <f t="shared" si="72"/>
        <v>472</v>
      </c>
      <c r="C481" s="24">
        <f t="shared" si="65"/>
        <v>0</v>
      </c>
      <c r="D481" s="48" t="e">
        <f t="shared" si="66"/>
        <v>#DIV/0!</v>
      </c>
      <c r="E481" s="24">
        <f t="shared" si="67"/>
        <v>0</v>
      </c>
      <c r="F481" s="48" t="e">
        <f t="shared" si="68"/>
        <v>#DIV/0!</v>
      </c>
      <c r="G481" s="44">
        <f t="shared" si="69"/>
        <v>0</v>
      </c>
      <c r="H481" s="24">
        <f t="shared" si="70"/>
        <v>0</v>
      </c>
      <c r="I481" s="24">
        <f t="shared" si="71"/>
        <v>-8.2823294444978048E-10</v>
      </c>
      <c r="J481" s="24">
        <f t="shared" si="64"/>
        <v>-8.2823294444978048E-10</v>
      </c>
    </row>
    <row r="482" spans="1:10" x14ac:dyDescent="0.2">
      <c r="A482" s="132"/>
      <c r="B482" s="25">
        <f t="shared" si="72"/>
        <v>473</v>
      </c>
      <c r="C482" s="24">
        <f t="shared" si="65"/>
        <v>0</v>
      </c>
      <c r="D482" s="48" t="e">
        <f t="shared" si="66"/>
        <v>#DIV/0!</v>
      </c>
      <c r="E482" s="24">
        <f t="shared" si="67"/>
        <v>0</v>
      </c>
      <c r="F482" s="48" t="e">
        <f t="shared" si="68"/>
        <v>#DIV/0!</v>
      </c>
      <c r="G482" s="44">
        <f t="shared" si="69"/>
        <v>0</v>
      </c>
      <c r="H482" s="24">
        <f t="shared" si="70"/>
        <v>0</v>
      </c>
      <c r="I482" s="24">
        <f t="shared" si="71"/>
        <v>-8.2823294444978048E-10</v>
      </c>
      <c r="J482" s="24">
        <f t="shared" si="64"/>
        <v>-8.2823294444978048E-10</v>
      </c>
    </row>
    <row r="483" spans="1:10" x14ac:dyDescent="0.2">
      <c r="A483" s="132"/>
      <c r="B483" s="25">
        <f t="shared" si="72"/>
        <v>474</v>
      </c>
      <c r="C483" s="24">
        <f t="shared" si="65"/>
        <v>0</v>
      </c>
      <c r="D483" s="48" t="e">
        <f t="shared" si="66"/>
        <v>#DIV/0!</v>
      </c>
      <c r="E483" s="24">
        <f t="shared" si="67"/>
        <v>0</v>
      </c>
      <c r="F483" s="48" t="e">
        <f t="shared" si="68"/>
        <v>#DIV/0!</v>
      </c>
      <c r="G483" s="44">
        <f t="shared" si="69"/>
        <v>0</v>
      </c>
      <c r="H483" s="24">
        <f t="shared" si="70"/>
        <v>0</v>
      </c>
      <c r="I483" s="24">
        <f t="shared" si="71"/>
        <v>-8.2823294444978048E-10</v>
      </c>
      <c r="J483" s="24">
        <f t="shared" si="64"/>
        <v>-8.2823294444978048E-10</v>
      </c>
    </row>
    <row r="484" spans="1:10" x14ac:dyDescent="0.2">
      <c r="A484" s="132"/>
      <c r="B484" s="25">
        <f t="shared" si="72"/>
        <v>475</v>
      </c>
      <c r="C484" s="24">
        <f t="shared" si="65"/>
        <v>0</v>
      </c>
      <c r="D484" s="48" t="e">
        <f t="shared" si="66"/>
        <v>#DIV/0!</v>
      </c>
      <c r="E484" s="24">
        <f t="shared" si="67"/>
        <v>0</v>
      </c>
      <c r="F484" s="48" t="e">
        <f t="shared" si="68"/>
        <v>#DIV/0!</v>
      </c>
      <c r="G484" s="44">
        <f t="shared" si="69"/>
        <v>0</v>
      </c>
      <c r="H484" s="24">
        <f t="shared" si="70"/>
        <v>0</v>
      </c>
      <c r="I484" s="24">
        <f t="shared" si="71"/>
        <v>-8.2823294444978048E-10</v>
      </c>
      <c r="J484" s="24">
        <f t="shared" si="64"/>
        <v>-8.2823294444978048E-10</v>
      </c>
    </row>
    <row r="485" spans="1:10" x14ac:dyDescent="0.2">
      <c r="A485" s="132"/>
      <c r="B485" s="25">
        <f t="shared" si="72"/>
        <v>476</v>
      </c>
      <c r="C485" s="24">
        <f t="shared" si="65"/>
        <v>0</v>
      </c>
      <c r="D485" s="48" t="e">
        <f t="shared" si="66"/>
        <v>#DIV/0!</v>
      </c>
      <c r="E485" s="24">
        <f t="shared" si="67"/>
        <v>0</v>
      </c>
      <c r="F485" s="48" t="e">
        <f t="shared" si="68"/>
        <v>#DIV/0!</v>
      </c>
      <c r="G485" s="44">
        <f t="shared" si="69"/>
        <v>0</v>
      </c>
      <c r="H485" s="24">
        <f t="shared" si="70"/>
        <v>0</v>
      </c>
      <c r="I485" s="24">
        <f t="shared" si="71"/>
        <v>-8.2823294444978048E-10</v>
      </c>
      <c r="J485" s="24">
        <f t="shared" si="64"/>
        <v>-8.2823294444978048E-10</v>
      </c>
    </row>
    <row r="486" spans="1:10" x14ac:dyDescent="0.2">
      <c r="A486" s="132"/>
      <c r="B486" s="25">
        <f t="shared" si="72"/>
        <v>477</v>
      </c>
      <c r="C486" s="24">
        <f t="shared" si="65"/>
        <v>0</v>
      </c>
      <c r="D486" s="48" t="e">
        <f t="shared" si="66"/>
        <v>#DIV/0!</v>
      </c>
      <c r="E486" s="24">
        <f t="shared" si="67"/>
        <v>0</v>
      </c>
      <c r="F486" s="48" t="e">
        <f t="shared" si="68"/>
        <v>#DIV/0!</v>
      </c>
      <c r="G486" s="44">
        <f t="shared" si="69"/>
        <v>0</v>
      </c>
      <c r="H486" s="24">
        <f t="shared" si="70"/>
        <v>0</v>
      </c>
      <c r="I486" s="24">
        <f t="shared" si="71"/>
        <v>-8.2823294444978048E-10</v>
      </c>
      <c r="J486" s="24">
        <f t="shared" si="64"/>
        <v>-8.2823294444978048E-10</v>
      </c>
    </row>
    <row r="487" spans="1:10" x14ac:dyDescent="0.2">
      <c r="A487" s="132"/>
      <c r="B487" s="25">
        <f t="shared" si="72"/>
        <v>478</v>
      </c>
      <c r="C487" s="24">
        <f t="shared" si="65"/>
        <v>0</v>
      </c>
      <c r="D487" s="48" t="e">
        <f t="shared" si="66"/>
        <v>#DIV/0!</v>
      </c>
      <c r="E487" s="24">
        <f t="shared" si="67"/>
        <v>0</v>
      </c>
      <c r="F487" s="48" t="e">
        <f t="shared" si="68"/>
        <v>#DIV/0!</v>
      </c>
      <c r="G487" s="44">
        <f t="shared" si="69"/>
        <v>0</v>
      </c>
      <c r="H487" s="24">
        <f t="shared" si="70"/>
        <v>0</v>
      </c>
      <c r="I487" s="24">
        <f t="shared" si="71"/>
        <v>-8.2823294444978048E-10</v>
      </c>
      <c r="J487" s="24">
        <f t="shared" si="64"/>
        <v>-8.2823294444978048E-10</v>
      </c>
    </row>
    <row r="488" spans="1:10" x14ac:dyDescent="0.2">
      <c r="A488" s="132"/>
      <c r="B488" s="25">
        <f t="shared" si="72"/>
        <v>479</v>
      </c>
      <c r="C488" s="24">
        <f t="shared" si="65"/>
        <v>0</v>
      </c>
      <c r="D488" s="48" t="e">
        <f t="shared" si="66"/>
        <v>#DIV/0!</v>
      </c>
      <c r="E488" s="24">
        <f t="shared" si="67"/>
        <v>0</v>
      </c>
      <c r="F488" s="48" t="e">
        <f t="shared" si="68"/>
        <v>#DIV/0!</v>
      </c>
      <c r="G488" s="44">
        <f t="shared" si="69"/>
        <v>0</v>
      </c>
      <c r="H488" s="24">
        <f t="shared" si="70"/>
        <v>0</v>
      </c>
      <c r="I488" s="24">
        <f t="shared" si="71"/>
        <v>-8.2823294444978048E-10</v>
      </c>
      <c r="J488" s="24">
        <f t="shared" si="64"/>
        <v>-8.2823294444978048E-10</v>
      </c>
    </row>
    <row r="489" spans="1:10" x14ac:dyDescent="0.2">
      <c r="A489" s="132"/>
      <c r="B489" s="25">
        <f t="shared" si="72"/>
        <v>480</v>
      </c>
      <c r="C489" s="24">
        <f t="shared" si="65"/>
        <v>0</v>
      </c>
      <c r="D489" s="48" t="e">
        <f t="shared" si="66"/>
        <v>#DIV/0!</v>
      </c>
      <c r="E489" s="24">
        <f t="shared" si="67"/>
        <v>0</v>
      </c>
      <c r="F489" s="48" t="e">
        <f t="shared" si="68"/>
        <v>#DIV/0!</v>
      </c>
      <c r="G489" s="44">
        <f t="shared" si="69"/>
        <v>0</v>
      </c>
      <c r="H489" s="24">
        <f t="shared" si="70"/>
        <v>0</v>
      </c>
      <c r="I489" s="24">
        <f t="shared" si="71"/>
        <v>-8.2823294444978048E-10</v>
      </c>
      <c r="J489" s="24">
        <f t="shared" si="64"/>
        <v>-8.2823294444978048E-10</v>
      </c>
    </row>
  </sheetData>
  <mergeCells count="40">
    <mergeCell ref="A442:A453"/>
    <mergeCell ref="A454:A465"/>
    <mergeCell ref="A466:A477"/>
    <mergeCell ref="A478:A489"/>
    <mergeCell ref="A370:A381"/>
    <mergeCell ref="A382:A393"/>
    <mergeCell ref="A394:A405"/>
    <mergeCell ref="A406:A417"/>
    <mergeCell ref="A418:A429"/>
    <mergeCell ref="A430:A441"/>
    <mergeCell ref="A358:A369"/>
    <mergeCell ref="A226:A237"/>
    <mergeCell ref="A238:A249"/>
    <mergeCell ref="A250:A261"/>
    <mergeCell ref="A262:A273"/>
    <mergeCell ref="A274:A285"/>
    <mergeCell ref="A286:A297"/>
    <mergeCell ref="A298:A309"/>
    <mergeCell ref="A310:A321"/>
    <mergeCell ref="A322:A333"/>
    <mergeCell ref="A334:A345"/>
    <mergeCell ref="A346:A357"/>
    <mergeCell ref="A214:A225"/>
    <mergeCell ref="A82:A93"/>
    <mergeCell ref="A94:A105"/>
    <mergeCell ref="A106:A117"/>
    <mergeCell ref="A118:A129"/>
    <mergeCell ref="A130:A141"/>
    <mergeCell ref="A142:A153"/>
    <mergeCell ref="A154:A165"/>
    <mergeCell ref="A166:A177"/>
    <mergeCell ref="A178:A189"/>
    <mergeCell ref="A190:A201"/>
    <mergeCell ref="A202:A213"/>
    <mergeCell ref="A70:A81"/>
    <mergeCell ref="A10:A21"/>
    <mergeCell ref="A22:A33"/>
    <mergeCell ref="A34:A45"/>
    <mergeCell ref="A46:A57"/>
    <mergeCell ref="A58:A69"/>
  </mergeCells>
  <pageMargins left="0.2" right="0.2" top="0.2" bottom="0.2" header="0.5" footer="0.5"/>
  <pageSetup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3553" r:id="rId4">
          <objectPr defaultSize="0" autoPict="0" r:id="rId5">
            <anchor moveWithCells="1">
              <from>
                <xdr:col>10</xdr:col>
                <xdr:colOff>371475</xdr:colOff>
                <xdr:row>0</xdr:row>
                <xdr:rowOff>142875</xdr:rowOff>
              </from>
              <to>
                <xdr:col>12</xdr:col>
                <xdr:colOff>304800</xdr:colOff>
                <xdr:row>4</xdr:row>
                <xdr:rowOff>133350</xdr:rowOff>
              </to>
            </anchor>
          </objectPr>
        </oleObject>
      </mc:Choice>
      <mc:Fallback>
        <oleObject progId="Equation.3" shapeId="23553" r:id="rId4"/>
      </mc:Fallback>
    </mc:AlternateContent>
    <mc:AlternateContent xmlns:mc="http://schemas.openxmlformats.org/markup-compatibility/2006">
      <mc:Choice Requires="x14">
        <oleObject progId="Equation.3" shapeId="23554" r:id="rId6">
          <objectPr defaultSize="0" autoPict="0" r:id="rId7">
            <anchor moveWithCells="1">
              <from>
                <xdr:col>10</xdr:col>
                <xdr:colOff>390525</xdr:colOff>
                <xdr:row>7</xdr:row>
                <xdr:rowOff>9525</xdr:rowOff>
              </from>
              <to>
                <xdr:col>11</xdr:col>
                <xdr:colOff>485775</xdr:colOff>
                <xdr:row>7</xdr:row>
                <xdr:rowOff>247650</xdr:rowOff>
              </to>
            </anchor>
          </objectPr>
        </oleObject>
      </mc:Choice>
      <mc:Fallback>
        <oleObject progId="Equation.3" shapeId="23554" r:id="rId6"/>
      </mc:Fallback>
    </mc:AlternateContent>
    <mc:AlternateContent xmlns:mc="http://schemas.openxmlformats.org/markup-compatibility/2006">
      <mc:Choice Requires="x14">
        <oleObject progId="Equation.3" shapeId="23555" r:id="rId8">
          <objectPr defaultSize="0" autoPict="0" r:id="rId9">
            <anchor moveWithCells="1">
              <from>
                <xdr:col>10</xdr:col>
                <xdr:colOff>381000</xdr:colOff>
                <xdr:row>5</xdr:row>
                <xdr:rowOff>38100</xdr:rowOff>
              </from>
              <to>
                <xdr:col>12</xdr:col>
                <xdr:colOff>19050</xdr:colOff>
                <xdr:row>6</xdr:row>
                <xdr:rowOff>114300</xdr:rowOff>
              </to>
            </anchor>
          </objectPr>
        </oleObject>
      </mc:Choice>
      <mc:Fallback>
        <oleObject progId="Equation.3" shapeId="23555" r:id="rId8"/>
      </mc:Fallback>
    </mc:AlternateContent>
    <mc:AlternateContent xmlns:mc="http://schemas.openxmlformats.org/markup-compatibility/2006">
      <mc:Choice Requires="x14">
        <oleObject progId="Equation.3" shapeId="23556" r:id="rId10">
          <objectPr defaultSize="0" autoPict="0" r:id="rId11">
            <anchor moveWithCells="1">
              <from>
                <xdr:col>10</xdr:col>
                <xdr:colOff>390525</xdr:colOff>
                <xdr:row>7</xdr:row>
                <xdr:rowOff>304800</xdr:rowOff>
              </from>
              <to>
                <xdr:col>12</xdr:col>
                <xdr:colOff>266700</xdr:colOff>
                <xdr:row>7</xdr:row>
                <xdr:rowOff>533400</xdr:rowOff>
              </to>
            </anchor>
          </objectPr>
        </oleObject>
      </mc:Choice>
      <mc:Fallback>
        <oleObject progId="Equation.3" shapeId="23556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O489"/>
  <sheetViews>
    <sheetView zoomScale="85" zoomScaleNormal="85" workbookViewId="0">
      <pane ySplit="8" topLeftCell="A9" activePane="bottomLeft" state="frozen"/>
      <selection pane="bottomLeft" activeCell="G5" sqref="G5"/>
    </sheetView>
  </sheetViews>
  <sheetFormatPr defaultRowHeight="12.75" x14ac:dyDescent="0.2"/>
  <cols>
    <col min="1" max="1" width="5" customWidth="1"/>
    <col min="2" max="2" width="6.85546875" customWidth="1"/>
    <col min="3" max="3" width="9.85546875" customWidth="1"/>
    <col min="4" max="4" width="9" style="46" customWidth="1"/>
    <col min="5" max="5" width="10.140625" customWidth="1"/>
    <col min="6" max="6" width="9.140625" style="46"/>
    <col min="7" max="7" width="13.85546875" bestFit="1" customWidth="1"/>
    <col min="8" max="8" width="13.5703125" customWidth="1"/>
    <col min="9" max="9" width="14" customWidth="1"/>
    <col min="10" max="10" width="13.7109375" customWidth="1"/>
  </cols>
  <sheetData>
    <row r="1" spans="1:15" x14ac:dyDescent="0.2">
      <c r="A1" s="3" t="s">
        <v>54</v>
      </c>
    </row>
    <row r="2" spans="1:15" x14ac:dyDescent="0.2">
      <c r="H2" s="30" t="s">
        <v>159</v>
      </c>
      <c r="N2" s="11" t="s">
        <v>10</v>
      </c>
      <c r="O2" t="s">
        <v>11</v>
      </c>
    </row>
    <row r="3" spans="1:15" x14ac:dyDescent="0.2">
      <c r="N3" s="11" t="s">
        <v>13</v>
      </c>
      <c r="O3" t="s">
        <v>149</v>
      </c>
    </row>
    <row r="4" spans="1:15" x14ac:dyDescent="0.2">
      <c r="E4" t="s">
        <v>72</v>
      </c>
      <c r="G4" s="22">
        <v>135000</v>
      </c>
      <c r="I4" s="108" t="s">
        <v>172</v>
      </c>
      <c r="N4" s="11" t="s">
        <v>12</v>
      </c>
      <c r="O4" t="s">
        <v>150</v>
      </c>
    </row>
    <row r="5" spans="1:15" x14ac:dyDescent="0.2">
      <c r="E5" t="s">
        <v>73</v>
      </c>
      <c r="G5" s="19">
        <v>6</v>
      </c>
      <c r="H5" t="s">
        <v>36</v>
      </c>
      <c r="I5" s="107">
        <f>G10*G6*12-G4</f>
        <v>156381.55522424087</v>
      </c>
      <c r="N5" s="11" t="s">
        <v>152</v>
      </c>
      <c r="O5" t="s">
        <v>153</v>
      </c>
    </row>
    <row r="6" spans="1:15" x14ac:dyDescent="0.2">
      <c r="E6" t="s">
        <v>74</v>
      </c>
      <c r="G6" s="19">
        <v>30</v>
      </c>
      <c r="H6" t="s">
        <v>51</v>
      </c>
      <c r="I6" s="1"/>
      <c r="N6" s="11" t="s">
        <v>154</v>
      </c>
      <c r="O6" t="s">
        <v>155</v>
      </c>
    </row>
    <row r="7" spans="1:15" x14ac:dyDescent="0.2">
      <c r="N7" s="11" t="s">
        <v>156</v>
      </c>
      <c r="O7" t="s">
        <v>32</v>
      </c>
    </row>
    <row r="8" spans="1:15" s="23" customFormat="1" ht="50.1" customHeight="1" x14ac:dyDescent="0.2">
      <c r="A8" s="29" t="s">
        <v>52</v>
      </c>
      <c r="B8" s="29" t="s">
        <v>47</v>
      </c>
      <c r="C8" s="29" t="s">
        <v>49</v>
      </c>
      <c r="D8" s="49" t="s">
        <v>86</v>
      </c>
      <c r="E8" s="29" t="s">
        <v>48</v>
      </c>
      <c r="F8" s="49" t="s">
        <v>87</v>
      </c>
      <c r="G8" s="29" t="s">
        <v>63</v>
      </c>
      <c r="H8" s="29" t="s">
        <v>50</v>
      </c>
      <c r="I8" s="29" t="s">
        <v>59</v>
      </c>
      <c r="J8" s="29" t="s">
        <v>53</v>
      </c>
      <c r="N8" s="91" t="s">
        <v>14</v>
      </c>
      <c r="O8" s="92" t="s">
        <v>151</v>
      </c>
    </row>
    <row r="9" spans="1:15" x14ac:dyDescent="0.2">
      <c r="A9" s="26"/>
      <c r="B9" s="27">
        <v>0</v>
      </c>
      <c r="C9" s="28">
        <v>0</v>
      </c>
      <c r="D9" s="47">
        <v>0</v>
      </c>
      <c r="E9" s="28">
        <v>0</v>
      </c>
      <c r="F9" s="47">
        <v>0</v>
      </c>
      <c r="G9" s="28">
        <v>0</v>
      </c>
      <c r="H9" s="34">
        <f>G4</f>
        <v>135000</v>
      </c>
      <c r="I9" s="34">
        <f>G10*G6*12-G4</f>
        <v>156381.55522424087</v>
      </c>
      <c r="J9" s="34">
        <f>H9+I9</f>
        <v>291381.55522424087</v>
      </c>
    </row>
    <row r="10" spans="1:15" x14ac:dyDescent="0.2">
      <c r="A10" s="132">
        <v>1</v>
      </c>
      <c r="B10" s="25">
        <f>B9+1</f>
        <v>1</v>
      </c>
      <c r="C10" s="24">
        <f>IF(H9*($G$5*0.01/12)&gt;0,H9*($G$5*0.01/12),0)</f>
        <v>675</v>
      </c>
      <c r="D10" s="48">
        <f>C10/G10</f>
        <v>0.83395807196166727</v>
      </c>
      <c r="E10" s="24">
        <f>IF(C10&gt;0,G10-C10,0)</f>
        <v>134.39320895622461</v>
      </c>
      <c r="F10" s="48">
        <f>E10/G10</f>
        <v>0.16604192803833268</v>
      </c>
      <c r="G10" s="35">
        <f>IF(C10&gt;0,(($G$5*0.01/12)*$G$4)/(1-1/(1+($G$5*0.01/12))^($G$6*12)),0)</f>
        <v>809.39320895622461</v>
      </c>
      <c r="H10" s="24">
        <f>IF(H9-E10&gt;0,H9-E10,0)</f>
        <v>134865.60679104377</v>
      </c>
      <c r="I10" s="24">
        <f>I9-C10</f>
        <v>155706.55522424087</v>
      </c>
      <c r="J10" s="24">
        <f t="shared" ref="J10:J73" si="0">H10+I10</f>
        <v>290572.16201528464</v>
      </c>
    </row>
    <row r="11" spans="1:15" x14ac:dyDescent="0.2">
      <c r="A11" s="132"/>
      <c r="B11" s="25">
        <f t="shared" ref="B11:B74" si="1">B10+1</f>
        <v>2</v>
      </c>
      <c r="C11" s="24">
        <f t="shared" ref="C11:C74" si="2">IF(H10*($G$5*0.01/12)&gt;0,H10*($G$5*0.01/12),0)</f>
        <v>674.32803395521887</v>
      </c>
      <c r="D11" s="48">
        <f t="shared" ref="D11:D74" si="3">C11/G11</f>
        <v>0.83312786232147562</v>
      </c>
      <c r="E11" s="24">
        <f t="shared" ref="E11:E74" si="4">IF(C11&gt;0,G11-C11,0)</f>
        <v>135.06517500100574</v>
      </c>
      <c r="F11" s="48">
        <f t="shared" ref="F11:F74" si="5">E11/G11</f>
        <v>0.16687213767852435</v>
      </c>
      <c r="G11" s="44">
        <f t="shared" ref="G11:G74" si="6">IF(C11&gt;0,(($G$5*0.01/12)*$G$4)/(1-1/(1+($G$5*0.01/12))^($G$6*12)),0)</f>
        <v>809.39320895622461</v>
      </c>
      <c r="H11" s="24">
        <f t="shared" ref="H11:H74" si="7">IF(H10-E11&gt;=0,H10-E11,0)</f>
        <v>134730.54161604276</v>
      </c>
      <c r="I11" s="24">
        <f t="shared" ref="I11:I74" si="8">I10-C11</f>
        <v>155032.22719028566</v>
      </c>
      <c r="J11" s="24">
        <f t="shared" si="0"/>
        <v>289762.76880632841</v>
      </c>
    </row>
    <row r="12" spans="1:15" x14ac:dyDescent="0.2">
      <c r="A12" s="132"/>
      <c r="B12" s="25">
        <f t="shared" si="1"/>
        <v>3</v>
      </c>
      <c r="C12" s="24">
        <f t="shared" si="2"/>
        <v>673.65270808021376</v>
      </c>
      <c r="D12" s="48">
        <f t="shared" si="3"/>
        <v>0.83229350163308291</v>
      </c>
      <c r="E12" s="24">
        <f t="shared" si="4"/>
        <v>135.74050087601086</v>
      </c>
      <c r="F12" s="48">
        <f t="shared" si="5"/>
        <v>0.16770649836691709</v>
      </c>
      <c r="G12" s="44">
        <f t="shared" si="6"/>
        <v>809.39320895622461</v>
      </c>
      <c r="H12" s="24">
        <f t="shared" si="7"/>
        <v>134594.80111516675</v>
      </c>
      <c r="I12" s="24">
        <f t="shared" si="8"/>
        <v>154358.57448220544</v>
      </c>
      <c r="J12" s="24">
        <f t="shared" si="0"/>
        <v>288953.37559737219</v>
      </c>
    </row>
    <row r="13" spans="1:15" x14ac:dyDescent="0.2">
      <c r="A13" s="132"/>
      <c r="B13" s="25">
        <f t="shared" si="1"/>
        <v>4</v>
      </c>
      <c r="C13" s="24">
        <f t="shared" si="2"/>
        <v>672.97400557583376</v>
      </c>
      <c r="D13" s="48">
        <f t="shared" si="3"/>
        <v>0.83145496914124839</v>
      </c>
      <c r="E13" s="24">
        <f t="shared" si="4"/>
        <v>136.41920338039085</v>
      </c>
      <c r="F13" s="48">
        <f t="shared" si="5"/>
        <v>0.16854503085875158</v>
      </c>
      <c r="G13" s="44">
        <f t="shared" si="6"/>
        <v>809.39320895622461</v>
      </c>
      <c r="H13" s="24">
        <f t="shared" si="7"/>
        <v>134458.38191178636</v>
      </c>
      <c r="I13" s="24">
        <f t="shared" si="8"/>
        <v>153685.6004766296</v>
      </c>
      <c r="J13" s="24">
        <f t="shared" si="0"/>
        <v>288143.98238841596</v>
      </c>
    </row>
    <row r="14" spans="1:15" x14ac:dyDescent="0.2">
      <c r="A14" s="132"/>
      <c r="B14" s="25">
        <f t="shared" si="1"/>
        <v>5</v>
      </c>
      <c r="C14" s="24">
        <f t="shared" si="2"/>
        <v>672.29190955893182</v>
      </c>
      <c r="D14" s="48">
        <f t="shared" si="3"/>
        <v>0.83061224398695466</v>
      </c>
      <c r="E14" s="24">
        <f t="shared" si="4"/>
        <v>137.10129939729279</v>
      </c>
      <c r="F14" s="48">
        <f t="shared" si="5"/>
        <v>0.16938775601304534</v>
      </c>
      <c r="G14" s="44">
        <f t="shared" si="6"/>
        <v>809.39320895622461</v>
      </c>
      <c r="H14" s="24">
        <f t="shared" si="7"/>
        <v>134321.28061238906</v>
      </c>
      <c r="I14" s="24">
        <f t="shared" si="8"/>
        <v>153013.30856707066</v>
      </c>
      <c r="J14" s="24">
        <f t="shared" si="0"/>
        <v>287334.58917945973</v>
      </c>
    </row>
    <row r="15" spans="1:15" x14ac:dyDescent="0.2">
      <c r="A15" s="132"/>
      <c r="B15" s="25">
        <f t="shared" si="1"/>
        <v>6</v>
      </c>
      <c r="C15" s="24">
        <f t="shared" si="2"/>
        <v>671.60640306194534</v>
      </c>
      <c r="D15" s="48">
        <f t="shared" si="3"/>
        <v>0.8297653052068894</v>
      </c>
      <c r="E15" s="24">
        <f t="shared" si="4"/>
        <v>137.78680589427927</v>
      </c>
      <c r="F15" s="48">
        <f t="shared" si="5"/>
        <v>0.17023469479311057</v>
      </c>
      <c r="G15" s="44">
        <f t="shared" si="6"/>
        <v>809.39320895622461</v>
      </c>
      <c r="H15" s="24">
        <f t="shared" si="7"/>
        <v>134183.49380649478</v>
      </c>
      <c r="I15" s="24">
        <f t="shared" si="8"/>
        <v>152341.70216400872</v>
      </c>
      <c r="J15" s="24">
        <f t="shared" si="0"/>
        <v>286525.1959705035</v>
      </c>
    </row>
    <row r="16" spans="1:15" x14ac:dyDescent="0.2">
      <c r="A16" s="132"/>
      <c r="B16" s="25">
        <f t="shared" si="1"/>
        <v>7</v>
      </c>
      <c r="C16" s="24">
        <f t="shared" si="2"/>
        <v>670.91746903247395</v>
      </c>
      <c r="D16" s="48">
        <f t="shared" si="3"/>
        <v>0.82891413173292383</v>
      </c>
      <c r="E16" s="24">
        <f t="shared" si="4"/>
        <v>138.47573992375067</v>
      </c>
      <c r="F16" s="48">
        <f t="shared" si="5"/>
        <v>0.17108586826707614</v>
      </c>
      <c r="G16" s="44">
        <f t="shared" si="6"/>
        <v>809.39320895622461</v>
      </c>
      <c r="H16" s="24">
        <f t="shared" si="7"/>
        <v>134045.01806657104</v>
      </c>
      <c r="I16" s="24">
        <f t="shared" si="8"/>
        <v>151670.78469497623</v>
      </c>
      <c r="J16" s="24">
        <f t="shared" si="0"/>
        <v>285715.80276154727</v>
      </c>
    </row>
    <row r="17" spans="1:10" x14ac:dyDescent="0.2">
      <c r="A17" s="132"/>
      <c r="B17" s="25">
        <f t="shared" si="1"/>
        <v>8</v>
      </c>
      <c r="C17" s="24">
        <f t="shared" si="2"/>
        <v>670.22509033285519</v>
      </c>
      <c r="D17" s="48">
        <f t="shared" si="3"/>
        <v>0.82805870239158852</v>
      </c>
      <c r="E17" s="24">
        <f t="shared" si="4"/>
        <v>139.16811862336942</v>
      </c>
      <c r="F17" s="48">
        <f t="shared" si="5"/>
        <v>0.17194129760841151</v>
      </c>
      <c r="G17" s="44">
        <f t="shared" si="6"/>
        <v>809.39320895622461</v>
      </c>
      <c r="H17" s="24">
        <f t="shared" si="7"/>
        <v>133905.84994794766</v>
      </c>
      <c r="I17" s="24">
        <f t="shared" si="8"/>
        <v>151000.55960464338</v>
      </c>
      <c r="J17" s="24">
        <f t="shared" si="0"/>
        <v>284906.40955259104</v>
      </c>
    </row>
    <row r="18" spans="1:10" x14ac:dyDescent="0.2">
      <c r="A18" s="132"/>
      <c r="B18" s="25">
        <f t="shared" si="1"/>
        <v>9</v>
      </c>
      <c r="C18" s="24">
        <f t="shared" si="2"/>
        <v>669.52924973973836</v>
      </c>
      <c r="D18" s="48">
        <f t="shared" si="3"/>
        <v>0.82719899590354651</v>
      </c>
      <c r="E18" s="24">
        <f t="shared" si="4"/>
        <v>139.86395921648625</v>
      </c>
      <c r="F18" s="48">
        <f t="shared" si="5"/>
        <v>0.17280100409645355</v>
      </c>
      <c r="G18" s="44">
        <f t="shared" si="6"/>
        <v>809.39320895622461</v>
      </c>
      <c r="H18" s="24">
        <f t="shared" si="7"/>
        <v>133765.98598873118</v>
      </c>
      <c r="I18" s="24">
        <f t="shared" si="8"/>
        <v>150331.03035490363</v>
      </c>
      <c r="J18" s="24">
        <f t="shared" si="0"/>
        <v>284097.01634363481</v>
      </c>
    </row>
    <row r="19" spans="1:10" x14ac:dyDescent="0.2">
      <c r="A19" s="132"/>
      <c r="B19" s="25">
        <f t="shared" si="1"/>
        <v>10</v>
      </c>
      <c r="C19" s="24">
        <f t="shared" si="2"/>
        <v>668.82992994365588</v>
      </c>
      <c r="D19" s="48">
        <f t="shared" si="3"/>
        <v>0.82633499088306417</v>
      </c>
      <c r="E19" s="24">
        <f t="shared" si="4"/>
        <v>140.56327901256873</v>
      </c>
      <c r="F19" s="48">
        <f t="shared" si="5"/>
        <v>0.17366500911693586</v>
      </c>
      <c r="G19" s="44">
        <f t="shared" si="6"/>
        <v>809.39320895622461</v>
      </c>
      <c r="H19" s="24">
        <f t="shared" si="7"/>
        <v>133625.42270971861</v>
      </c>
      <c r="I19" s="24">
        <f t="shared" si="8"/>
        <v>149662.20042495997</v>
      </c>
      <c r="J19" s="24">
        <f t="shared" si="0"/>
        <v>283287.62313467858</v>
      </c>
    </row>
    <row r="20" spans="1:10" x14ac:dyDescent="0.2">
      <c r="A20" s="132"/>
      <c r="B20" s="25">
        <f t="shared" si="1"/>
        <v>11</v>
      </c>
      <c r="C20" s="24">
        <f t="shared" si="2"/>
        <v>668.127113548593</v>
      </c>
      <c r="D20" s="48">
        <f t="shared" si="3"/>
        <v>0.82546666583747941</v>
      </c>
      <c r="E20" s="24">
        <f t="shared" si="4"/>
        <v>141.26609540763161</v>
      </c>
      <c r="F20" s="48">
        <f t="shared" si="5"/>
        <v>0.17453333416252059</v>
      </c>
      <c r="G20" s="44">
        <f t="shared" si="6"/>
        <v>809.39320895622461</v>
      </c>
      <c r="H20" s="24">
        <f t="shared" si="7"/>
        <v>133484.15661431098</v>
      </c>
      <c r="I20" s="24">
        <f t="shared" si="8"/>
        <v>148994.07331141137</v>
      </c>
      <c r="J20" s="24">
        <f t="shared" si="0"/>
        <v>282478.22992572235</v>
      </c>
    </row>
    <row r="21" spans="1:10" x14ac:dyDescent="0.2">
      <c r="A21" s="132"/>
      <c r="B21" s="25">
        <f t="shared" si="1"/>
        <v>12</v>
      </c>
      <c r="C21" s="24">
        <f t="shared" si="2"/>
        <v>667.42078307155487</v>
      </c>
      <c r="D21" s="48">
        <f t="shared" si="3"/>
        <v>0.82459399916666687</v>
      </c>
      <c r="E21" s="24">
        <f t="shared" si="4"/>
        <v>141.97242588466975</v>
      </c>
      <c r="F21" s="48">
        <f t="shared" si="5"/>
        <v>0.17540600083333319</v>
      </c>
      <c r="G21" s="44">
        <f t="shared" si="6"/>
        <v>809.39320895622461</v>
      </c>
      <c r="H21" s="24">
        <f t="shared" si="7"/>
        <v>133342.1841884263</v>
      </c>
      <c r="I21" s="24">
        <f t="shared" si="8"/>
        <v>148326.65252833982</v>
      </c>
      <c r="J21" s="24">
        <f t="shared" si="0"/>
        <v>281668.83671676612</v>
      </c>
    </row>
    <row r="22" spans="1:10" x14ac:dyDescent="0.2">
      <c r="A22" s="132">
        <f>A10+1</f>
        <v>2</v>
      </c>
      <c r="B22" s="25">
        <f t="shared" si="1"/>
        <v>13</v>
      </c>
      <c r="C22" s="24">
        <f t="shared" si="2"/>
        <v>666.71092094213145</v>
      </c>
      <c r="D22" s="48">
        <f t="shared" si="3"/>
        <v>0.82371696916250003</v>
      </c>
      <c r="E22" s="24">
        <f t="shared" si="4"/>
        <v>142.68228801409316</v>
      </c>
      <c r="F22" s="48">
        <f t="shared" si="5"/>
        <v>0.17628303083749991</v>
      </c>
      <c r="G22" s="44">
        <f t="shared" si="6"/>
        <v>809.39320895622461</v>
      </c>
      <c r="H22" s="24">
        <f t="shared" si="7"/>
        <v>133199.5019004122</v>
      </c>
      <c r="I22" s="24">
        <f t="shared" si="8"/>
        <v>147659.94160739769</v>
      </c>
      <c r="J22" s="24">
        <f t="shared" si="0"/>
        <v>280859.44350780989</v>
      </c>
    </row>
    <row r="23" spans="1:10" x14ac:dyDescent="0.2">
      <c r="A23" s="132"/>
      <c r="B23" s="25">
        <f t="shared" si="1"/>
        <v>14</v>
      </c>
      <c r="C23" s="24">
        <f t="shared" si="2"/>
        <v>665.99750950206101</v>
      </c>
      <c r="D23" s="48">
        <f t="shared" si="3"/>
        <v>0.82283555400831265</v>
      </c>
      <c r="E23" s="24">
        <f t="shared" si="4"/>
        <v>143.3956994541636</v>
      </c>
      <c r="F23" s="48">
        <f t="shared" si="5"/>
        <v>0.1771644459916874</v>
      </c>
      <c r="G23" s="44">
        <f t="shared" si="6"/>
        <v>809.39320895622461</v>
      </c>
      <c r="H23" s="24">
        <f t="shared" si="7"/>
        <v>133056.10620095805</v>
      </c>
      <c r="I23" s="24">
        <f t="shared" si="8"/>
        <v>146993.94409789564</v>
      </c>
      <c r="J23" s="24">
        <f t="shared" si="0"/>
        <v>280050.05029885366</v>
      </c>
    </row>
    <row r="24" spans="1:10" x14ac:dyDescent="0.2">
      <c r="A24" s="132"/>
      <c r="B24" s="25">
        <f t="shared" si="1"/>
        <v>15</v>
      </c>
      <c r="C24" s="24">
        <f t="shared" si="2"/>
        <v>665.2805310047903</v>
      </c>
      <c r="D24" s="48">
        <f t="shared" si="3"/>
        <v>0.82194973177835429</v>
      </c>
      <c r="E24" s="24">
        <f t="shared" si="4"/>
        <v>144.11267795143431</v>
      </c>
      <c r="F24" s="48">
        <f t="shared" si="5"/>
        <v>0.17805026822164569</v>
      </c>
      <c r="G24" s="44">
        <f t="shared" si="6"/>
        <v>809.39320895622461</v>
      </c>
      <c r="H24" s="24">
        <f t="shared" si="7"/>
        <v>132911.99352300662</v>
      </c>
      <c r="I24" s="24">
        <f t="shared" si="8"/>
        <v>146328.66356689084</v>
      </c>
      <c r="J24" s="24">
        <f t="shared" si="0"/>
        <v>279240.65708989743</v>
      </c>
    </row>
    <row r="25" spans="1:10" x14ac:dyDescent="0.2">
      <c r="A25" s="132"/>
      <c r="B25" s="25">
        <f t="shared" si="1"/>
        <v>16</v>
      </c>
      <c r="C25" s="24">
        <f t="shared" si="2"/>
        <v>664.55996761503309</v>
      </c>
      <c r="D25" s="48">
        <f t="shared" si="3"/>
        <v>0.82105948043724608</v>
      </c>
      <c r="E25" s="24">
        <f t="shared" si="4"/>
        <v>144.83324134119152</v>
      </c>
      <c r="F25" s="48">
        <f t="shared" si="5"/>
        <v>0.17894051956275397</v>
      </c>
      <c r="G25" s="44">
        <f t="shared" si="6"/>
        <v>809.39320895622461</v>
      </c>
      <c r="H25" s="24">
        <f t="shared" si="7"/>
        <v>132767.16028166542</v>
      </c>
      <c r="I25" s="24">
        <f t="shared" si="8"/>
        <v>145664.10359927581</v>
      </c>
      <c r="J25" s="24">
        <f t="shared" si="0"/>
        <v>278431.2638809412</v>
      </c>
    </row>
    <row r="26" spans="1:10" x14ac:dyDescent="0.2">
      <c r="A26" s="132"/>
      <c r="B26" s="25">
        <f t="shared" si="1"/>
        <v>17</v>
      </c>
      <c r="C26" s="24">
        <f t="shared" si="2"/>
        <v>663.83580140832714</v>
      </c>
      <c r="D26" s="48">
        <f t="shared" si="3"/>
        <v>0.82016477783943231</v>
      </c>
      <c r="E26" s="24">
        <f t="shared" si="4"/>
        <v>145.55740754789747</v>
      </c>
      <c r="F26" s="48">
        <f t="shared" si="5"/>
        <v>0.17983522216056771</v>
      </c>
      <c r="G26" s="44">
        <f t="shared" si="6"/>
        <v>809.39320895622461</v>
      </c>
      <c r="H26" s="24">
        <f t="shared" si="7"/>
        <v>132621.60287411753</v>
      </c>
      <c r="I26" s="24">
        <f t="shared" si="8"/>
        <v>145000.26779786748</v>
      </c>
      <c r="J26" s="24">
        <f t="shared" si="0"/>
        <v>277621.87067198497</v>
      </c>
    </row>
    <row r="27" spans="1:10" x14ac:dyDescent="0.2">
      <c r="A27" s="132"/>
      <c r="B27" s="25">
        <f t="shared" si="1"/>
        <v>18</v>
      </c>
      <c r="C27" s="24">
        <f t="shared" si="2"/>
        <v>663.10801437058763</v>
      </c>
      <c r="D27" s="48">
        <f t="shared" si="3"/>
        <v>0.81926560172862939</v>
      </c>
      <c r="E27" s="24">
        <f t="shared" si="4"/>
        <v>146.28519458563699</v>
      </c>
      <c r="F27" s="48">
        <f t="shared" si="5"/>
        <v>0.18073439827137061</v>
      </c>
      <c r="G27" s="44">
        <f t="shared" si="6"/>
        <v>809.39320895622461</v>
      </c>
      <c r="H27" s="24">
        <f t="shared" si="7"/>
        <v>132475.3176795319</v>
      </c>
      <c r="I27" s="24">
        <f t="shared" si="8"/>
        <v>144337.1597834969</v>
      </c>
      <c r="J27" s="24">
        <f t="shared" si="0"/>
        <v>276812.4774630288</v>
      </c>
    </row>
    <row r="28" spans="1:10" x14ac:dyDescent="0.2">
      <c r="A28" s="132"/>
      <c r="B28" s="25">
        <f t="shared" si="1"/>
        <v>19</v>
      </c>
      <c r="C28" s="24">
        <f t="shared" si="2"/>
        <v>662.37658839765948</v>
      </c>
      <c r="D28" s="48">
        <f t="shared" si="3"/>
        <v>0.81836192973727262</v>
      </c>
      <c r="E28" s="24">
        <f t="shared" si="4"/>
        <v>147.01662055856514</v>
      </c>
      <c r="F28" s="48">
        <f t="shared" si="5"/>
        <v>0.18163807026272741</v>
      </c>
      <c r="G28" s="44">
        <f t="shared" si="6"/>
        <v>809.39320895622461</v>
      </c>
      <c r="H28" s="24">
        <f t="shared" si="7"/>
        <v>132328.30105897333</v>
      </c>
      <c r="I28" s="24">
        <f t="shared" si="8"/>
        <v>143674.78319509924</v>
      </c>
      <c r="J28" s="24">
        <f t="shared" si="0"/>
        <v>276003.08425407257</v>
      </c>
    </row>
    <row r="29" spans="1:10" x14ac:dyDescent="0.2">
      <c r="A29" s="132"/>
      <c r="B29" s="25">
        <f t="shared" si="1"/>
        <v>20</v>
      </c>
      <c r="C29" s="24">
        <f t="shared" si="2"/>
        <v>661.64150529486665</v>
      </c>
      <c r="D29" s="48">
        <f t="shared" si="3"/>
        <v>0.817453739385959</v>
      </c>
      <c r="E29" s="24">
        <f t="shared" si="4"/>
        <v>147.75170366135796</v>
      </c>
      <c r="F29" s="48">
        <f t="shared" si="5"/>
        <v>0.18254626061404106</v>
      </c>
      <c r="G29" s="44">
        <f t="shared" si="6"/>
        <v>809.39320895622461</v>
      </c>
      <c r="H29" s="24">
        <f t="shared" si="7"/>
        <v>132180.54935531196</v>
      </c>
      <c r="I29" s="24">
        <f t="shared" si="8"/>
        <v>143013.14168980438</v>
      </c>
      <c r="J29" s="24">
        <f t="shared" si="0"/>
        <v>275193.69104511634</v>
      </c>
    </row>
    <row r="30" spans="1:10" x14ac:dyDescent="0.2">
      <c r="A30" s="132"/>
      <c r="B30" s="25">
        <f t="shared" si="1"/>
        <v>21</v>
      </c>
      <c r="C30" s="24">
        <f t="shared" si="2"/>
        <v>660.90274677655987</v>
      </c>
      <c r="D30" s="48">
        <f t="shared" si="3"/>
        <v>0.81654100808288876</v>
      </c>
      <c r="E30" s="24">
        <f t="shared" si="4"/>
        <v>148.49046217966475</v>
      </c>
      <c r="F30" s="48">
        <f t="shared" si="5"/>
        <v>0.18345899191711124</v>
      </c>
      <c r="G30" s="44">
        <f t="shared" si="6"/>
        <v>809.39320895622461</v>
      </c>
      <c r="H30" s="24">
        <f t="shared" si="7"/>
        <v>132032.05889313229</v>
      </c>
      <c r="I30" s="24">
        <f t="shared" si="8"/>
        <v>142352.23894302783</v>
      </c>
      <c r="J30" s="24">
        <f t="shared" si="0"/>
        <v>274384.29783616011</v>
      </c>
    </row>
    <row r="31" spans="1:10" x14ac:dyDescent="0.2">
      <c r="A31" s="132"/>
      <c r="B31" s="25">
        <f t="shared" si="1"/>
        <v>22</v>
      </c>
      <c r="C31" s="24">
        <f t="shared" si="2"/>
        <v>660.16029446566142</v>
      </c>
      <c r="D31" s="48">
        <f t="shared" si="3"/>
        <v>0.81562371312330306</v>
      </c>
      <c r="E31" s="24">
        <f t="shared" si="4"/>
        <v>149.23291449056319</v>
      </c>
      <c r="F31" s="48">
        <f t="shared" si="5"/>
        <v>0.18437628687669694</v>
      </c>
      <c r="G31" s="44">
        <f t="shared" si="6"/>
        <v>809.39320895622461</v>
      </c>
      <c r="H31" s="24">
        <f t="shared" si="7"/>
        <v>131882.82597864172</v>
      </c>
      <c r="I31" s="24">
        <f t="shared" si="8"/>
        <v>141692.07864856216</v>
      </c>
      <c r="J31" s="24">
        <f t="shared" si="0"/>
        <v>273574.90462720388</v>
      </c>
    </row>
    <row r="32" spans="1:10" x14ac:dyDescent="0.2">
      <c r="A32" s="132"/>
      <c r="B32" s="25">
        <f t="shared" si="1"/>
        <v>23</v>
      </c>
      <c r="C32" s="24">
        <f t="shared" si="2"/>
        <v>659.41412989320861</v>
      </c>
      <c r="D32" s="48">
        <f t="shared" si="3"/>
        <v>0.81470183168891952</v>
      </c>
      <c r="E32" s="24">
        <f t="shared" si="4"/>
        <v>149.979079063016</v>
      </c>
      <c r="F32" s="48">
        <f t="shared" si="5"/>
        <v>0.18529816831108042</v>
      </c>
      <c r="G32" s="44">
        <f t="shared" si="6"/>
        <v>809.39320895622461</v>
      </c>
      <c r="H32" s="24">
        <f t="shared" si="7"/>
        <v>131732.8468995787</v>
      </c>
      <c r="I32" s="24">
        <f t="shared" si="8"/>
        <v>141032.66451866896</v>
      </c>
      <c r="J32" s="24">
        <f t="shared" si="0"/>
        <v>272765.51141824765</v>
      </c>
    </row>
    <row r="33" spans="1:10" x14ac:dyDescent="0.2">
      <c r="A33" s="132"/>
      <c r="B33" s="25">
        <f t="shared" si="1"/>
        <v>24</v>
      </c>
      <c r="C33" s="24">
        <f t="shared" si="2"/>
        <v>658.66423449789352</v>
      </c>
      <c r="D33" s="48">
        <f t="shared" si="3"/>
        <v>0.81377534084736414</v>
      </c>
      <c r="E33" s="24">
        <f t="shared" si="4"/>
        <v>150.72897445833109</v>
      </c>
      <c r="F33" s="48">
        <f t="shared" si="5"/>
        <v>0.18622465915263586</v>
      </c>
      <c r="G33" s="44">
        <f t="shared" si="6"/>
        <v>809.39320895622461</v>
      </c>
      <c r="H33" s="24">
        <f t="shared" si="7"/>
        <v>131582.11792512037</v>
      </c>
      <c r="I33" s="24">
        <f t="shared" si="8"/>
        <v>140374.00028417105</v>
      </c>
      <c r="J33" s="24">
        <f t="shared" si="0"/>
        <v>271956.11820929142</v>
      </c>
    </row>
    <row r="34" spans="1:10" x14ac:dyDescent="0.2">
      <c r="A34" s="132">
        <f>A22+1</f>
        <v>3</v>
      </c>
      <c r="B34" s="25">
        <f t="shared" si="1"/>
        <v>25</v>
      </c>
      <c r="C34" s="24">
        <f t="shared" si="2"/>
        <v>657.91058962560192</v>
      </c>
      <c r="D34" s="48">
        <f t="shared" si="3"/>
        <v>0.81284421755160108</v>
      </c>
      <c r="E34" s="24">
        <f t="shared" si="4"/>
        <v>151.4826193306227</v>
      </c>
      <c r="F34" s="48">
        <f t="shared" si="5"/>
        <v>0.18715578244839895</v>
      </c>
      <c r="G34" s="44">
        <f t="shared" si="6"/>
        <v>809.39320895622461</v>
      </c>
      <c r="H34" s="24">
        <f t="shared" si="7"/>
        <v>131430.63530578974</v>
      </c>
      <c r="I34" s="24">
        <f t="shared" si="8"/>
        <v>139716.08969454546</v>
      </c>
      <c r="J34" s="24">
        <f t="shared" si="0"/>
        <v>271146.72500033519</v>
      </c>
    </row>
    <row r="35" spans="1:10" x14ac:dyDescent="0.2">
      <c r="A35" s="132"/>
      <c r="B35" s="25">
        <f t="shared" si="1"/>
        <v>26</v>
      </c>
      <c r="C35" s="24">
        <f t="shared" si="2"/>
        <v>657.15317652894873</v>
      </c>
      <c r="D35" s="48">
        <f t="shared" si="3"/>
        <v>0.81190843863935891</v>
      </c>
      <c r="E35" s="24">
        <f t="shared" si="4"/>
        <v>152.24003242727588</v>
      </c>
      <c r="F35" s="48">
        <f t="shared" si="5"/>
        <v>0.18809156136064104</v>
      </c>
      <c r="G35" s="44">
        <f t="shared" si="6"/>
        <v>809.39320895622461</v>
      </c>
      <c r="H35" s="24">
        <f t="shared" si="7"/>
        <v>131278.39527336246</v>
      </c>
      <c r="I35" s="24">
        <f t="shared" si="8"/>
        <v>139058.9365180165</v>
      </c>
      <c r="J35" s="24">
        <f t="shared" si="0"/>
        <v>270337.33179137897</v>
      </c>
    </row>
    <row r="36" spans="1:10" x14ac:dyDescent="0.2">
      <c r="A36" s="132"/>
      <c r="B36" s="25">
        <f t="shared" si="1"/>
        <v>27</v>
      </c>
      <c r="C36" s="24">
        <f t="shared" si="2"/>
        <v>656.39197636681229</v>
      </c>
      <c r="D36" s="48">
        <f t="shared" si="3"/>
        <v>0.81096798083255572</v>
      </c>
      <c r="E36" s="24">
        <f t="shared" si="4"/>
        <v>153.00123258941233</v>
      </c>
      <c r="F36" s="48">
        <f t="shared" si="5"/>
        <v>0.18903201916744433</v>
      </c>
      <c r="G36" s="44">
        <f t="shared" si="6"/>
        <v>809.39320895622461</v>
      </c>
      <c r="H36" s="24">
        <f t="shared" si="7"/>
        <v>131125.39404077304</v>
      </c>
      <c r="I36" s="24">
        <f t="shared" si="8"/>
        <v>138402.5445416497</v>
      </c>
      <c r="J36" s="24">
        <f t="shared" si="0"/>
        <v>269527.93858242274</v>
      </c>
    </row>
    <row r="37" spans="1:10" x14ac:dyDescent="0.2">
      <c r="A37" s="132"/>
      <c r="B37" s="25">
        <f t="shared" si="1"/>
        <v>28</v>
      </c>
      <c r="C37" s="24">
        <f t="shared" si="2"/>
        <v>655.6269702038652</v>
      </c>
      <c r="D37" s="48">
        <f t="shared" si="3"/>
        <v>0.81002282073671839</v>
      </c>
      <c r="E37" s="24">
        <f t="shared" si="4"/>
        <v>153.76623875235941</v>
      </c>
      <c r="F37" s="48">
        <f t="shared" si="5"/>
        <v>0.18997717926328159</v>
      </c>
      <c r="G37" s="44">
        <f t="shared" si="6"/>
        <v>809.39320895622461</v>
      </c>
      <c r="H37" s="24">
        <f t="shared" si="7"/>
        <v>130971.62780202068</v>
      </c>
      <c r="I37" s="24">
        <f t="shared" si="8"/>
        <v>137746.91757144584</v>
      </c>
      <c r="J37" s="24">
        <f t="shared" si="0"/>
        <v>268718.54537346651</v>
      </c>
    </row>
    <row r="38" spans="1:10" x14ac:dyDescent="0.2">
      <c r="A38" s="132"/>
      <c r="B38" s="25">
        <f t="shared" si="1"/>
        <v>29</v>
      </c>
      <c r="C38" s="24">
        <f t="shared" si="2"/>
        <v>654.8581390101034</v>
      </c>
      <c r="D38" s="48">
        <f t="shared" si="3"/>
        <v>0.80907293484040199</v>
      </c>
      <c r="E38" s="24">
        <f t="shared" si="4"/>
        <v>154.53506994612121</v>
      </c>
      <c r="F38" s="48">
        <f t="shared" si="5"/>
        <v>0.19092706515959801</v>
      </c>
      <c r="G38" s="44">
        <f t="shared" si="6"/>
        <v>809.39320895622461</v>
      </c>
      <c r="H38" s="24">
        <f t="shared" si="7"/>
        <v>130817.09273207455</v>
      </c>
      <c r="I38" s="24">
        <f t="shared" si="8"/>
        <v>137092.05943243572</v>
      </c>
      <c r="J38" s="24">
        <f t="shared" si="0"/>
        <v>267909.15216451028</v>
      </c>
    </row>
    <row r="39" spans="1:10" x14ac:dyDescent="0.2">
      <c r="A39" s="132"/>
      <c r="B39" s="25">
        <f t="shared" si="1"/>
        <v>30</v>
      </c>
      <c r="C39" s="24">
        <f t="shared" si="2"/>
        <v>654.08546366037274</v>
      </c>
      <c r="D39" s="48">
        <f t="shared" si="3"/>
        <v>0.8081182995146039</v>
      </c>
      <c r="E39" s="24">
        <f t="shared" si="4"/>
        <v>155.30774529585187</v>
      </c>
      <c r="F39" s="48">
        <f t="shared" si="5"/>
        <v>0.19188170048539605</v>
      </c>
      <c r="G39" s="44">
        <f t="shared" si="6"/>
        <v>809.39320895622461</v>
      </c>
      <c r="H39" s="24">
        <f t="shared" si="7"/>
        <v>130661.7849867787</v>
      </c>
      <c r="I39" s="24">
        <f t="shared" si="8"/>
        <v>136437.97396877536</v>
      </c>
      <c r="J39" s="24">
        <f t="shared" si="0"/>
        <v>267099.75895555405</v>
      </c>
    </row>
    <row r="40" spans="1:10" x14ac:dyDescent="0.2">
      <c r="A40" s="132"/>
      <c r="B40" s="25">
        <f t="shared" si="1"/>
        <v>31</v>
      </c>
      <c r="C40" s="24">
        <f t="shared" si="2"/>
        <v>653.30892493389354</v>
      </c>
      <c r="D40" s="48">
        <f t="shared" si="3"/>
        <v>0.80715889101217708</v>
      </c>
      <c r="E40" s="24">
        <f t="shared" si="4"/>
        <v>156.08428402233108</v>
      </c>
      <c r="F40" s="48">
        <f t="shared" si="5"/>
        <v>0.19284110898782297</v>
      </c>
      <c r="G40" s="44">
        <f t="shared" si="6"/>
        <v>809.39320895622461</v>
      </c>
      <c r="H40" s="24">
        <f t="shared" si="7"/>
        <v>130505.70070275637</v>
      </c>
      <c r="I40" s="24">
        <f t="shared" si="8"/>
        <v>135784.66504384147</v>
      </c>
      <c r="J40" s="24">
        <f t="shared" si="0"/>
        <v>266290.36574659782</v>
      </c>
    </row>
    <row r="41" spans="1:10" x14ac:dyDescent="0.2">
      <c r="A41" s="132"/>
      <c r="B41" s="25">
        <f t="shared" si="1"/>
        <v>32</v>
      </c>
      <c r="C41" s="24">
        <f t="shared" si="2"/>
        <v>652.52850351378186</v>
      </c>
      <c r="D41" s="48">
        <f t="shared" si="3"/>
        <v>0.80619468546723794</v>
      </c>
      <c r="E41" s="24">
        <f t="shared" si="4"/>
        <v>156.86470544244276</v>
      </c>
      <c r="F41" s="48">
        <f t="shared" si="5"/>
        <v>0.19380531453276212</v>
      </c>
      <c r="G41" s="44">
        <f t="shared" si="6"/>
        <v>809.39320895622461</v>
      </c>
      <c r="H41" s="24">
        <f t="shared" si="7"/>
        <v>130348.83599731393</v>
      </c>
      <c r="I41" s="24">
        <f t="shared" si="8"/>
        <v>135132.13654032769</v>
      </c>
      <c r="J41" s="24">
        <f t="shared" si="0"/>
        <v>265480.97253764165</v>
      </c>
    </row>
    <row r="42" spans="1:10" x14ac:dyDescent="0.2">
      <c r="A42" s="132"/>
      <c r="B42" s="25">
        <f t="shared" si="1"/>
        <v>33</v>
      </c>
      <c r="C42" s="24">
        <f t="shared" si="2"/>
        <v>651.74417998656963</v>
      </c>
      <c r="D42" s="48">
        <f t="shared" si="3"/>
        <v>0.80522565889457409</v>
      </c>
      <c r="E42" s="24">
        <f t="shared" si="4"/>
        <v>157.64902896965498</v>
      </c>
      <c r="F42" s="48">
        <f t="shared" si="5"/>
        <v>0.19477434110542594</v>
      </c>
      <c r="G42" s="44">
        <f t="shared" si="6"/>
        <v>809.39320895622461</v>
      </c>
      <c r="H42" s="24">
        <f t="shared" si="7"/>
        <v>130191.18696834428</v>
      </c>
      <c r="I42" s="24">
        <f t="shared" si="8"/>
        <v>134480.39236034112</v>
      </c>
      <c r="J42" s="24">
        <f t="shared" si="0"/>
        <v>264671.57932868542</v>
      </c>
    </row>
    <row r="43" spans="1:10" x14ac:dyDescent="0.2">
      <c r="A43" s="132"/>
      <c r="B43" s="25">
        <f t="shared" si="1"/>
        <v>34</v>
      </c>
      <c r="C43" s="24">
        <f t="shared" si="2"/>
        <v>650.95593484172139</v>
      </c>
      <c r="D43" s="48">
        <f t="shared" si="3"/>
        <v>0.804251787189047</v>
      </c>
      <c r="E43" s="24">
        <f t="shared" si="4"/>
        <v>158.43727411450323</v>
      </c>
      <c r="F43" s="48">
        <f t="shared" si="5"/>
        <v>0.19574821281095303</v>
      </c>
      <c r="G43" s="44">
        <f t="shared" si="6"/>
        <v>809.39320895622461</v>
      </c>
      <c r="H43" s="24">
        <f t="shared" si="7"/>
        <v>130032.74969422977</v>
      </c>
      <c r="I43" s="24">
        <f t="shared" si="8"/>
        <v>133829.43642549941</v>
      </c>
      <c r="J43" s="24">
        <f t="shared" si="0"/>
        <v>263862.18611972919</v>
      </c>
    </row>
    <row r="44" spans="1:10" x14ac:dyDescent="0.2">
      <c r="A44" s="132"/>
      <c r="B44" s="25">
        <f t="shared" si="1"/>
        <v>35</v>
      </c>
      <c r="C44" s="24">
        <f t="shared" si="2"/>
        <v>650.16374847114889</v>
      </c>
      <c r="D44" s="48">
        <f t="shared" si="3"/>
        <v>0.80327304612499228</v>
      </c>
      <c r="E44" s="24">
        <f t="shared" si="4"/>
        <v>159.22946048507572</v>
      </c>
      <c r="F44" s="48">
        <f t="shared" si="5"/>
        <v>0.19672695387500777</v>
      </c>
      <c r="G44" s="44">
        <f t="shared" si="6"/>
        <v>809.39320895622461</v>
      </c>
      <c r="H44" s="24">
        <f t="shared" si="7"/>
        <v>129873.5202337447</v>
      </c>
      <c r="I44" s="24">
        <f t="shared" si="8"/>
        <v>133179.27267702826</v>
      </c>
      <c r="J44" s="24">
        <f t="shared" si="0"/>
        <v>263052.79291077296</v>
      </c>
    </row>
    <row r="45" spans="1:10" x14ac:dyDescent="0.2">
      <c r="A45" s="132"/>
      <c r="B45" s="25">
        <f t="shared" si="1"/>
        <v>36</v>
      </c>
      <c r="C45" s="24">
        <f t="shared" si="2"/>
        <v>649.36760116872347</v>
      </c>
      <c r="D45" s="48">
        <f t="shared" si="3"/>
        <v>0.80228941135561715</v>
      </c>
      <c r="E45" s="24">
        <f t="shared" si="4"/>
        <v>160.02560778750114</v>
      </c>
      <c r="F45" s="48">
        <f t="shared" si="5"/>
        <v>0.19771058864438285</v>
      </c>
      <c r="G45" s="44">
        <f t="shared" si="6"/>
        <v>809.39320895622461</v>
      </c>
      <c r="H45" s="24">
        <f t="shared" si="7"/>
        <v>129713.4946259572</v>
      </c>
      <c r="I45" s="24">
        <f t="shared" si="8"/>
        <v>132529.90507585954</v>
      </c>
      <c r="J45" s="24">
        <f t="shared" si="0"/>
        <v>262243.39970181673</v>
      </c>
    </row>
    <row r="46" spans="1:10" x14ac:dyDescent="0.2">
      <c r="A46" s="132">
        <f>A34+1</f>
        <v>4</v>
      </c>
      <c r="B46" s="25">
        <f t="shared" si="1"/>
        <v>37</v>
      </c>
      <c r="C46" s="24">
        <f t="shared" si="2"/>
        <v>648.56747312978598</v>
      </c>
      <c r="D46" s="48">
        <f t="shared" si="3"/>
        <v>0.80130085841239529</v>
      </c>
      <c r="E46" s="24">
        <f t="shared" si="4"/>
        <v>160.82573582643863</v>
      </c>
      <c r="F46" s="48">
        <f t="shared" si="5"/>
        <v>0.19869914158760474</v>
      </c>
      <c r="G46" s="44">
        <f t="shared" si="6"/>
        <v>809.39320895622461</v>
      </c>
      <c r="H46" s="24">
        <f t="shared" si="7"/>
        <v>129552.66889013076</v>
      </c>
      <c r="I46" s="24">
        <f t="shared" si="8"/>
        <v>131881.33760272976</v>
      </c>
      <c r="J46" s="24">
        <f t="shared" si="0"/>
        <v>261434.00649286053</v>
      </c>
    </row>
    <row r="47" spans="1:10" x14ac:dyDescent="0.2">
      <c r="A47" s="132"/>
      <c r="B47" s="25">
        <f t="shared" si="1"/>
        <v>38</v>
      </c>
      <c r="C47" s="24">
        <f t="shared" si="2"/>
        <v>647.76334445065379</v>
      </c>
      <c r="D47" s="48">
        <f t="shared" si="3"/>
        <v>0.80030736270445724</v>
      </c>
      <c r="E47" s="24">
        <f t="shared" si="4"/>
        <v>161.62986450557082</v>
      </c>
      <c r="F47" s="48">
        <f t="shared" si="5"/>
        <v>0.19969263729554276</v>
      </c>
      <c r="G47" s="44">
        <f t="shared" si="6"/>
        <v>809.39320895622461</v>
      </c>
      <c r="H47" s="24">
        <f t="shared" si="7"/>
        <v>129391.0390256252</v>
      </c>
      <c r="I47" s="24">
        <f t="shared" si="8"/>
        <v>131233.57425827911</v>
      </c>
      <c r="J47" s="24">
        <f t="shared" si="0"/>
        <v>260624.61328390433</v>
      </c>
    </row>
    <row r="48" spans="1:10" x14ac:dyDescent="0.2">
      <c r="A48" s="132"/>
      <c r="B48" s="25">
        <f t="shared" si="1"/>
        <v>39</v>
      </c>
      <c r="C48" s="24">
        <f t="shared" si="2"/>
        <v>646.95519512812598</v>
      </c>
      <c r="D48" s="48">
        <f t="shared" si="3"/>
        <v>0.79930889951797957</v>
      </c>
      <c r="E48" s="24">
        <f t="shared" si="4"/>
        <v>162.43801382809863</v>
      </c>
      <c r="F48" s="48">
        <f t="shared" si="5"/>
        <v>0.20069110048202043</v>
      </c>
      <c r="G48" s="44">
        <f t="shared" si="6"/>
        <v>809.39320895622461</v>
      </c>
      <c r="H48" s="24">
        <f t="shared" si="7"/>
        <v>129228.6010117971</v>
      </c>
      <c r="I48" s="24">
        <f t="shared" si="8"/>
        <v>130586.61906315098</v>
      </c>
      <c r="J48" s="24">
        <f t="shared" si="0"/>
        <v>259815.2200749481</v>
      </c>
    </row>
    <row r="49" spans="1:10" x14ac:dyDescent="0.2">
      <c r="A49" s="132"/>
      <c r="B49" s="25">
        <f t="shared" si="1"/>
        <v>40</v>
      </c>
      <c r="C49" s="24">
        <f t="shared" si="2"/>
        <v>646.14300505898552</v>
      </c>
      <c r="D49" s="48">
        <f t="shared" si="3"/>
        <v>0.79830544401556947</v>
      </c>
      <c r="E49" s="24">
        <f t="shared" si="4"/>
        <v>163.25020389723909</v>
      </c>
      <c r="F49" s="48">
        <f t="shared" si="5"/>
        <v>0.20169455598443048</v>
      </c>
      <c r="G49" s="44">
        <f t="shared" si="6"/>
        <v>809.39320895622461</v>
      </c>
      <c r="H49" s="24">
        <f t="shared" si="7"/>
        <v>129065.35080789986</v>
      </c>
      <c r="I49" s="24">
        <f t="shared" si="8"/>
        <v>129940.476058092</v>
      </c>
      <c r="J49" s="24">
        <f t="shared" si="0"/>
        <v>259005.82686599187</v>
      </c>
    </row>
    <row r="50" spans="1:10" x14ac:dyDescent="0.2">
      <c r="A50" s="132"/>
      <c r="B50" s="25">
        <f t="shared" si="1"/>
        <v>41</v>
      </c>
      <c r="C50" s="24">
        <f t="shared" si="2"/>
        <v>645.32675403949929</v>
      </c>
      <c r="D50" s="48">
        <f t="shared" si="3"/>
        <v>0.79729697123564736</v>
      </c>
      <c r="E50" s="24">
        <f t="shared" si="4"/>
        <v>164.06645491672532</v>
      </c>
      <c r="F50" s="48">
        <f t="shared" si="5"/>
        <v>0.20270302876435267</v>
      </c>
      <c r="G50" s="44">
        <f t="shared" si="6"/>
        <v>809.39320895622461</v>
      </c>
      <c r="H50" s="24">
        <f t="shared" si="7"/>
        <v>128901.28435298313</v>
      </c>
      <c r="I50" s="24">
        <f t="shared" si="8"/>
        <v>129295.14930405249</v>
      </c>
      <c r="J50" s="24">
        <f t="shared" si="0"/>
        <v>258196.43365703564</v>
      </c>
    </row>
    <row r="51" spans="1:10" x14ac:dyDescent="0.2">
      <c r="A51" s="132"/>
      <c r="B51" s="25">
        <f t="shared" si="1"/>
        <v>42</v>
      </c>
      <c r="C51" s="24">
        <f t="shared" si="2"/>
        <v>644.50642176491567</v>
      </c>
      <c r="D51" s="48">
        <f t="shared" si="3"/>
        <v>0.7962834560918256</v>
      </c>
      <c r="E51" s="24">
        <f t="shared" si="4"/>
        <v>164.88678719130894</v>
      </c>
      <c r="F51" s="48">
        <f t="shared" si="5"/>
        <v>0.20371654390817445</v>
      </c>
      <c r="G51" s="44">
        <f t="shared" si="6"/>
        <v>809.39320895622461</v>
      </c>
      <c r="H51" s="24">
        <f t="shared" si="7"/>
        <v>128736.39756579182</v>
      </c>
      <c r="I51" s="24">
        <f t="shared" si="8"/>
        <v>128650.64288228758</v>
      </c>
      <c r="J51" s="24">
        <f t="shared" si="0"/>
        <v>257387.04044807941</v>
      </c>
    </row>
    <row r="52" spans="1:10" x14ac:dyDescent="0.2">
      <c r="A52" s="132"/>
      <c r="B52" s="25">
        <f t="shared" si="1"/>
        <v>43</v>
      </c>
      <c r="C52" s="24">
        <f t="shared" si="2"/>
        <v>643.68198782895911</v>
      </c>
      <c r="D52" s="48">
        <f t="shared" si="3"/>
        <v>0.79526487337228469</v>
      </c>
      <c r="E52" s="24">
        <f t="shared" si="4"/>
        <v>165.7112211272655</v>
      </c>
      <c r="F52" s="48">
        <f t="shared" si="5"/>
        <v>0.20473512662771534</v>
      </c>
      <c r="G52" s="44">
        <f t="shared" si="6"/>
        <v>809.39320895622461</v>
      </c>
      <c r="H52" s="24">
        <f t="shared" si="7"/>
        <v>128570.68634466456</v>
      </c>
      <c r="I52" s="24">
        <f t="shared" si="8"/>
        <v>128006.96089445862</v>
      </c>
      <c r="J52" s="24">
        <f t="shared" si="0"/>
        <v>256577.64723912318</v>
      </c>
    </row>
    <row r="53" spans="1:10" x14ac:dyDescent="0.2">
      <c r="A53" s="132"/>
      <c r="B53" s="25">
        <f t="shared" si="1"/>
        <v>44</v>
      </c>
      <c r="C53" s="24">
        <f t="shared" si="2"/>
        <v>642.85343172332284</v>
      </c>
      <c r="D53" s="48">
        <f t="shared" si="3"/>
        <v>0.79424119773914614</v>
      </c>
      <c r="E53" s="24">
        <f t="shared" si="4"/>
        <v>166.53977723290177</v>
      </c>
      <c r="F53" s="48">
        <f t="shared" si="5"/>
        <v>0.20575880226085383</v>
      </c>
      <c r="G53" s="44">
        <f t="shared" si="6"/>
        <v>809.39320895622461</v>
      </c>
      <c r="H53" s="24">
        <f t="shared" si="7"/>
        <v>128404.14656743166</v>
      </c>
      <c r="I53" s="24">
        <f t="shared" si="8"/>
        <v>127364.10746273529</v>
      </c>
      <c r="J53" s="24">
        <f t="shared" si="0"/>
        <v>255768.25403016695</v>
      </c>
    </row>
    <row r="54" spans="1:10" x14ac:dyDescent="0.2">
      <c r="A54" s="132"/>
      <c r="B54" s="25">
        <f t="shared" si="1"/>
        <v>45</v>
      </c>
      <c r="C54" s="24">
        <f t="shared" si="2"/>
        <v>642.02073283715833</v>
      </c>
      <c r="D54" s="48">
        <f t="shared" si="3"/>
        <v>0.79321240372784185</v>
      </c>
      <c r="E54" s="24">
        <f t="shared" si="4"/>
        <v>167.37247611906628</v>
      </c>
      <c r="F54" s="48">
        <f t="shared" si="5"/>
        <v>0.20678759627215809</v>
      </c>
      <c r="G54" s="44">
        <f t="shared" si="6"/>
        <v>809.39320895622461</v>
      </c>
      <c r="H54" s="24">
        <f t="shared" si="7"/>
        <v>128236.77409131259</v>
      </c>
      <c r="I54" s="24">
        <f t="shared" si="8"/>
        <v>126722.08672989813</v>
      </c>
      <c r="J54" s="24">
        <f t="shared" si="0"/>
        <v>254958.86082121072</v>
      </c>
    </row>
    <row r="55" spans="1:10" x14ac:dyDescent="0.2">
      <c r="A55" s="132"/>
      <c r="B55" s="25">
        <f t="shared" si="1"/>
        <v>46</v>
      </c>
      <c r="C55" s="24">
        <f t="shared" si="2"/>
        <v>641.183870456563</v>
      </c>
      <c r="D55" s="48">
        <f t="shared" si="3"/>
        <v>0.7921784657464811</v>
      </c>
      <c r="E55" s="24">
        <f t="shared" si="4"/>
        <v>168.20933849966161</v>
      </c>
      <c r="F55" s="48">
        <f t="shared" si="5"/>
        <v>0.2078215342535189</v>
      </c>
      <c r="G55" s="44">
        <f t="shared" si="6"/>
        <v>809.39320895622461</v>
      </c>
      <c r="H55" s="24">
        <f t="shared" si="7"/>
        <v>128068.56475281293</v>
      </c>
      <c r="I55" s="24">
        <f t="shared" si="8"/>
        <v>126080.90285944157</v>
      </c>
      <c r="J55" s="24">
        <f t="shared" si="0"/>
        <v>254149.46761225449</v>
      </c>
    </row>
    <row r="56" spans="1:10" x14ac:dyDescent="0.2">
      <c r="A56" s="132"/>
      <c r="B56" s="25">
        <f t="shared" si="1"/>
        <v>47</v>
      </c>
      <c r="C56" s="24">
        <f t="shared" si="2"/>
        <v>640.34282376406463</v>
      </c>
      <c r="D56" s="48">
        <f t="shared" si="3"/>
        <v>0.79113935807521341</v>
      </c>
      <c r="E56" s="24">
        <f t="shared" si="4"/>
        <v>169.05038519215998</v>
      </c>
      <c r="F56" s="48">
        <f t="shared" si="5"/>
        <v>0.20886064192478657</v>
      </c>
      <c r="G56" s="44">
        <f t="shared" si="6"/>
        <v>809.39320895622461</v>
      </c>
      <c r="H56" s="24">
        <f t="shared" si="7"/>
        <v>127899.51436762078</v>
      </c>
      <c r="I56" s="24">
        <f t="shared" si="8"/>
        <v>125440.56003567751</v>
      </c>
      <c r="J56" s="24">
        <f t="shared" si="0"/>
        <v>253340.07440329829</v>
      </c>
    </row>
    <row r="57" spans="1:10" x14ac:dyDescent="0.2">
      <c r="A57" s="132"/>
      <c r="B57" s="25">
        <f t="shared" si="1"/>
        <v>48</v>
      </c>
      <c r="C57" s="24">
        <f t="shared" si="2"/>
        <v>639.49757183810391</v>
      </c>
      <c r="D57" s="48">
        <f t="shared" si="3"/>
        <v>0.79009505486558962</v>
      </c>
      <c r="E57" s="24">
        <f t="shared" si="4"/>
        <v>169.8956371181207</v>
      </c>
      <c r="F57" s="48">
        <f t="shared" si="5"/>
        <v>0.20990494513441041</v>
      </c>
      <c r="G57" s="44">
        <f t="shared" si="6"/>
        <v>809.39320895622461</v>
      </c>
      <c r="H57" s="24">
        <f t="shared" si="7"/>
        <v>127729.61873050265</v>
      </c>
      <c r="I57" s="24">
        <f t="shared" si="8"/>
        <v>124801.06246383941</v>
      </c>
      <c r="J57" s="24">
        <f t="shared" si="0"/>
        <v>252530.68119434206</v>
      </c>
    </row>
    <row r="58" spans="1:10" x14ac:dyDescent="0.2">
      <c r="A58" s="132">
        <f>A46+1</f>
        <v>5</v>
      </c>
      <c r="B58" s="25">
        <f t="shared" si="1"/>
        <v>49</v>
      </c>
      <c r="C58" s="24">
        <f t="shared" si="2"/>
        <v>638.64809365251324</v>
      </c>
      <c r="D58" s="48">
        <f t="shared" si="3"/>
        <v>0.78904553013991752</v>
      </c>
      <c r="E58" s="24">
        <f t="shared" si="4"/>
        <v>170.74511530371137</v>
      </c>
      <c r="F58" s="48">
        <f t="shared" si="5"/>
        <v>0.21095446986008254</v>
      </c>
      <c r="G58" s="44">
        <f t="shared" si="6"/>
        <v>809.39320895622461</v>
      </c>
      <c r="H58" s="24">
        <f t="shared" si="7"/>
        <v>127558.87361519894</v>
      </c>
      <c r="I58" s="24">
        <f t="shared" si="8"/>
        <v>124162.41437018689</v>
      </c>
      <c r="J58" s="24">
        <f t="shared" si="0"/>
        <v>251721.28798538583</v>
      </c>
    </row>
    <row r="59" spans="1:10" x14ac:dyDescent="0.2">
      <c r="A59" s="132"/>
      <c r="B59" s="25">
        <f t="shared" si="1"/>
        <v>50</v>
      </c>
      <c r="C59" s="24">
        <f t="shared" si="2"/>
        <v>637.79436807599473</v>
      </c>
      <c r="D59" s="48">
        <f t="shared" si="3"/>
        <v>0.78799075779061711</v>
      </c>
      <c r="E59" s="24">
        <f t="shared" si="4"/>
        <v>171.59884088022989</v>
      </c>
      <c r="F59" s="48">
        <f t="shared" si="5"/>
        <v>0.21200924220938289</v>
      </c>
      <c r="G59" s="44">
        <f t="shared" si="6"/>
        <v>809.39320895622461</v>
      </c>
      <c r="H59" s="24">
        <f t="shared" si="7"/>
        <v>127387.27477431871</v>
      </c>
      <c r="I59" s="24">
        <f t="shared" si="8"/>
        <v>123524.6200021109</v>
      </c>
      <c r="J59" s="24">
        <f t="shared" si="0"/>
        <v>250911.8947764296</v>
      </c>
    </row>
    <row r="60" spans="1:10" x14ac:dyDescent="0.2">
      <c r="A60" s="132"/>
      <c r="B60" s="25">
        <f t="shared" si="1"/>
        <v>51</v>
      </c>
      <c r="C60" s="24">
        <f t="shared" si="2"/>
        <v>636.93637387159356</v>
      </c>
      <c r="D60" s="48">
        <f t="shared" si="3"/>
        <v>0.78693071157957017</v>
      </c>
      <c r="E60" s="24">
        <f t="shared" si="4"/>
        <v>172.45683508463105</v>
      </c>
      <c r="F60" s="48">
        <f t="shared" si="5"/>
        <v>0.21306928842042983</v>
      </c>
      <c r="G60" s="44">
        <f t="shared" si="6"/>
        <v>809.39320895622461</v>
      </c>
      <c r="H60" s="24">
        <f t="shared" si="7"/>
        <v>127214.81793923408</v>
      </c>
      <c r="I60" s="24">
        <f t="shared" si="8"/>
        <v>122887.68362823931</v>
      </c>
      <c r="J60" s="24">
        <f t="shared" si="0"/>
        <v>250102.5015674734</v>
      </c>
    </row>
    <row r="61" spans="1:10" x14ac:dyDescent="0.2">
      <c r="A61" s="132"/>
      <c r="B61" s="25">
        <f t="shared" si="1"/>
        <v>52</v>
      </c>
      <c r="C61" s="24">
        <f t="shared" si="2"/>
        <v>636.0740896961704</v>
      </c>
      <c r="D61" s="48">
        <f t="shared" si="3"/>
        <v>0.78586536513746796</v>
      </c>
      <c r="E61" s="24">
        <f t="shared" si="4"/>
        <v>173.31911926005421</v>
      </c>
      <c r="F61" s="48">
        <f t="shared" si="5"/>
        <v>0.21413463486253198</v>
      </c>
      <c r="G61" s="44">
        <f t="shared" si="6"/>
        <v>809.39320895622461</v>
      </c>
      <c r="H61" s="24">
        <f t="shared" si="7"/>
        <v>127041.49881997403</v>
      </c>
      <c r="I61" s="24">
        <f t="shared" si="8"/>
        <v>122251.60953854314</v>
      </c>
      <c r="J61" s="24">
        <f t="shared" si="0"/>
        <v>249293.10835851717</v>
      </c>
    </row>
    <row r="62" spans="1:10" x14ac:dyDescent="0.2">
      <c r="A62" s="132"/>
      <c r="B62" s="25">
        <f t="shared" si="1"/>
        <v>53</v>
      </c>
      <c r="C62" s="24">
        <f t="shared" si="2"/>
        <v>635.20749409987013</v>
      </c>
      <c r="D62" s="48">
        <f t="shared" si="3"/>
        <v>0.78479469196315532</v>
      </c>
      <c r="E62" s="24">
        <f t="shared" si="4"/>
        <v>174.18571485635448</v>
      </c>
      <c r="F62" s="48">
        <f t="shared" si="5"/>
        <v>0.21520530803684465</v>
      </c>
      <c r="G62" s="44">
        <f t="shared" si="6"/>
        <v>809.39320895622461</v>
      </c>
      <c r="H62" s="24">
        <f t="shared" si="7"/>
        <v>126867.31310511768</v>
      </c>
      <c r="I62" s="24">
        <f t="shared" si="8"/>
        <v>121616.40204444327</v>
      </c>
      <c r="J62" s="24">
        <f t="shared" si="0"/>
        <v>248483.71514956094</v>
      </c>
    </row>
    <row r="63" spans="1:10" x14ac:dyDescent="0.2">
      <c r="A63" s="132"/>
      <c r="B63" s="25">
        <f t="shared" si="1"/>
        <v>54</v>
      </c>
      <c r="C63" s="24">
        <f t="shared" si="2"/>
        <v>634.33656552558841</v>
      </c>
      <c r="D63" s="48">
        <f t="shared" si="3"/>
        <v>0.78371866542297119</v>
      </c>
      <c r="E63" s="24">
        <f t="shared" si="4"/>
        <v>175.0566434306362</v>
      </c>
      <c r="F63" s="48">
        <f t="shared" si="5"/>
        <v>0.21628133457702881</v>
      </c>
      <c r="G63" s="44">
        <f t="shared" si="6"/>
        <v>809.39320895622461</v>
      </c>
      <c r="H63" s="24">
        <f t="shared" si="7"/>
        <v>126692.25646168704</v>
      </c>
      <c r="I63" s="24">
        <f t="shared" si="8"/>
        <v>120982.06547891768</v>
      </c>
      <c r="J63" s="24">
        <f t="shared" si="0"/>
        <v>247674.32194060471</v>
      </c>
    </row>
    <row r="64" spans="1:10" x14ac:dyDescent="0.2">
      <c r="A64" s="132"/>
      <c r="B64" s="25">
        <f t="shared" si="1"/>
        <v>55</v>
      </c>
      <c r="C64" s="24">
        <f t="shared" si="2"/>
        <v>633.46128230843522</v>
      </c>
      <c r="D64" s="48">
        <f t="shared" si="3"/>
        <v>0.78263725875008605</v>
      </c>
      <c r="E64" s="24">
        <f t="shared" si="4"/>
        <v>175.9319266477894</v>
      </c>
      <c r="F64" s="48">
        <f t="shared" si="5"/>
        <v>0.21736274124991398</v>
      </c>
      <c r="G64" s="44">
        <f t="shared" si="6"/>
        <v>809.39320895622461</v>
      </c>
      <c r="H64" s="24">
        <f t="shared" si="7"/>
        <v>126516.32453503925</v>
      </c>
      <c r="I64" s="24">
        <f t="shared" si="8"/>
        <v>120348.60419660925</v>
      </c>
      <c r="J64" s="24">
        <f t="shared" si="0"/>
        <v>246864.92873164848</v>
      </c>
    </row>
    <row r="65" spans="1:10" x14ac:dyDescent="0.2">
      <c r="A65" s="132"/>
      <c r="B65" s="25">
        <f t="shared" si="1"/>
        <v>56</v>
      </c>
      <c r="C65" s="24">
        <f t="shared" si="2"/>
        <v>632.58162267519629</v>
      </c>
      <c r="D65" s="48">
        <f t="shared" si="3"/>
        <v>0.78155044504383653</v>
      </c>
      <c r="E65" s="24">
        <f t="shared" si="4"/>
        <v>176.81158628102833</v>
      </c>
      <c r="F65" s="48">
        <f t="shared" si="5"/>
        <v>0.2184495549561635</v>
      </c>
      <c r="G65" s="44">
        <f t="shared" si="6"/>
        <v>809.39320895622461</v>
      </c>
      <c r="H65" s="24">
        <f t="shared" si="7"/>
        <v>126339.51294875823</v>
      </c>
      <c r="I65" s="24">
        <f t="shared" si="8"/>
        <v>119716.02257393405</v>
      </c>
      <c r="J65" s="24">
        <f t="shared" si="0"/>
        <v>246055.53552269228</v>
      </c>
    </row>
    <row r="66" spans="1:10" x14ac:dyDescent="0.2">
      <c r="A66" s="132"/>
      <c r="B66" s="25">
        <f t="shared" si="1"/>
        <v>57</v>
      </c>
      <c r="C66" s="24">
        <f t="shared" si="2"/>
        <v>631.69756474379119</v>
      </c>
      <c r="D66" s="48">
        <f t="shared" si="3"/>
        <v>0.78045819726905574</v>
      </c>
      <c r="E66" s="24">
        <f t="shared" si="4"/>
        <v>177.69564421243342</v>
      </c>
      <c r="F66" s="48">
        <f t="shared" si="5"/>
        <v>0.21954180273094429</v>
      </c>
      <c r="G66" s="44">
        <f t="shared" si="6"/>
        <v>809.39320895622461</v>
      </c>
      <c r="H66" s="24">
        <f t="shared" si="7"/>
        <v>126161.8173045458</v>
      </c>
      <c r="I66" s="24">
        <f t="shared" si="8"/>
        <v>119084.32500919026</v>
      </c>
      <c r="J66" s="24">
        <f t="shared" si="0"/>
        <v>245246.14231373605</v>
      </c>
    </row>
    <row r="67" spans="1:10" x14ac:dyDescent="0.2">
      <c r="A67" s="132"/>
      <c r="B67" s="25">
        <f t="shared" si="1"/>
        <v>58</v>
      </c>
      <c r="C67" s="24">
        <f t="shared" si="2"/>
        <v>630.80908652272899</v>
      </c>
      <c r="D67" s="48">
        <f t="shared" si="3"/>
        <v>0.77936048825540094</v>
      </c>
      <c r="E67" s="24">
        <f t="shared" si="4"/>
        <v>178.58412243349562</v>
      </c>
      <c r="F67" s="48">
        <f t="shared" si="5"/>
        <v>0.22063951174459903</v>
      </c>
      <c r="G67" s="44">
        <f t="shared" si="6"/>
        <v>809.39320895622461</v>
      </c>
      <c r="H67" s="24">
        <f t="shared" si="7"/>
        <v>125983.23318211229</v>
      </c>
      <c r="I67" s="24">
        <f t="shared" si="8"/>
        <v>118453.51592266753</v>
      </c>
      <c r="J67" s="24">
        <f t="shared" si="0"/>
        <v>244436.74910477982</v>
      </c>
    </row>
    <row r="68" spans="1:10" x14ac:dyDescent="0.2">
      <c r="A68" s="132"/>
      <c r="B68" s="25">
        <f t="shared" si="1"/>
        <v>59</v>
      </c>
      <c r="C68" s="24">
        <f t="shared" si="2"/>
        <v>629.91616591056152</v>
      </c>
      <c r="D68" s="48">
        <f t="shared" si="3"/>
        <v>0.77825729069667793</v>
      </c>
      <c r="E68" s="24">
        <f t="shared" si="4"/>
        <v>179.47704304566309</v>
      </c>
      <c r="F68" s="48">
        <f t="shared" si="5"/>
        <v>0.22174270930332202</v>
      </c>
      <c r="G68" s="44">
        <f t="shared" si="6"/>
        <v>809.39320895622461</v>
      </c>
      <c r="H68" s="24">
        <f t="shared" si="7"/>
        <v>125803.75613906662</v>
      </c>
      <c r="I68" s="24">
        <f t="shared" si="8"/>
        <v>117823.59975675697</v>
      </c>
      <c r="J68" s="24">
        <f t="shared" si="0"/>
        <v>243627.3558958236</v>
      </c>
    </row>
    <row r="69" spans="1:10" x14ac:dyDescent="0.2">
      <c r="A69" s="132"/>
      <c r="B69" s="25">
        <f t="shared" si="1"/>
        <v>60</v>
      </c>
      <c r="C69" s="24">
        <f t="shared" si="2"/>
        <v>629.01878069533313</v>
      </c>
      <c r="D69" s="48">
        <f t="shared" si="3"/>
        <v>0.77714857715016128</v>
      </c>
      <c r="E69" s="24">
        <f t="shared" si="4"/>
        <v>180.37442826089148</v>
      </c>
      <c r="F69" s="48">
        <f t="shared" si="5"/>
        <v>0.22285142284983872</v>
      </c>
      <c r="G69" s="44">
        <f t="shared" si="6"/>
        <v>809.39320895622461</v>
      </c>
      <c r="H69" s="24">
        <f t="shared" si="7"/>
        <v>125623.38171080573</v>
      </c>
      <c r="I69" s="24">
        <f t="shared" si="8"/>
        <v>117194.58097606164</v>
      </c>
      <c r="J69" s="24">
        <f t="shared" si="0"/>
        <v>242817.96268686737</v>
      </c>
    </row>
    <row r="70" spans="1:10" x14ac:dyDescent="0.2">
      <c r="A70" s="132">
        <f>A58+1</f>
        <v>6</v>
      </c>
      <c r="B70" s="25">
        <f t="shared" si="1"/>
        <v>61</v>
      </c>
      <c r="C70" s="24">
        <f t="shared" si="2"/>
        <v>628.11690855402867</v>
      </c>
      <c r="D70" s="48">
        <f t="shared" si="3"/>
        <v>0.77603432003591211</v>
      </c>
      <c r="E70" s="24">
        <f t="shared" si="4"/>
        <v>181.27630040219594</v>
      </c>
      <c r="F70" s="48">
        <f t="shared" si="5"/>
        <v>0.22396567996408792</v>
      </c>
      <c r="G70" s="44">
        <f t="shared" si="6"/>
        <v>809.39320895622461</v>
      </c>
      <c r="H70" s="24">
        <f t="shared" si="7"/>
        <v>125442.10541040353</v>
      </c>
      <c r="I70" s="24">
        <f t="shared" si="8"/>
        <v>116566.46406750761</v>
      </c>
      <c r="J70" s="24">
        <f t="shared" si="0"/>
        <v>242008.56947791114</v>
      </c>
    </row>
    <row r="71" spans="1:10" x14ac:dyDescent="0.2">
      <c r="A71" s="132"/>
      <c r="B71" s="25">
        <f t="shared" si="1"/>
        <v>62</v>
      </c>
      <c r="C71" s="24">
        <f t="shared" si="2"/>
        <v>627.21052705201771</v>
      </c>
      <c r="D71" s="48">
        <f t="shared" si="3"/>
        <v>0.77491449163609172</v>
      </c>
      <c r="E71" s="24">
        <f t="shared" si="4"/>
        <v>182.1826819042069</v>
      </c>
      <c r="F71" s="48">
        <f t="shared" si="5"/>
        <v>0.22508550836390834</v>
      </c>
      <c r="G71" s="44">
        <f t="shared" si="6"/>
        <v>809.39320895622461</v>
      </c>
      <c r="H71" s="24">
        <f t="shared" si="7"/>
        <v>125259.92272849932</v>
      </c>
      <c r="I71" s="24">
        <f t="shared" si="8"/>
        <v>115939.2535404556</v>
      </c>
      <c r="J71" s="24">
        <f t="shared" si="0"/>
        <v>241199.17626895494</v>
      </c>
    </row>
    <row r="72" spans="1:10" x14ac:dyDescent="0.2">
      <c r="A72" s="132"/>
      <c r="B72" s="25">
        <f t="shared" si="1"/>
        <v>63</v>
      </c>
      <c r="C72" s="24">
        <f t="shared" si="2"/>
        <v>626.29961364249664</v>
      </c>
      <c r="D72" s="48">
        <f t="shared" si="3"/>
        <v>0.77378906409427206</v>
      </c>
      <c r="E72" s="24">
        <f t="shared" si="4"/>
        <v>183.09359531372797</v>
      </c>
      <c r="F72" s="48">
        <f t="shared" si="5"/>
        <v>0.22621093590572791</v>
      </c>
      <c r="G72" s="44">
        <f t="shared" si="6"/>
        <v>809.39320895622461</v>
      </c>
      <c r="H72" s="24">
        <f t="shared" si="7"/>
        <v>125076.8291331856</v>
      </c>
      <c r="I72" s="24">
        <f t="shared" si="8"/>
        <v>115312.9539268131</v>
      </c>
      <c r="J72" s="24">
        <f t="shared" si="0"/>
        <v>240389.78305999871</v>
      </c>
    </row>
    <row r="73" spans="1:10" x14ac:dyDescent="0.2">
      <c r="A73" s="132"/>
      <c r="B73" s="25">
        <f t="shared" si="1"/>
        <v>64</v>
      </c>
      <c r="C73" s="24">
        <f t="shared" si="2"/>
        <v>625.38414566592803</v>
      </c>
      <c r="D73" s="48">
        <f t="shared" si="3"/>
        <v>0.7726580094147435</v>
      </c>
      <c r="E73" s="24">
        <f t="shared" si="4"/>
        <v>184.00906329029658</v>
      </c>
      <c r="F73" s="48">
        <f t="shared" si="5"/>
        <v>0.22734199058525653</v>
      </c>
      <c r="G73" s="44">
        <f t="shared" si="6"/>
        <v>809.39320895622461</v>
      </c>
      <c r="H73" s="24">
        <f t="shared" si="7"/>
        <v>124892.8200698953</v>
      </c>
      <c r="I73" s="24">
        <f t="shared" si="8"/>
        <v>114687.56978114718</v>
      </c>
      <c r="J73" s="24">
        <f t="shared" si="0"/>
        <v>239580.38985104248</v>
      </c>
    </row>
    <row r="74" spans="1:10" x14ac:dyDescent="0.2">
      <c r="A74" s="132"/>
      <c r="B74" s="25">
        <f t="shared" si="1"/>
        <v>65</v>
      </c>
      <c r="C74" s="24">
        <f t="shared" si="2"/>
        <v>624.46410034947655</v>
      </c>
      <c r="D74" s="48">
        <f t="shared" si="3"/>
        <v>0.77152129946181724</v>
      </c>
      <c r="E74" s="24">
        <f t="shared" si="4"/>
        <v>184.92910860674806</v>
      </c>
      <c r="F74" s="48">
        <f t="shared" si="5"/>
        <v>0.22847870053818281</v>
      </c>
      <c r="G74" s="44">
        <f t="shared" si="6"/>
        <v>809.39320895622461</v>
      </c>
      <c r="H74" s="24">
        <f t="shared" si="7"/>
        <v>124707.89096128855</v>
      </c>
      <c r="I74" s="24">
        <f t="shared" si="8"/>
        <v>114063.1056807977</v>
      </c>
      <c r="J74" s="24">
        <f t="shared" ref="J74:J137" si="9">H74+I74</f>
        <v>238770.99664208625</v>
      </c>
    </row>
    <row r="75" spans="1:10" x14ac:dyDescent="0.2">
      <c r="A75" s="132"/>
      <c r="B75" s="25">
        <f t="shared" ref="B75:B138" si="10">B74+1</f>
        <v>66</v>
      </c>
      <c r="C75" s="24">
        <f t="shared" ref="C75:C138" si="11">IF(H74*($G$5*0.01/12)&gt;0,H74*($G$5*0.01/12),0)</f>
        <v>623.53945480644279</v>
      </c>
      <c r="D75" s="48">
        <f t="shared" ref="D75:D138" si="12">C75/G75</f>
        <v>0.77037890595912628</v>
      </c>
      <c r="E75" s="24">
        <f t="shared" ref="E75:E138" si="13">IF(C75&gt;0,G75-C75,0)</f>
        <v>185.85375414978182</v>
      </c>
      <c r="F75" s="48">
        <f t="shared" ref="F75:F138" si="14">E75/G75</f>
        <v>0.22962109404087375</v>
      </c>
      <c r="G75" s="44">
        <f t="shared" ref="G75:G138" si="15">IF(C75&gt;0,(($G$5*0.01/12)*$G$4)/(1-1/(1+($G$5*0.01/12))^($G$6*12)),0)</f>
        <v>809.39320895622461</v>
      </c>
      <c r="H75" s="24">
        <f t="shared" ref="H75:H138" si="16">IF(H74-E75&gt;=0,H74-E75,0)</f>
        <v>124522.03720713877</v>
      </c>
      <c r="I75" s="24">
        <f t="shared" ref="I75:I138" si="17">I74-C75</f>
        <v>113439.56622599126</v>
      </c>
      <c r="J75" s="24">
        <f t="shared" si="9"/>
        <v>237961.60343313002</v>
      </c>
    </row>
    <row r="76" spans="1:10" x14ac:dyDescent="0.2">
      <c r="A76" s="132"/>
      <c r="B76" s="25">
        <f t="shared" si="10"/>
        <v>67</v>
      </c>
      <c r="C76" s="24">
        <f t="shared" si="11"/>
        <v>622.6101860356938</v>
      </c>
      <c r="D76" s="48">
        <f t="shared" si="12"/>
        <v>0.76923080048892178</v>
      </c>
      <c r="E76" s="24">
        <f t="shared" si="13"/>
        <v>186.78302292053081</v>
      </c>
      <c r="F76" s="48">
        <f t="shared" si="14"/>
        <v>0.23076919951107822</v>
      </c>
      <c r="G76" s="44">
        <f t="shared" si="15"/>
        <v>809.39320895622461</v>
      </c>
      <c r="H76" s="24">
        <f t="shared" si="16"/>
        <v>124335.25418421824</v>
      </c>
      <c r="I76" s="24">
        <f t="shared" si="17"/>
        <v>112816.95603995558</v>
      </c>
      <c r="J76" s="24">
        <f t="shared" si="9"/>
        <v>237152.21022417382</v>
      </c>
    </row>
    <row r="77" spans="1:10" x14ac:dyDescent="0.2">
      <c r="A77" s="132"/>
      <c r="B77" s="25">
        <f t="shared" si="10"/>
        <v>68</v>
      </c>
      <c r="C77" s="24">
        <f t="shared" si="11"/>
        <v>621.67627092109126</v>
      </c>
      <c r="D77" s="48">
        <f t="shared" si="12"/>
        <v>0.76807695449136659</v>
      </c>
      <c r="E77" s="24">
        <f t="shared" si="13"/>
        <v>187.71693803513335</v>
      </c>
      <c r="F77" s="48">
        <f t="shared" si="14"/>
        <v>0.23192304550863346</v>
      </c>
      <c r="G77" s="44">
        <f t="shared" si="15"/>
        <v>809.39320895622461</v>
      </c>
      <c r="H77" s="24">
        <f t="shared" si="16"/>
        <v>124147.53724618311</v>
      </c>
      <c r="I77" s="24">
        <f t="shared" si="17"/>
        <v>112195.27976903449</v>
      </c>
      <c r="J77" s="24">
        <f t="shared" si="9"/>
        <v>236342.81701521762</v>
      </c>
    </row>
    <row r="78" spans="1:10" x14ac:dyDescent="0.2">
      <c r="A78" s="132"/>
      <c r="B78" s="25">
        <f t="shared" si="10"/>
        <v>69</v>
      </c>
      <c r="C78" s="24">
        <f t="shared" si="11"/>
        <v>620.73768623091553</v>
      </c>
      <c r="D78" s="48">
        <f t="shared" si="12"/>
        <v>0.76691733926382333</v>
      </c>
      <c r="E78" s="24">
        <f t="shared" si="13"/>
        <v>188.65552272530908</v>
      </c>
      <c r="F78" s="48">
        <f t="shared" si="14"/>
        <v>0.2330826607361767</v>
      </c>
      <c r="G78" s="44">
        <f t="shared" si="15"/>
        <v>809.39320895622461</v>
      </c>
      <c r="H78" s="24">
        <f t="shared" si="16"/>
        <v>123958.8817234578</v>
      </c>
      <c r="I78" s="24">
        <f t="shared" si="17"/>
        <v>111574.54208280357</v>
      </c>
      <c r="J78" s="24">
        <f t="shared" si="9"/>
        <v>235533.42380626139</v>
      </c>
    </row>
    <row r="79" spans="1:10" x14ac:dyDescent="0.2">
      <c r="A79" s="132"/>
      <c r="B79" s="25">
        <f t="shared" si="10"/>
        <v>70</v>
      </c>
      <c r="C79" s="24">
        <f t="shared" si="11"/>
        <v>619.79440861728904</v>
      </c>
      <c r="D79" s="48">
        <f t="shared" si="12"/>
        <v>0.76575192596014252</v>
      </c>
      <c r="E79" s="24">
        <f t="shared" si="13"/>
        <v>189.59880033893558</v>
      </c>
      <c r="F79" s="48">
        <f t="shared" si="14"/>
        <v>0.23424807403985753</v>
      </c>
      <c r="G79" s="44">
        <f t="shared" si="15"/>
        <v>809.39320895622461</v>
      </c>
      <c r="H79" s="24">
        <f t="shared" si="16"/>
        <v>123769.28292311887</v>
      </c>
      <c r="I79" s="24">
        <f t="shared" si="17"/>
        <v>110954.74767418628</v>
      </c>
      <c r="J79" s="24">
        <f t="shared" si="9"/>
        <v>234724.03059730516</v>
      </c>
    </row>
    <row r="80" spans="1:10" x14ac:dyDescent="0.2">
      <c r="A80" s="132"/>
      <c r="B80" s="25">
        <f t="shared" si="10"/>
        <v>71</v>
      </c>
      <c r="C80" s="24">
        <f t="shared" si="11"/>
        <v>618.84641461559431</v>
      </c>
      <c r="D80" s="48">
        <f t="shared" si="12"/>
        <v>0.76458068558994308</v>
      </c>
      <c r="E80" s="24">
        <f t="shared" si="13"/>
        <v>190.5467943406303</v>
      </c>
      <c r="F80" s="48">
        <f t="shared" si="14"/>
        <v>0.23541931441005687</v>
      </c>
      <c r="G80" s="44">
        <f t="shared" si="15"/>
        <v>809.39320895622461</v>
      </c>
      <c r="H80" s="24">
        <f t="shared" si="16"/>
        <v>123578.73612877824</v>
      </c>
      <c r="I80" s="24">
        <f t="shared" si="17"/>
        <v>110335.90125957069</v>
      </c>
      <c r="J80" s="24">
        <f t="shared" si="9"/>
        <v>233914.63738834893</v>
      </c>
    </row>
    <row r="81" spans="1:10" x14ac:dyDescent="0.2">
      <c r="A81" s="132"/>
      <c r="B81" s="25">
        <f t="shared" si="10"/>
        <v>72</v>
      </c>
      <c r="C81" s="24">
        <f t="shared" si="11"/>
        <v>617.89368064389123</v>
      </c>
      <c r="D81" s="48">
        <f t="shared" si="12"/>
        <v>0.76340358901789296</v>
      </c>
      <c r="E81" s="24">
        <f t="shared" si="13"/>
        <v>191.49952831233338</v>
      </c>
      <c r="F81" s="48">
        <f t="shared" si="14"/>
        <v>0.23659641098210707</v>
      </c>
      <c r="G81" s="44">
        <f t="shared" si="15"/>
        <v>809.39320895622461</v>
      </c>
      <c r="H81" s="24">
        <f t="shared" si="16"/>
        <v>123387.23660046591</v>
      </c>
      <c r="I81" s="24">
        <f t="shared" si="17"/>
        <v>109718.0075789268</v>
      </c>
      <c r="J81" s="24">
        <f t="shared" si="9"/>
        <v>233105.2441793927</v>
      </c>
    </row>
    <row r="82" spans="1:10" x14ac:dyDescent="0.2">
      <c r="A82" s="132">
        <f>A70+1</f>
        <v>7</v>
      </c>
      <c r="B82" s="25">
        <f t="shared" si="10"/>
        <v>73</v>
      </c>
      <c r="C82" s="24">
        <f t="shared" si="11"/>
        <v>616.93618300232959</v>
      </c>
      <c r="D82" s="48">
        <f t="shared" si="12"/>
        <v>0.76222060696298244</v>
      </c>
      <c r="E82" s="24">
        <f t="shared" si="13"/>
        <v>192.45702595389503</v>
      </c>
      <c r="F82" s="48">
        <f t="shared" si="14"/>
        <v>0.23777939303701759</v>
      </c>
      <c r="G82" s="44">
        <f t="shared" si="15"/>
        <v>809.39320895622461</v>
      </c>
      <c r="H82" s="24">
        <f t="shared" si="16"/>
        <v>123194.77957451202</v>
      </c>
      <c r="I82" s="24">
        <f t="shared" si="17"/>
        <v>109101.07139592447</v>
      </c>
      <c r="J82" s="24">
        <f t="shared" si="9"/>
        <v>232295.8509704365</v>
      </c>
    </row>
    <row r="83" spans="1:10" x14ac:dyDescent="0.2">
      <c r="A83" s="132"/>
      <c r="B83" s="25">
        <f t="shared" si="10"/>
        <v>74</v>
      </c>
      <c r="C83" s="24">
        <f t="shared" si="11"/>
        <v>615.97389787256009</v>
      </c>
      <c r="D83" s="48">
        <f t="shared" si="12"/>
        <v>0.76103170999779735</v>
      </c>
      <c r="E83" s="24">
        <f t="shared" si="13"/>
        <v>193.41931108366452</v>
      </c>
      <c r="F83" s="48">
        <f t="shared" si="14"/>
        <v>0.23896829000220268</v>
      </c>
      <c r="G83" s="44">
        <f t="shared" si="15"/>
        <v>809.39320895622461</v>
      </c>
      <c r="H83" s="24">
        <f t="shared" si="16"/>
        <v>123001.36026342836</v>
      </c>
      <c r="I83" s="24">
        <f t="shared" si="17"/>
        <v>108485.09749805191</v>
      </c>
      <c r="J83" s="24">
        <f t="shared" si="9"/>
        <v>231486.45776148027</v>
      </c>
    </row>
    <row r="84" spans="1:10" x14ac:dyDescent="0.2">
      <c r="A84" s="132"/>
      <c r="B84" s="25">
        <f t="shared" si="10"/>
        <v>75</v>
      </c>
      <c r="C84" s="24">
        <f t="shared" si="11"/>
        <v>615.00680131714182</v>
      </c>
      <c r="D84" s="48">
        <f t="shared" si="12"/>
        <v>0.75983686854778631</v>
      </c>
      <c r="E84" s="24">
        <f t="shared" si="13"/>
        <v>194.38640763908279</v>
      </c>
      <c r="F84" s="48">
        <f t="shared" si="14"/>
        <v>0.24016313145221363</v>
      </c>
      <c r="G84" s="44">
        <f t="shared" si="15"/>
        <v>809.39320895622461</v>
      </c>
      <c r="H84" s="24">
        <f t="shared" si="16"/>
        <v>122806.97385578927</v>
      </c>
      <c r="I84" s="24">
        <f t="shared" si="17"/>
        <v>107870.09069673477</v>
      </c>
      <c r="J84" s="24">
        <f t="shared" si="9"/>
        <v>230677.06455252404</v>
      </c>
    </row>
    <row r="85" spans="1:10" x14ac:dyDescent="0.2">
      <c r="A85" s="132"/>
      <c r="B85" s="25">
        <f t="shared" si="10"/>
        <v>76</v>
      </c>
      <c r="C85" s="24">
        <f t="shared" si="11"/>
        <v>614.03486927894642</v>
      </c>
      <c r="D85" s="48">
        <f t="shared" si="12"/>
        <v>0.75863605289052527</v>
      </c>
      <c r="E85" s="24">
        <f t="shared" si="13"/>
        <v>195.3583396772782</v>
      </c>
      <c r="F85" s="48">
        <f t="shared" si="14"/>
        <v>0.2413639471094747</v>
      </c>
      <c r="G85" s="44">
        <f t="shared" si="15"/>
        <v>809.39320895622461</v>
      </c>
      <c r="H85" s="24">
        <f t="shared" si="16"/>
        <v>122611.615516112</v>
      </c>
      <c r="I85" s="24">
        <f t="shared" si="17"/>
        <v>107256.05582745583</v>
      </c>
      <c r="J85" s="24">
        <f t="shared" si="9"/>
        <v>229867.67134356784</v>
      </c>
    </row>
    <row r="86" spans="1:10" x14ac:dyDescent="0.2">
      <c r="A86" s="132"/>
      <c r="B86" s="25">
        <f t="shared" si="10"/>
        <v>77</v>
      </c>
      <c r="C86" s="24">
        <f t="shared" si="11"/>
        <v>613.05807758056005</v>
      </c>
      <c r="D86" s="48">
        <f t="shared" si="12"/>
        <v>0.75742923315497801</v>
      </c>
      <c r="E86" s="24">
        <f t="shared" si="13"/>
        <v>196.33513137566456</v>
      </c>
      <c r="F86" s="48">
        <f t="shared" si="14"/>
        <v>0.24257076684502205</v>
      </c>
      <c r="G86" s="44">
        <f t="shared" si="15"/>
        <v>809.39320895622461</v>
      </c>
      <c r="H86" s="24">
        <f t="shared" si="16"/>
        <v>122415.28038473634</v>
      </c>
      <c r="I86" s="24">
        <f t="shared" si="17"/>
        <v>106642.99774987527</v>
      </c>
      <c r="J86" s="24">
        <f t="shared" si="9"/>
        <v>229058.27813461161</v>
      </c>
    </row>
    <row r="87" spans="1:10" x14ac:dyDescent="0.2">
      <c r="A87" s="132"/>
      <c r="B87" s="25">
        <f t="shared" si="10"/>
        <v>78</v>
      </c>
      <c r="C87" s="24">
        <f t="shared" si="11"/>
        <v>612.07640192368171</v>
      </c>
      <c r="D87" s="48">
        <f t="shared" si="12"/>
        <v>0.75621637932075281</v>
      </c>
      <c r="E87" s="24">
        <f t="shared" si="13"/>
        <v>197.3168070325429</v>
      </c>
      <c r="F87" s="48">
        <f t="shared" si="14"/>
        <v>0.24378362067924716</v>
      </c>
      <c r="G87" s="44">
        <f t="shared" si="15"/>
        <v>809.39320895622461</v>
      </c>
      <c r="H87" s="24">
        <f t="shared" si="16"/>
        <v>122217.96357770379</v>
      </c>
      <c r="I87" s="24">
        <f t="shared" si="17"/>
        <v>106030.92134795159</v>
      </c>
      <c r="J87" s="24">
        <f t="shared" si="9"/>
        <v>228248.88492565538</v>
      </c>
    </row>
    <row r="88" spans="1:10" x14ac:dyDescent="0.2">
      <c r="A88" s="132"/>
      <c r="B88" s="25">
        <f t="shared" si="10"/>
        <v>79</v>
      </c>
      <c r="C88" s="24">
        <f t="shared" si="11"/>
        <v>611.08981788851895</v>
      </c>
      <c r="D88" s="48">
        <f t="shared" si="12"/>
        <v>0.75499746121735656</v>
      </c>
      <c r="E88" s="24">
        <f t="shared" si="13"/>
        <v>198.30339106770566</v>
      </c>
      <c r="F88" s="48">
        <f t="shared" si="14"/>
        <v>0.24500253878264347</v>
      </c>
      <c r="G88" s="44">
        <f t="shared" si="15"/>
        <v>809.39320895622461</v>
      </c>
      <c r="H88" s="24">
        <f t="shared" si="16"/>
        <v>122019.66018663609</v>
      </c>
      <c r="I88" s="24">
        <f t="shared" si="17"/>
        <v>105419.83153006306</v>
      </c>
      <c r="J88" s="24">
        <f t="shared" si="9"/>
        <v>227439.49171669915</v>
      </c>
    </row>
    <row r="89" spans="1:10" x14ac:dyDescent="0.2">
      <c r="A89" s="132"/>
      <c r="B89" s="25">
        <f t="shared" si="10"/>
        <v>80</v>
      </c>
      <c r="C89" s="24">
        <f t="shared" si="11"/>
        <v>610.09830093318044</v>
      </c>
      <c r="D89" s="48">
        <f t="shared" si="12"/>
        <v>0.75377244852344338</v>
      </c>
      <c r="E89" s="24">
        <f t="shared" si="13"/>
        <v>199.29490802304417</v>
      </c>
      <c r="F89" s="48">
        <f t="shared" si="14"/>
        <v>0.24622755147655664</v>
      </c>
      <c r="G89" s="44">
        <f t="shared" si="15"/>
        <v>809.39320895622461</v>
      </c>
      <c r="H89" s="24">
        <f t="shared" si="16"/>
        <v>121820.36527861304</v>
      </c>
      <c r="I89" s="24">
        <f t="shared" si="17"/>
        <v>104809.73322912988</v>
      </c>
      <c r="J89" s="24">
        <f t="shared" si="9"/>
        <v>226630.09850774292</v>
      </c>
    </row>
    <row r="90" spans="1:10" x14ac:dyDescent="0.2">
      <c r="A90" s="132"/>
      <c r="B90" s="25">
        <f t="shared" si="10"/>
        <v>81</v>
      </c>
      <c r="C90" s="24">
        <f t="shared" si="11"/>
        <v>609.10182639306527</v>
      </c>
      <c r="D90" s="48">
        <f t="shared" si="12"/>
        <v>0.75254131076606057</v>
      </c>
      <c r="E90" s="24">
        <f t="shared" si="13"/>
        <v>200.29138256315935</v>
      </c>
      <c r="F90" s="48">
        <f t="shared" si="14"/>
        <v>0.24745868923393938</v>
      </c>
      <c r="G90" s="44">
        <f t="shared" si="15"/>
        <v>809.39320895622461</v>
      </c>
      <c r="H90" s="24">
        <f t="shared" si="16"/>
        <v>121620.07389604989</v>
      </c>
      <c r="I90" s="24">
        <f t="shared" si="17"/>
        <v>104200.63140273682</v>
      </c>
      <c r="J90" s="24">
        <f t="shared" si="9"/>
        <v>225820.70529878669</v>
      </c>
    </row>
    <row r="91" spans="1:10" x14ac:dyDescent="0.2">
      <c r="A91" s="132"/>
      <c r="B91" s="25">
        <f t="shared" si="10"/>
        <v>82</v>
      </c>
      <c r="C91" s="24">
        <f t="shared" si="11"/>
        <v>608.10036948024947</v>
      </c>
      <c r="D91" s="48">
        <f t="shared" si="12"/>
        <v>0.75130401731989094</v>
      </c>
      <c r="E91" s="24">
        <f t="shared" si="13"/>
        <v>201.29283947597514</v>
      </c>
      <c r="F91" s="48">
        <f t="shared" si="14"/>
        <v>0.24869598268010909</v>
      </c>
      <c r="G91" s="44">
        <f t="shared" si="15"/>
        <v>809.39320895622461</v>
      </c>
      <c r="H91" s="24">
        <f t="shared" si="16"/>
        <v>121418.78105657391</v>
      </c>
      <c r="I91" s="24">
        <f t="shared" si="17"/>
        <v>103592.53103325657</v>
      </c>
      <c r="J91" s="24">
        <f t="shared" si="9"/>
        <v>225011.31208983046</v>
      </c>
    </row>
    <row r="92" spans="1:10" x14ac:dyDescent="0.2">
      <c r="A92" s="132"/>
      <c r="B92" s="25">
        <f t="shared" si="10"/>
        <v>83</v>
      </c>
      <c r="C92" s="24">
        <f t="shared" si="11"/>
        <v>607.09390528286951</v>
      </c>
      <c r="D92" s="48">
        <f t="shared" si="12"/>
        <v>0.75006053740649026</v>
      </c>
      <c r="E92" s="24">
        <f t="shared" si="13"/>
        <v>202.2993036733551</v>
      </c>
      <c r="F92" s="48">
        <f t="shared" si="14"/>
        <v>0.24993946259350971</v>
      </c>
      <c r="G92" s="44">
        <f t="shared" si="15"/>
        <v>809.39320895622461</v>
      </c>
      <c r="H92" s="24">
        <f t="shared" si="16"/>
        <v>121216.48175290055</v>
      </c>
      <c r="I92" s="24">
        <f t="shared" si="17"/>
        <v>102985.4371279737</v>
      </c>
      <c r="J92" s="24">
        <f t="shared" si="9"/>
        <v>224201.91888087423</v>
      </c>
    </row>
    <row r="93" spans="1:10" x14ac:dyDescent="0.2">
      <c r="A93" s="132"/>
      <c r="B93" s="25">
        <f t="shared" si="10"/>
        <v>84</v>
      </c>
      <c r="C93" s="24">
        <f t="shared" si="11"/>
        <v>606.08240876450282</v>
      </c>
      <c r="D93" s="48">
        <f t="shared" si="12"/>
        <v>0.74881084009352283</v>
      </c>
      <c r="E93" s="24">
        <f t="shared" si="13"/>
        <v>203.3108001917218</v>
      </c>
      <c r="F93" s="48">
        <f t="shared" si="14"/>
        <v>0.25118915990647717</v>
      </c>
      <c r="G93" s="44">
        <f t="shared" si="15"/>
        <v>809.39320895622461</v>
      </c>
      <c r="H93" s="24">
        <f t="shared" si="16"/>
        <v>121013.17095270882</v>
      </c>
      <c r="I93" s="24">
        <f t="shared" si="17"/>
        <v>102379.35471920919</v>
      </c>
      <c r="J93" s="24">
        <f t="shared" si="9"/>
        <v>223392.525671918</v>
      </c>
    </row>
    <row r="94" spans="1:10" x14ac:dyDescent="0.2">
      <c r="A94" s="132">
        <f>A82+1</f>
        <v>8</v>
      </c>
      <c r="B94" s="25">
        <f t="shared" si="10"/>
        <v>85</v>
      </c>
      <c r="C94" s="24">
        <f t="shared" si="11"/>
        <v>605.06585476354417</v>
      </c>
      <c r="D94" s="48">
        <f t="shared" si="12"/>
        <v>0.74755489429399036</v>
      </c>
      <c r="E94" s="24">
        <f t="shared" si="13"/>
        <v>204.32735419268045</v>
      </c>
      <c r="F94" s="48">
        <f t="shared" si="14"/>
        <v>0.25244510570600959</v>
      </c>
      <c r="G94" s="44">
        <f t="shared" si="15"/>
        <v>809.39320895622461</v>
      </c>
      <c r="H94" s="24">
        <f t="shared" si="16"/>
        <v>120808.84359851615</v>
      </c>
      <c r="I94" s="24">
        <f t="shared" si="17"/>
        <v>101774.28886444565</v>
      </c>
      <c r="J94" s="24">
        <f t="shared" si="9"/>
        <v>222583.1324629618</v>
      </c>
    </row>
    <row r="95" spans="1:10" x14ac:dyDescent="0.2">
      <c r="A95" s="132"/>
      <c r="B95" s="25">
        <f t="shared" si="10"/>
        <v>86</v>
      </c>
      <c r="C95" s="24">
        <f t="shared" si="11"/>
        <v>604.0442179925808</v>
      </c>
      <c r="D95" s="48">
        <f t="shared" si="12"/>
        <v>0.74629266876546041</v>
      </c>
      <c r="E95" s="24">
        <f t="shared" si="13"/>
        <v>205.34899096364381</v>
      </c>
      <c r="F95" s="48">
        <f t="shared" si="14"/>
        <v>0.25370733123453959</v>
      </c>
      <c r="G95" s="44">
        <f t="shared" si="15"/>
        <v>809.39320895622461</v>
      </c>
      <c r="H95" s="24">
        <f t="shared" si="16"/>
        <v>120603.49460755251</v>
      </c>
      <c r="I95" s="24">
        <f t="shared" si="17"/>
        <v>101170.24464645308</v>
      </c>
      <c r="J95" s="24">
        <f t="shared" si="9"/>
        <v>221773.7392540056</v>
      </c>
    </row>
    <row r="96" spans="1:10" x14ac:dyDescent="0.2">
      <c r="A96" s="132"/>
      <c r="B96" s="25">
        <f t="shared" si="10"/>
        <v>87</v>
      </c>
      <c r="C96" s="24">
        <f t="shared" si="11"/>
        <v>603.01747303776256</v>
      </c>
      <c r="D96" s="48">
        <f t="shared" si="12"/>
        <v>0.74502413210928764</v>
      </c>
      <c r="E96" s="24">
        <f t="shared" si="13"/>
        <v>206.37573591846206</v>
      </c>
      <c r="F96" s="48">
        <f t="shared" si="14"/>
        <v>0.25497586789071236</v>
      </c>
      <c r="G96" s="44">
        <f t="shared" si="15"/>
        <v>809.39320895622461</v>
      </c>
      <c r="H96" s="24">
        <f t="shared" si="16"/>
        <v>120397.11887163404</v>
      </c>
      <c r="I96" s="24">
        <f t="shared" si="17"/>
        <v>100567.22717341532</v>
      </c>
      <c r="J96" s="24">
        <f t="shared" si="9"/>
        <v>220964.34604504937</v>
      </c>
    </row>
    <row r="97" spans="1:10" x14ac:dyDescent="0.2">
      <c r="A97" s="132"/>
      <c r="B97" s="25">
        <f t="shared" si="10"/>
        <v>88</v>
      </c>
      <c r="C97" s="24">
        <f t="shared" si="11"/>
        <v>601.98559435817026</v>
      </c>
      <c r="D97" s="48">
        <f t="shared" si="12"/>
        <v>0.74374925276983417</v>
      </c>
      <c r="E97" s="24">
        <f t="shared" si="13"/>
        <v>207.40761459805435</v>
      </c>
      <c r="F97" s="48">
        <f t="shared" si="14"/>
        <v>0.25625074723016589</v>
      </c>
      <c r="G97" s="44">
        <f t="shared" si="15"/>
        <v>809.39320895622461</v>
      </c>
      <c r="H97" s="24">
        <f t="shared" si="16"/>
        <v>120189.71125703599</v>
      </c>
      <c r="I97" s="24">
        <f t="shared" si="17"/>
        <v>99965.241579057154</v>
      </c>
      <c r="J97" s="24">
        <f t="shared" si="9"/>
        <v>220154.95283609314</v>
      </c>
    </row>
    <row r="98" spans="1:10" x14ac:dyDescent="0.2">
      <c r="A98" s="132"/>
      <c r="B98" s="25">
        <f t="shared" si="10"/>
        <v>89</v>
      </c>
      <c r="C98" s="24">
        <f t="shared" si="11"/>
        <v>600.94855628517996</v>
      </c>
      <c r="D98" s="48">
        <f t="shared" si="12"/>
        <v>0.74246799903368321</v>
      </c>
      <c r="E98" s="24">
        <f t="shared" si="13"/>
        <v>208.44465267104465</v>
      </c>
      <c r="F98" s="48">
        <f t="shared" si="14"/>
        <v>0.25753200096631673</v>
      </c>
      <c r="G98" s="44">
        <f t="shared" si="15"/>
        <v>809.39320895622461</v>
      </c>
      <c r="H98" s="24">
        <f t="shared" si="16"/>
        <v>119981.26660436495</v>
      </c>
      <c r="I98" s="24">
        <f t="shared" si="17"/>
        <v>99364.293022771977</v>
      </c>
      <c r="J98" s="24">
        <f t="shared" si="9"/>
        <v>219345.55962713691</v>
      </c>
    </row>
    <row r="99" spans="1:10" x14ac:dyDescent="0.2">
      <c r="A99" s="132"/>
      <c r="B99" s="25">
        <f t="shared" si="10"/>
        <v>90</v>
      </c>
      <c r="C99" s="24">
        <f t="shared" si="11"/>
        <v>599.90633302182482</v>
      </c>
      <c r="D99" s="48">
        <f t="shared" si="12"/>
        <v>0.74118033902885172</v>
      </c>
      <c r="E99" s="24">
        <f t="shared" si="13"/>
        <v>209.48687593439979</v>
      </c>
      <c r="F99" s="48">
        <f t="shared" si="14"/>
        <v>0.25881966097114822</v>
      </c>
      <c r="G99" s="44">
        <f t="shared" si="15"/>
        <v>809.39320895622461</v>
      </c>
      <c r="H99" s="24">
        <f t="shared" si="16"/>
        <v>119771.77972843056</v>
      </c>
      <c r="I99" s="24">
        <f t="shared" si="17"/>
        <v>98764.386689750158</v>
      </c>
      <c r="J99" s="24">
        <f t="shared" si="9"/>
        <v>218536.16641818071</v>
      </c>
    </row>
    <row r="100" spans="1:10" x14ac:dyDescent="0.2">
      <c r="A100" s="132"/>
      <c r="B100" s="25">
        <f t="shared" si="10"/>
        <v>91</v>
      </c>
      <c r="C100" s="24">
        <f t="shared" si="11"/>
        <v>598.85889864215278</v>
      </c>
      <c r="D100" s="48">
        <f t="shared" si="12"/>
        <v>0.739886240723996</v>
      </c>
      <c r="E100" s="24">
        <f t="shared" si="13"/>
        <v>210.53431031407183</v>
      </c>
      <c r="F100" s="48">
        <f t="shared" si="14"/>
        <v>0.260113759276004</v>
      </c>
      <c r="G100" s="44">
        <f t="shared" si="15"/>
        <v>809.39320895622461</v>
      </c>
      <c r="H100" s="24">
        <f t="shared" si="16"/>
        <v>119561.24541811648</v>
      </c>
      <c r="I100" s="24">
        <f t="shared" si="17"/>
        <v>98165.527791108005</v>
      </c>
      <c r="J100" s="24">
        <f t="shared" si="9"/>
        <v>217726.77320922448</v>
      </c>
    </row>
    <row r="101" spans="1:10" x14ac:dyDescent="0.2">
      <c r="A101" s="132"/>
      <c r="B101" s="25">
        <f t="shared" si="10"/>
        <v>92</v>
      </c>
      <c r="C101" s="24">
        <f t="shared" si="11"/>
        <v>597.80622709058241</v>
      </c>
      <c r="D101" s="48">
        <f t="shared" si="12"/>
        <v>0.73858567192761593</v>
      </c>
      <c r="E101" s="24">
        <f t="shared" si="13"/>
        <v>211.5869818656422</v>
      </c>
      <c r="F101" s="48">
        <f t="shared" si="14"/>
        <v>0.26141432807238407</v>
      </c>
      <c r="G101" s="44">
        <f t="shared" si="15"/>
        <v>809.39320895622461</v>
      </c>
      <c r="H101" s="24">
        <f t="shared" si="16"/>
        <v>119349.65843625084</v>
      </c>
      <c r="I101" s="24">
        <f t="shared" si="17"/>
        <v>97567.721564017425</v>
      </c>
      <c r="J101" s="24">
        <f t="shared" si="9"/>
        <v>216917.38000026828</v>
      </c>
    </row>
    <row r="102" spans="1:10" x14ac:dyDescent="0.2">
      <c r="A102" s="132"/>
      <c r="B102" s="25">
        <f t="shared" si="10"/>
        <v>93</v>
      </c>
      <c r="C102" s="24">
        <f t="shared" si="11"/>
        <v>596.74829218125421</v>
      </c>
      <c r="D102" s="48">
        <f t="shared" si="12"/>
        <v>0.737278600287254</v>
      </c>
      <c r="E102" s="24">
        <f t="shared" si="13"/>
        <v>212.6449167749704</v>
      </c>
      <c r="F102" s="48">
        <f t="shared" si="14"/>
        <v>0.26272139971274594</v>
      </c>
      <c r="G102" s="44">
        <f t="shared" si="15"/>
        <v>809.39320895622461</v>
      </c>
      <c r="H102" s="24">
        <f t="shared" si="16"/>
        <v>119137.01351947588</v>
      </c>
      <c r="I102" s="24">
        <f t="shared" si="17"/>
        <v>96970.973271836177</v>
      </c>
      <c r="J102" s="24">
        <f t="shared" si="9"/>
        <v>216107.98679131205</v>
      </c>
    </row>
    <row r="103" spans="1:10" x14ac:dyDescent="0.2">
      <c r="A103" s="132"/>
      <c r="B103" s="25">
        <f t="shared" si="10"/>
        <v>94</v>
      </c>
      <c r="C103" s="24">
        <f t="shared" si="11"/>
        <v>595.68506759737943</v>
      </c>
      <c r="D103" s="48">
        <f t="shared" si="12"/>
        <v>0.73596499328869036</v>
      </c>
      <c r="E103" s="24">
        <f t="shared" si="13"/>
        <v>213.70814135884518</v>
      </c>
      <c r="F103" s="48">
        <f t="shared" si="14"/>
        <v>0.26403500671130958</v>
      </c>
      <c r="G103" s="44">
        <f t="shared" si="15"/>
        <v>809.39320895622461</v>
      </c>
      <c r="H103" s="24">
        <f t="shared" si="16"/>
        <v>118923.30537811703</v>
      </c>
      <c r="I103" s="24">
        <f t="shared" si="17"/>
        <v>96375.288204238794</v>
      </c>
      <c r="J103" s="24">
        <f t="shared" si="9"/>
        <v>215298.59358235582</v>
      </c>
    </row>
    <row r="104" spans="1:10" x14ac:dyDescent="0.2">
      <c r="A104" s="132"/>
      <c r="B104" s="25">
        <f t="shared" si="10"/>
        <v>95</v>
      </c>
      <c r="C104" s="24">
        <f t="shared" si="11"/>
        <v>594.61652689058519</v>
      </c>
      <c r="D104" s="48">
        <f t="shared" si="12"/>
        <v>0.73464481825513384</v>
      </c>
      <c r="E104" s="24">
        <f t="shared" si="13"/>
        <v>214.77668206563942</v>
      </c>
      <c r="F104" s="48">
        <f t="shared" si="14"/>
        <v>0.26535518174486616</v>
      </c>
      <c r="G104" s="44">
        <f t="shared" si="15"/>
        <v>809.39320895622461</v>
      </c>
      <c r="H104" s="24">
        <f t="shared" si="16"/>
        <v>118708.52869605139</v>
      </c>
      <c r="I104" s="24">
        <f t="shared" si="17"/>
        <v>95780.671677348204</v>
      </c>
      <c r="J104" s="24">
        <f t="shared" si="9"/>
        <v>214489.2003733996</v>
      </c>
    </row>
    <row r="105" spans="1:10" x14ac:dyDescent="0.2">
      <c r="A105" s="132"/>
      <c r="B105" s="25">
        <f t="shared" si="10"/>
        <v>96</v>
      </c>
      <c r="C105" s="24">
        <f t="shared" si="11"/>
        <v>593.54264348025697</v>
      </c>
      <c r="D105" s="48">
        <f t="shared" si="12"/>
        <v>0.73331804234640952</v>
      </c>
      <c r="E105" s="24">
        <f t="shared" si="13"/>
        <v>215.85056547596764</v>
      </c>
      <c r="F105" s="48">
        <f t="shared" si="14"/>
        <v>0.26668195765359054</v>
      </c>
      <c r="G105" s="44">
        <f t="shared" si="15"/>
        <v>809.39320895622461</v>
      </c>
      <c r="H105" s="24">
        <f t="shared" si="16"/>
        <v>118492.67813057543</v>
      </c>
      <c r="I105" s="24">
        <f t="shared" si="17"/>
        <v>95187.129033867954</v>
      </c>
      <c r="J105" s="24">
        <f t="shared" si="9"/>
        <v>213679.80716444337</v>
      </c>
    </row>
    <row r="106" spans="1:10" x14ac:dyDescent="0.2">
      <c r="A106" s="132">
        <f>A94+1</f>
        <v>9</v>
      </c>
      <c r="B106" s="25">
        <f t="shared" si="10"/>
        <v>97</v>
      </c>
      <c r="C106" s="24">
        <f t="shared" si="11"/>
        <v>592.46339065287714</v>
      </c>
      <c r="D106" s="48">
        <f t="shared" si="12"/>
        <v>0.7319846325581415</v>
      </c>
      <c r="E106" s="24">
        <f t="shared" si="13"/>
        <v>216.92981830334747</v>
      </c>
      <c r="F106" s="48">
        <f t="shared" si="14"/>
        <v>0.2680153674418585</v>
      </c>
      <c r="G106" s="44">
        <f t="shared" si="15"/>
        <v>809.39320895622461</v>
      </c>
      <c r="H106" s="24">
        <f t="shared" si="16"/>
        <v>118275.74831227207</v>
      </c>
      <c r="I106" s="24">
        <f t="shared" si="17"/>
        <v>94594.665643215078</v>
      </c>
      <c r="J106" s="24">
        <f t="shared" si="9"/>
        <v>212870.41395548714</v>
      </c>
    </row>
    <row r="107" spans="1:10" x14ac:dyDescent="0.2">
      <c r="A107" s="132"/>
      <c r="B107" s="25">
        <f t="shared" si="10"/>
        <v>98</v>
      </c>
      <c r="C107" s="24">
        <f t="shared" si="11"/>
        <v>591.37874156136036</v>
      </c>
      <c r="D107" s="48">
        <f t="shared" si="12"/>
        <v>0.73064455572093223</v>
      </c>
      <c r="E107" s="24">
        <f t="shared" si="13"/>
        <v>218.01446739486425</v>
      </c>
      <c r="F107" s="48">
        <f t="shared" si="14"/>
        <v>0.26935544427906782</v>
      </c>
      <c r="G107" s="44">
        <f t="shared" si="15"/>
        <v>809.39320895622461</v>
      </c>
      <c r="H107" s="24">
        <f t="shared" si="16"/>
        <v>118057.73384487721</v>
      </c>
      <c r="I107" s="24">
        <f t="shared" si="17"/>
        <v>94003.286901653715</v>
      </c>
      <c r="J107" s="24">
        <f t="shared" si="9"/>
        <v>212061.02074653091</v>
      </c>
    </row>
    <row r="108" spans="1:10" x14ac:dyDescent="0.2">
      <c r="A108" s="132"/>
      <c r="B108" s="25">
        <f t="shared" si="10"/>
        <v>99</v>
      </c>
      <c r="C108" s="24">
        <f t="shared" si="11"/>
        <v>590.28866922438601</v>
      </c>
      <c r="D108" s="48">
        <f t="shared" si="12"/>
        <v>0.72929777849953681</v>
      </c>
      <c r="E108" s="24">
        <f t="shared" si="13"/>
        <v>219.1045397318386</v>
      </c>
      <c r="F108" s="48">
        <f t="shared" si="14"/>
        <v>0.27070222150046319</v>
      </c>
      <c r="G108" s="44">
        <f t="shared" si="15"/>
        <v>809.39320895622461</v>
      </c>
      <c r="H108" s="24">
        <f t="shared" si="16"/>
        <v>117838.62930514537</v>
      </c>
      <c r="I108" s="24">
        <f t="shared" si="17"/>
        <v>93412.998232429323</v>
      </c>
      <c r="J108" s="24">
        <f t="shared" si="9"/>
        <v>211251.62753757468</v>
      </c>
    </row>
    <row r="109" spans="1:10" x14ac:dyDescent="0.2">
      <c r="A109" s="132"/>
      <c r="B109" s="25">
        <f t="shared" si="10"/>
        <v>100</v>
      </c>
      <c r="C109" s="24">
        <f t="shared" si="11"/>
        <v>589.19314652572689</v>
      </c>
      <c r="D109" s="48">
        <f t="shared" si="12"/>
        <v>0.72794426739203455</v>
      </c>
      <c r="E109" s="24">
        <f t="shared" si="13"/>
        <v>220.20006243049772</v>
      </c>
      <c r="F109" s="48">
        <f t="shared" si="14"/>
        <v>0.27205573260796539</v>
      </c>
      <c r="G109" s="44">
        <f t="shared" si="15"/>
        <v>809.39320895622461</v>
      </c>
      <c r="H109" s="24">
        <f t="shared" si="16"/>
        <v>117618.42924271488</v>
      </c>
      <c r="I109" s="24">
        <f t="shared" si="17"/>
        <v>92823.805085903601</v>
      </c>
      <c r="J109" s="24">
        <f t="shared" si="9"/>
        <v>210442.23432861848</v>
      </c>
    </row>
    <row r="110" spans="1:10" x14ac:dyDescent="0.2">
      <c r="A110" s="132"/>
      <c r="B110" s="25">
        <f t="shared" si="10"/>
        <v>101</v>
      </c>
      <c r="C110" s="24">
        <f t="shared" si="11"/>
        <v>588.09214621357444</v>
      </c>
      <c r="D110" s="48">
        <f t="shared" si="12"/>
        <v>0.72658398872899477</v>
      </c>
      <c r="E110" s="24">
        <f t="shared" si="13"/>
        <v>221.30106274265017</v>
      </c>
      <c r="F110" s="48">
        <f t="shared" si="14"/>
        <v>0.27341601127100518</v>
      </c>
      <c r="G110" s="44">
        <f t="shared" si="15"/>
        <v>809.39320895622461</v>
      </c>
      <c r="H110" s="24">
        <f t="shared" si="16"/>
        <v>117397.12817997222</v>
      </c>
      <c r="I110" s="24">
        <f t="shared" si="17"/>
        <v>92235.712939690027</v>
      </c>
      <c r="J110" s="24">
        <f t="shared" si="9"/>
        <v>209632.84111966225</v>
      </c>
    </row>
    <row r="111" spans="1:10" x14ac:dyDescent="0.2">
      <c r="A111" s="132"/>
      <c r="B111" s="25">
        <f t="shared" si="10"/>
        <v>102</v>
      </c>
      <c r="C111" s="24">
        <f t="shared" si="11"/>
        <v>586.9856408998611</v>
      </c>
      <c r="D111" s="48">
        <f t="shared" si="12"/>
        <v>0.72521690867263966</v>
      </c>
      <c r="E111" s="24">
        <f t="shared" si="13"/>
        <v>222.40756805636352</v>
      </c>
      <c r="F111" s="48">
        <f t="shared" si="14"/>
        <v>0.27478309132736034</v>
      </c>
      <c r="G111" s="44">
        <f t="shared" si="15"/>
        <v>809.39320895622461</v>
      </c>
      <c r="H111" s="24">
        <f t="shared" si="16"/>
        <v>117174.72061191585</v>
      </c>
      <c r="I111" s="24">
        <f t="shared" si="17"/>
        <v>91648.727298790167</v>
      </c>
      <c r="J111" s="24">
        <f t="shared" si="9"/>
        <v>208823.44791070602</v>
      </c>
    </row>
    <row r="112" spans="1:10" x14ac:dyDescent="0.2">
      <c r="A112" s="132"/>
      <c r="B112" s="25">
        <f t="shared" si="10"/>
        <v>103</v>
      </c>
      <c r="C112" s="24">
        <f t="shared" si="11"/>
        <v>585.8736030595793</v>
      </c>
      <c r="D112" s="48">
        <f t="shared" si="12"/>
        <v>0.72384299321600287</v>
      </c>
      <c r="E112" s="24">
        <f t="shared" si="13"/>
        <v>223.51960589664532</v>
      </c>
      <c r="F112" s="48">
        <f t="shared" si="14"/>
        <v>0.27615700678399713</v>
      </c>
      <c r="G112" s="44">
        <f t="shared" si="15"/>
        <v>809.39320895622461</v>
      </c>
      <c r="H112" s="24">
        <f t="shared" si="16"/>
        <v>116951.20100601921</v>
      </c>
      <c r="I112" s="24">
        <f t="shared" si="17"/>
        <v>91062.853695730591</v>
      </c>
      <c r="J112" s="24">
        <f t="shared" si="9"/>
        <v>208014.05470174982</v>
      </c>
    </row>
    <row r="113" spans="1:10" x14ac:dyDescent="0.2">
      <c r="A113" s="132"/>
      <c r="B113" s="25">
        <f t="shared" si="10"/>
        <v>104</v>
      </c>
      <c r="C113" s="24">
        <f t="shared" si="11"/>
        <v>584.75600503009605</v>
      </c>
      <c r="D113" s="48">
        <f t="shared" si="12"/>
        <v>0.72246220818208284</v>
      </c>
      <c r="E113" s="24">
        <f t="shared" si="13"/>
        <v>224.63720392612856</v>
      </c>
      <c r="F113" s="48">
        <f t="shared" si="14"/>
        <v>0.2775377918179171</v>
      </c>
      <c r="G113" s="44">
        <f t="shared" si="15"/>
        <v>809.39320895622461</v>
      </c>
      <c r="H113" s="24">
        <f t="shared" si="16"/>
        <v>116726.56380209308</v>
      </c>
      <c r="I113" s="24">
        <f t="shared" si="17"/>
        <v>90478.097690700495</v>
      </c>
      <c r="J113" s="24">
        <f t="shared" si="9"/>
        <v>207204.66149279359</v>
      </c>
    </row>
    <row r="114" spans="1:10" x14ac:dyDescent="0.2">
      <c r="A114" s="132"/>
      <c r="B114" s="25">
        <f t="shared" si="10"/>
        <v>105</v>
      </c>
      <c r="C114" s="24">
        <f t="shared" si="11"/>
        <v>583.63281901046537</v>
      </c>
      <c r="D114" s="48">
        <f t="shared" si="12"/>
        <v>0.72107451922299326</v>
      </c>
      <c r="E114" s="24">
        <f t="shared" si="13"/>
        <v>225.76038994575924</v>
      </c>
      <c r="F114" s="48">
        <f t="shared" si="14"/>
        <v>0.27892548077700674</v>
      </c>
      <c r="G114" s="44">
        <f t="shared" si="15"/>
        <v>809.39320895622461</v>
      </c>
      <c r="H114" s="24">
        <f t="shared" si="16"/>
        <v>116500.80341214732</v>
      </c>
      <c r="I114" s="24">
        <f t="shared" si="17"/>
        <v>89894.464871690026</v>
      </c>
      <c r="J114" s="24">
        <f t="shared" si="9"/>
        <v>206395.26828383736</v>
      </c>
    </row>
    <row r="115" spans="1:10" x14ac:dyDescent="0.2">
      <c r="A115" s="132"/>
      <c r="B115" s="25">
        <f t="shared" si="10"/>
        <v>106</v>
      </c>
      <c r="C115" s="24">
        <f t="shared" si="11"/>
        <v>582.5040170607366</v>
      </c>
      <c r="D115" s="48">
        <f t="shared" si="12"/>
        <v>0.7196798918191083</v>
      </c>
      <c r="E115" s="24">
        <f t="shared" si="13"/>
        <v>226.88919189548801</v>
      </c>
      <c r="F115" s="48">
        <f t="shared" si="14"/>
        <v>0.28032010818089176</v>
      </c>
      <c r="G115" s="44">
        <f t="shared" si="15"/>
        <v>809.39320895622461</v>
      </c>
      <c r="H115" s="24">
        <f t="shared" si="16"/>
        <v>116273.91422025183</v>
      </c>
      <c r="I115" s="24">
        <f t="shared" si="17"/>
        <v>89311.960854629287</v>
      </c>
      <c r="J115" s="24">
        <f t="shared" si="9"/>
        <v>205585.87507488113</v>
      </c>
    </row>
    <row r="116" spans="1:10" x14ac:dyDescent="0.2">
      <c r="A116" s="132"/>
      <c r="B116" s="25">
        <f t="shared" si="10"/>
        <v>107</v>
      </c>
      <c r="C116" s="24">
        <f t="shared" si="11"/>
        <v>581.36957110125911</v>
      </c>
      <c r="D116" s="48">
        <f t="shared" si="12"/>
        <v>0.71827829127820375</v>
      </c>
      <c r="E116" s="24">
        <f t="shared" si="13"/>
        <v>228.0236378549655</v>
      </c>
      <c r="F116" s="48">
        <f t="shared" si="14"/>
        <v>0.2817217087217963</v>
      </c>
      <c r="G116" s="44">
        <f t="shared" si="15"/>
        <v>809.39320895622461</v>
      </c>
      <c r="H116" s="24">
        <f t="shared" si="16"/>
        <v>116045.89058239687</v>
      </c>
      <c r="I116" s="24">
        <f t="shared" si="17"/>
        <v>88730.591283528032</v>
      </c>
      <c r="J116" s="24">
        <f t="shared" si="9"/>
        <v>204776.4818659249</v>
      </c>
    </row>
    <row r="117" spans="1:10" x14ac:dyDescent="0.2">
      <c r="A117" s="132"/>
      <c r="B117" s="25">
        <f t="shared" si="10"/>
        <v>108</v>
      </c>
      <c r="C117" s="24">
        <f t="shared" si="11"/>
        <v>580.22945291198437</v>
      </c>
      <c r="D117" s="48">
        <f t="shared" si="12"/>
        <v>0.71686968273459484</v>
      </c>
      <c r="E117" s="24">
        <f t="shared" si="13"/>
        <v>229.16375604424024</v>
      </c>
      <c r="F117" s="48">
        <f t="shared" si="14"/>
        <v>0.28313031726540516</v>
      </c>
      <c r="G117" s="44">
        <f t="shared" si="15"/>
        <v>809.39320895622461</v>
      </c>
      <c r="H117" s="24">
        <f t="shared" si="16"/>
        <v>115816.72682635262</v>
      </c>
      <c r="I117" s="24">
        <f t="shared" si="17"/>
        <v>88150.36183061605</v>
      </c>
      <c r="J117" s="24">
        <f t="shared" si="9"/>
        <v>203967.08865696867</v>
      </c>
    </row>
    <row r="118" spans="1:10" x14ac:dyDescent="0.2">
      <c r="A118" s="132">
        <f>A106+1</f>
        <v>10</v>
      </c>
      <c r="B118" s="25">
        <f t="shared" si="10"/>
        <v>109</v>
      </c>
      <c r="C118" s="24">
        <f t="shared" si="11"/>
        <v>579.08363413176312</v>
      </c>
      <c r="D118" s="48">
        <f t="shared" si="12"/>
        <v>0.71545403114826778</v>
      </c>
      <c r="E118" s="24">
        <f t="shared" si="13"/>
        <v>230.30957482446149</v>
      </c>
      <c r="F118" s="48">
        <f t="shared" si="14"/>
        <v>0.28454596885173222</v>
      </c>
      <c r="G118" s="44">
        <f t="shared" si="15"/>
        <v>809.39320895622461</v>
      </c>
      <c r="H118" s="24">
        <f t="shared" si="16"/>
        <v>115586.41725152815</v>
      </c>
      <c r="I118" s="24">
        <f t="shared" si="17"/>
        <v>87571.278196484287</v>
      </c>
      <c r="J118" s="24">
        <f t="shared" si="9"/>
        <v>203157.69544801244</v>
      </c>
    </row>
    <row r="119" spans="1:10" x14ac:dyDescent="0.2">
      <c r="A119" s="132"/>
      <c r="B119" s="25">
        <f t="shared" si="10"/>
        <v>110</v>
      </c>
      <c r="C119" s="24">
        <f t="shared" si="11"/>
        <v>577.93208625764078</v>
      </c>
      <c r="D119" s="48">
        <f t="shared" si="12"/>
        <v>0.71403130130400905</v>
      </c>
      <c r="E119" s="24">
        <f t="shared" si="13"/>
        <v>231.46112269858384</v>
      </c>
      <c r="F119" s="48">
        <f t="shared" si="14"/>
        <v>0.28596869869599095</v>
      </c>
      <c r="G119" s="44">
        <f t="shared" si="15"/>
        <v>809.39320895622461</v>
      </c>
      <c r="H119" s="24">
        <f t="shared" si="16"/>
        <v>115354.95612882957</v>
      </c>
      <c r="I119" s="24">
        <f t="shared" si="17"/>
        <v>86993.346110226645</v>
      </c>
      <c r="J119" s="24">
        <f t="shared" si="9"/>
        <v>202348.30223905621</v>
      </c>
    </row>
    <row r="120" spans="1:10" x14ac:dyDescent="0.2">
      <c r="A120" s="132"/>
      <c r="B120" s="25">
        <f t="shared" si="10"/>
        <v>111</v>
      </c>
      <c r="C120" s="24">
        <f t="shared" si="11"/>
        <v>576.77478064414788</v>
      </c>
      <c r="D120" s="48">
        <f t="shared" si="12"/>
        <v>0.71260145781052908</v>
      </c>
      <c r="E120" s="24">
        <f t="shared" si="13"/>
        <v>232.61842831207673</v>
      </c>
      <c r="F120" s="48">
        <f t="shared" si="14"/>
        <v>0.28739854218947086</v>
      </c>
      <c r="G120" s="44">
        <f t="shared" si="15"/>
        <v>809.39320895622461</v>
      </c>
      <c r="H120" s="24">
        <f t="shared" si="16"/>
        <v>115122.33770051748</v>
      </c>
      <c r="I120" s="24">
        <f t="shared" si="17"/>
        <v>86416.571329582497</v>
      </c>
      <c r="J120" s="24">
        <f t="shared" si="9"/>
        <v>201538.90903009998</v>
      </c>
    </row>
    <row r="121" spans="1:10" x14ac:dyDescent="0.2">
      <c r="A121" s="132"/>
      <c r="B121" s="25">
        <f t="shared" si="10"/>
        <v>112</v>
      </c>
      <c r="C121" s="24">
        <f t="shared" si="11"/>
        <v>575.61168850258741</v>
      </c>
      <c r="D121" s="48">
        <f t="shared" si="12"/>
        <v>0.71116446509958164</v>
      </c>
      <c r="E121" s="24">
        <f t="shared" si="13"/>
        <v>233.7815204536372</v>
      </c>
      <c r="F121" s="48">
        <f t="shared" si="14"/>
        <v>0.28883553490041836</v>
      </c>
      <c r="G121" s="44">
        <f t="shared" si="15"/>
        <v>809.39320895622461</v>
      </c>
      <c r="H121" s="24">
        <f t="shared" si="16"/>
        <v>114888.55618006385</v>
      </c>
      <c r="I121" s="24">
        <f t="shared" si="17"/>
        <v>85840.959641079913</v>
      </c>
      <c r="J121" s="24">
        <f t="shared" si="9"/>
        <v>200729.51582114375</v>
      </c>
    </row>
    <row r="122" spans="1:10" x14ac:dyDescent="0.2">
      <c r="A122" s="132"/>
      <c r="B122" s="25">
        <f t="shared" si="10"/>
        <v>113</v>
      </c>
      <c r="C122" s="24">
        <f t="shared" si="11"/>
        <v>574.44278090031924</v>
      </c>
      <c r="D122" s="48">
        <f t="shared" si="12"/>
        <v>0.70972028742507964</v>
      </c>
      <c r="E122" s="24">
        <f t="shared" si="13"/>
        <v>234.95042805590538</v>
      </c>
      <c r="F122" s="48">
        <f t="shared" si="14"/>
        <v>0.29027971257492041</v>
      </c>
      <c r="G122" s="44">
        <f t="shared" si="15"/>
        <v>809.39320895622461</v>
      </c>
      <c r="H122" s="24">
        <f t="shared" si="16"/>
        <v>114653.60575200795</v>
      </c>
      <c r="I122" s="24">
        <f t="shared" si="17"/>
        <v>85266.516860179589</v>
      </c>
      <c r="J122" s="24">
        <f t="shared" si="9"/>
        <v>199920.12261218752</v>
      </c>
    </row>
    <row r="123" spans="1:10" x14ac:dyDescent="0.2">
      <c r="A123" s="132"/>
      <c r="B123" s="25">
        <f t="shared" si="10"/>
        <v>114</v>
      </c>
      <c r="C123" s="24">
        <f t="shared" si="11"/>
        <v>573.26802876003978</v>
      </c>
      <c r="D123" s="48">
        <f t="shared" si="12"/>
        <v>0.70826888886220507</v>
      </c>
      <c r="E123" s="24">
        <f t="shared" si="13"/>
        <v>236.12518019618483</v>
      </c>
      <c r="F123" s="48">
        <f t="shared" si="14"/>
        <v>0.29173111113779493</v>
      </c>
      <c r="G123" s="44">
        <f t="shared" si="15"/>
        <v>809.39320895622461</v>
      </c>
      <c r="H123" s="24">
        <f t="shared" si="16"/>
        <v>114417.48057181176</v>
      </c>
      <c r="I123" s="24">
        <f t="shared" si="17"/>
        <v>84693.248831419551</v>
      </c>
      <c r="J123" s="24">
        <f t="shared" si="9"/>
        <v>199110.72940323129</v>
      </c>
    </row>
    <row r="124" spans="1:10" x14ac:dyDescent="0.2">
      <c r="A124" s="132"/>
      <c r="B124" s="25">
        <f t="shared" si="10"/>
        <v>115</v>
      </c>
      <c r="C124" s="24">
        <f t="shared" si="11"/>
        <v>572.08740285905878</v>
      </c>
      <c r="D124" s="48">
        <f t="shared" si="12"/>
        <v>0.70681023330651604</v>
      </c>
      <c r="E124" s="24">
        <f t="shared" si="13"/>
        <v>237.30580609716583</v>
      </c>
      <c r="F124" s="48">
        <f t="shared" si="14"/>
        <v>0.29318976669348401</v>
      </c>
      <c r="G124" s="44">
        <f t="shared" si="15"/>
        <v>809.39320895622461</v>
      </c>
      <c r="H124" s="24">
        <f t="shared" si="16"/>
        <v>114180.17476571459</v>
      </c>
      <c r="I124" s="24">
        <f t="shared" si="17"/>
        <v>84121.161428560488</v>
      </c>
      <c r="J124" s="24">
        <f t="shared" si="9"/>
        <v>198301.33619427506</v>
      </c>
    </row>
    <row r="125" spans="1:10" x14ac:dyDescent="0.2">
      <c r="A125" s="132"/>
      <c r="B125" s="25">
        <f t="shared" si="10"/>
        <v>116</v>
      </c>
      <c r="C125" s="24">
        <f t="shared" si="11"/>
        <v>570.90087382857291</v>
      </c>
      <c r="D125" s="48">
        <f t="shared" si="12"/>
        <v>0.70534428447304853</v>
      </c>
      <c r="E125" s="24">
        <f t="shared" si="13"/>
        <v>238.4923351276517</v>
      </c>
      <c r="F125" s="48">
        <f t="shared" si="14"/>
        <v>0.29465571552695147</v>
      </c>
      <c r="G125" s="44">
        <f t="shared" si="15"/>
        <v>809.39320895622461</v>
      </c>
      <c r="H125" s="24">
        <f t="shared" si="16"/>
        <v>113941.68243058694</v>
      </c>
      <c r="I125" s="24">
        <f t="shared" si="17"/>
        <v>83550.260554731911</v>
      </c>
      <c r="J125" s="24">
        <f t="shared" si="9"/>
        <v>197491.94298531883</v>
      </c>
    </row>
    <row r="126" spans="1:10" x14ac:dyDescent="0.2">
      <c r="A126" s="132"/>
      <c r="B126" s="25">
        <f t="shared" si="10"/>
        <v>117</v>
      </c>
      <c r="C126" s="24">
        <f t="shared" si="11"/>
        <v>569.70841215293467</v>
      </c>
      <c r="D126" s="48">
        <f t="shared" si="12"/>
        <v>0.70387100589541385</v>
      </c>
      <c r="E126" s="24">
        <f t="shared" si="13"/>
        <v>239.68479680328994</v>
      </c>
      <c r="F126" s="48">
        <f t="shared" si="14"/>
        <v>0.29612899410458621</v>
      </c>
      <c r="G126" s="44">
        <f t="shared" si="15"/>
        <v>809.39320895622461</v>
      </c>
      <c r="H126" s="24">
        <f t="shared" si="16"/>
        <v>113701.99763378364</v>
      </c>
      <c r="I126" s="24">
        <f t="shared" si="17"/>
        <v>82980.552142578978</v>
      </c>
      <c r="J126" s="24">
        <f t="shared" si="9"/>
        <v>196682.5497763626</v>
      </c>
    </row>
    <row r="127" spans="1:10" x14ac:dyDescent="0.2">
      <c r="A127" s="132"/>
      <c r="B127" s="25">
        <f t="shared" si="10"/>
        <v>118</v>
      </c>
      <c r="C127" s="24">
        <f t="shared" si="11"/>
        <v>568.5099881689182</v>
      </c>
      <c r="D127" s="48">
        <f t="shared" si="12"/>
        <v>0.70239036092489082</v>
      </c>
      <c r="E127" s="24">
        <f t="shared" si="13"/>
        <v>240.88322078730641</v>
      </c>
      <c r="F127" s="48">
        <f t="shared" si="14"/>
        <v>0.29760963907510918</v>
      </c>
      <c r="G127" s="44">
        <f t="shared" si="15"/>
        <v>809.39320895622461</v>
      </c>
      <c r="H127" s="24">
        <f t="shared" si="16"/>
        <v>113461.11441299634</v>
      </c>
      <c r="I127" s="24">
        <f t="shared" si="17"/>
        <v>82412.042154410054</v>
      </c>
      <c r="J127" s="24">
        <f t="shared" si="9"/>
        <v>195873.15656740637</v>
      </c>
    </row>
    <row r="128" spans="1:10" x14ac:dyDescent="0.2">
      <c r="A128" s="132"/>
      <c r="B128" s="25">
        <f t="shared" si="10"/>
        <v>119</v>
      </c>
      <c r="C128" s="24">
        <f t="shared" si="11"/>
        <v>567.30557206498167</v>
      </c>
      <c r="D128" s="48">
        <f t="shared" si="12"/>
        <v>0.70090231272951531</v>
      </c>
      <c r="E128" s="24">
        <f t="shared" si="13"/>
        <v>242.08763689124294</v>
      </c>
      <c r="F128" s="48">
        <f t="shared" si="14"/>
        <v>0.29909768727048469</v>
      </c>
      <c r="G128" s="44">
        <f t="shared" si="15"/>
        <v>809.39320895622461</v>
      </c>
      <c r="H128" s="24">
        <f t="shared" si="16"/>
        <v>113219.02677610509</v>
      </c>
      <c r="I128" s="24">
        <f t="shared" si="17"/>
        <v>81844.736582345067</v>
      </c>
      <c r="J128" s="24">
        <f t="shared" si="9"/>
        <v>195063.76335845015</v>
      </c>
    </row>
    <row r="129" spans="1:10" x14ac:dyDescent="0.2">
      <c r="A129" s="132"/>
      <c r="B129" s="25">
        <f t="shared" si="10"/>
        <v>120</v>
      </c>
      <c r="C129" s="24">
        <f t="shared" si="11"/>
        <v>566.09513388052551</v>
      </c>
      <c r="D129" s="48">
        <f t="shared" si="12"/>
        <v>0.69940682429316292</v>
      </c>
      <c r="E129" s="24">
        <f t="shared" si="13"/>
        <v>243.2980750756991</v>
      </c>
      <c r="F129" s="48">
        <f t="shared" si="14"/>
        <v>0.30059317570683708</v>
      </c>
      <c r="G129" s="44">
        <f t="shared" si="15"/>
        <v>809.39320895622461</v>
      </c>
      <c r="H129" s="24">
        <f t="shared" si="16"/>
        <v>112975.72870102939</v>
      </c>
      <c r="I129" s="24">
        <f t="shared" si="17"/>
        <v>81278.641448464536</v>
      </c>
      <c r="J129" s="24">
        <f t="shared" si="9"/>
        <v>194254.37014949392</v>
      </c>
    </row>
    <row r="130" spans="1:10" x14ac:dyDescent="0.2">
      <c r="A130" s="132">
        <f>A118+1</f>
        <v>11</v>
      </c>
      <c r="B130" s="25">
        <f t="shared" si="10"/>
        <v>121</v>
      </c>
      <c r="C130" s="24">
        <f t="shared" si="11"/>
        <v>564.87864350514701</v>
      </c>
      <c r="D130" s="48">
        <f t="shared" si="12"/>
        <v>0.69790385841462876</v>
      </c>
      <c r="E130" s="24">
        <f t="shared" si="13"/>
        <v>244.5145654510776</v>
      </c>
      <c r="F130" s="48">
        <f t="shared" si="14"/>
        <v>0.30209614158537124</v>
      </c>
      <c r="G130" s="44">
        <f t="shared" si="15"/>
        <v>809.39320895622461</v>
      </c>
      <c r="H130" s="24">
        <f t="shared" si="16"/>
        <v>112731.21413557832</v>
      </c>
      <c r="I130" s="24">
        <f t="shared" si="17"/>
        <v>80713.762804959391</v>
      </c>
      <c r="J130" s="24">
        <f t="shared" si="9"/>
        <v>193444.97694053772</v>
      </c>
    </row>
    <row r="131" spans="1:10" x14ac:dyDescent="0.2">
      <c r="A131" s="132"/>
      <c r="B131" s="25">
        <f t="shared" si="10"/>
        <v>122</v>
      </c>
      <c r="C131" s="24">
        <f t="shared" si="11"/>
        <v>563.65607067789165</v>
      </c>
      <c r="D131" s="48">
        <f t="shared" si="12"/>
        <v>0.69639337770670195</v>
      </c>
      <c r="E131" s="24">
        <f t="shared" si="13"/>
        <v>245.73713827833296</v>
      </c>
      <c r="F131" s="48">
        <f t="shared" si="14"/>
        <v>0.30360662229329805</v>
      </c>
      <c r="G131" s="44">
        <f t="shared" si="15"/>
        <v>809.39320895622461</v>
      </c>
      <c r="H131" s="24">
        <f t="shared" si="16"/>
        <v>112485.47699729999</v>
      </c>
      <c r="I131" s="24">
        <f t="shared" si="17"/>
        <v>80150.106734281493</v>
      </c>
      <c r="J131" s="24">
        <f t="shared" si="9"/>
        <v>192635.58373158149</v>
      </c>
    </row>
    <row r="132" spans="1:10" x14ac:dyDescent="0.2">
      <c r="A132" s="132"/>
      <c r="B132" s="25">
        <f t="shared" si="10"/>
        <v>123</v>
      </c>
      <c r="C132" s="24">
        <f t="shared" si="11"/>
        <v>562.42738498649999</v>
      </c>
      <c r="D132" s="48">
        <f t="shared" si="12"/>
        <v>0.69487534459523548</v>
      </c>
      <c r="E132" s="24">
        <f t="shared" si="13"/>
        <v>246.96582396972462</v>
      </c>
      <c r="F132" s="48">
        <f t="shared" si="14"/>
        <v>0.30512465540476458</v>
      </c>
      <c r="G132" s="44">
        <f t="shared" si="15"/>
        <v>809.39320895622461</v>
      </c>
      <c r="H132" s="24">
        <f t="shared" si="16"/>
        <v>112238.51117333026</v>
      </c>
      <c r="I132" s="24">
        <f t="shared" si="17"/>
        <v>79587.679349294995</v>
      </c>
      <c r="J132" s="24">
        <f t="shared" si="9"/>
        <v>191826.19052262526</v>
      </c>
    </row>
    <row r="133" spans="1:10" x14ac:dyDescent="0.2">
      <c r="A133" s="132"/>
      <c r="B133" s="25">
        <f t="shared" si="10"/>
        <v>124</v>
      </c>
      <c r="C133" s="24">
        <f t="shared" si="11"/>
        <v>561.19255586665133</v>
      </c>
      <c r="D133" s="48">
        <f t="shared" si="12"/>
        <v>0.6933497213182116</v>
      </c>
      <c r="E133" s="24">
        <f t="shared" si="13"/>
        <v>248.20065308957328</v>
      </c>
      <c r="F133" s="48">
        <f t="shared" si="14"/>
        <v>0.3066502786817884</v>
      </c>
      <c r="G133" s="44">
        <f t="shared" si="15"/>
        <v>809.39320895622461</v>
      </c>
      <c r="H133" s="24">
        <f t="shared" si="16"/>
        <v>111990.31052024069</v>
      </c>
      <c r="I133" s="24">
        <f t="shared" si="17"/>
        <v>79026.486793428339</v>
      </c>
      <c r="J133" s="24">
        <f t="shared" si="9"/>
        <v>191016.79731366903</v>
      </c>
    </row>
    <row r="134" spans="1:10" x14ac:dyDescent="0.2">
      <c r="A134" s="132"/>
      <c r="B134" s="25">
        <f t="shared" si="10"/>
        <v>125</v>
      </c>
      <c r="C134" s="24">
        <f t="shared" si="11"/>
        <v>559.9515526012035</v>
      </c>
      <c r="D134" s="48">
        <f t="shared" si="12"/>
        <v>0.69181646992480272</v>
      </c>
      <c r="E134" s="24">
        <f t="shared" si="13"/>
        <v>249.44165635502111</v>
      </c>
      <c r="F134" s="48">
        <f t="shared" si="14"/>
        <v>0.30818353007519733</v>
      </c>
      <c r="G134" s="44">
        <f t="shared" si="15"/>
        <v>809.39320895622461</v>
      </c>
      <c r="H134" s="24">
        <f t="shared" si="16"/>
        <v>111740.86886388567</v>
      </c>
      <c r="I134" s="24">
        <f t="shared" si="17"/>
        <v>78466.535240827143</v>
      </c>
      <c r="J134" s="24">
        <f t="shared" si="9"/>
        <v>190207.40410471283</v>
      </c>
    </row>
    <row r="135" spans="1:10" x14ac:dyDescent="0.2">
      <c r="A135" s="132"/>
      <c r="B135" s="25">
        <f t="shared" si="10"/>
        <v>126</v>
      </c>
      <c r="C135" s="24">
        <f t="shared" si="11"/>
        <v>558.7043443194284</v>
      </c>
      <c r="D135" s="48">
        <f t="shared" si="12"/>
        <v>0.69027555227442672</v>
      </c>
      <c r="E135" s="24">
        <f t="shared" si="13"/>
        <v>250.68886463679621</v>
      </c>
      <c r="F135" s="48">
        <f t="shared" si="14"/>
        <v>0.30972444772557328</v>
      </c>
      <c r="G135" s="44">
        <f t="shared" si="15"/>
        <v>809.39320895622461</v>
      </c>
      <c r="H135" s="24">
        <f t="shared" si="16"/>
        <v>111490.17999924887</v>
      </c>
      <c r="I135" s="24">
        <f t="shared" si="17"/>
        <v>77907.830896507716</v>
      </c>
      <c r="J135" s="24">
        <f t="shared" si="9"/>
        <v>189398.0108957566</v>
      </c>
    </row>
    <row r="136" spans="1:10" x14ac:dyDescent="0.2">
      <c r="A136" s="132"/>
      <c r="B136" s="25">
        <f t="shared" si="10"/>
        <v>127</v>
      </c>
      <c r="C136" s="24">
        <f t="shared" si="11"/>
        <v>557.4508999962444</v>
      </c>
      <c r="D136" s="48">
        <f t="shared" si="12"/>
        <v>0.68872693003579877</v>
      </c>
      <c r="E136" s="24">
        <f t="shared" si="13"/>
        <v>251.94230895998021</v>
      </c>
      <c r="F136" s="48">
        <f t="shared" si="14"/>
        <v>0.31127306996420118</v>
      </c>
      <c r="G136" s="44">
        <f t="shared" si="15"/>
        <v>809.39320895622461</v>
      </c>
      <c r="H136" s="24">
        <f t="shared" si="16"/>
        <v>111238.23769028889</v>
      </c>
      <c r="I136" s="24">
        <f t="shared" si="17"/>
        <v>77350.379996511474</v>
      </c>
      <c r="J136" s="24">
        <f t="shared" si="9"/>
        <v>188588.61768680037</v>
      </c>
    </row>
    <row r="137" spans="1:10" x14ac:dyDescent="0.2">
      <c r="A137" s="132"/>
      <c r="B137" s="25">
        <f t="shared" si="10"/>
        <v>128</v>
      </c>
      <c r="C137" s="24">
        <f t="shared" si="11"/>
        <v>556.19118845144453</v>
      </c>
      <c r="D137" s="48">
        <f t="shared" si="12"/>
        <v>0.68717056468597781</v>
      </c>
      <c r="E137" s="24">
        <f t="shared" si="13"/>
        <v>253.20202050478008</v>
      </c>
      <c r="F137" s="48">
        <f t="shared" si="14"/>
        <v>0.31282943531402213</v>
      </c>
      <c r="G137" s="44">
        <f t="shared" si="15"/>
        <v>809.39320895622461</v>
      </c>
      <c r="H137" s="24">
        <f t="shared" si="16"/>
        <v>110985.03566978412</v>
      </c>
      <c r="I137" s="24">
        <f t="shared" si="17"/>
        <v>76794.188808060033</v>
      </c>
      <c r="J137" s="24">
        <f t="shared" si="9"/>
        <v>187779.22447784414</v>
      </c>
    </row>
    <row r="138" spans="1:10" x14ac:dyDescent="0.2">
      <c r="A138" s="132"/>
      <c r="B138" s="25">
        <f t="shared" si="10"/>
        <v>129</v>
      </c>
      <c r="C138" s="24">
        <f t="shared" si="11"/>
        <v>554.92517834892067</v>
      </c>
      <c r="D138" s="48">
        <f t="shared" si="12"/>
        <v>0.68560641750940776</v>
      </c>
      <c r="E138" s="24">
        <f t="shared" si="13"/>
        <v>254.46803060730394</v>
      </c>
      <c r="F138" s="48">
        <f t="shared" si="14"/>
        <v>0.31439358249059224</v>
      </c>
      <c r="G138" s="44">
        <f t="shared" si="15"/>
        <v>809.39320895622461</v>
      </c>
      <c r="H138" s="24">
        <f t="shared" si="16"/>
        <v>110730.56763917682</v>
      </c>
      <c r="I138" s="24">
        <f t="shared" si="17"/>
        <v>76239.263629711117</v>
      </c>
      <c r="J138" s="24">
        <f t="shared" ref="J138:J201" si="18">H138+I138</f>
        <v>186969.83126888794</v>
      </c>
    </row>
    <row r="139" spans="1:10" x14ac:dyDescent="0.2">
      <c r="A139" s="132"/>
      <c r="B139" s="25">
        <f t="shared" ref="B139:B202" si="19">B138+1</f>
        <v>130</v>
      </c>
      <c r="C139" s="24">
        <f t="shared" ref="C139:C202" si="20">IF(H138*($G$5*0.01/12)&gt;0,H138*($G$5*0.01/12),0)</f>
        <v>553.6528381958841</v>
      </c>
      <c r="D139" s="48">
        <f t="shared" ref="D139:D202" si="21">C139/G139</f>
        <v>0.68403444959695481</v>
      </c>
      <c r="E139" s="24">
        <f t="shared" ref="E139:E202" si="22">IF(C139&gt;0,G139-C139,0)</f>
        <v>255.74037076034051</v>
      </c>
      <c r="F139" s="48">
        <f t="shared" ref="F139:F202" si="23">E139/G139</f>
        <v>0.31596555040304525</v>
      </c>
      <c r="G139" s="44">
        <f t="shared" ref="G139:G202" si="24">IF(C139&gt;0,(($G$5*0.01/12)*$G$4)/(1-1/(1+($G$5*0.01/12))^($G$6*12)),0)</f>
        <v>809.39320895622461</v>
      </c>
      <c r="H139" s="24">
        <f t="shared" ref="H139:H202" si="25">IF(H138-E139&gt;=0,H138-E139,0)</f>
        <v>110474.82726841648</v>
      </c>
      <c r="I139" s="24">
        <f t="shared" ref="I139:I202" si="26">I138-C139</f>
        <v>75685.610791515239</v>
      </c>
      <c r="J139" s="24">
        <f t="shared" si="18"/>
        <v>186160.43805993174</v>
      </c>
    </row>
    <row r="140" spans="1:10" x14ac:dyDescent="0.2">
      <c r="A140" s="132"/>
      <c r="B140" s="25">
        <f t="shared" si="19"/>
        <v>131</v>
      </c>
      <c r="C140" s="24">
        <f t="shared" si="20"/>
        <v>552.37413634208247</v>
      </c>
      <c r="D140" s="48">
        <f t="shared" si="21"/>
        <v>0.68245462184493966</v>
      </c>
      <c r="E140" s="24">
        <f t="shared" si="22"/>
        <v>257.01907261414215</v>
      </c>
      <c r="F140" s="48">
        <f t="shared" si="23"/>
        <v>0.3175453781550604</v>
      </c>
      <c r="G140" s="44">
        <f t="shared" si="24"/>
        <v>809.39320895622461</v>
      </c>
      <c r="H140" s="24">
        <f t="shared" si="25"/>
        <v>110217.80819580234</v>
      </c>
      <c r="I140" s="24">
        <f t="shared" si="26"/>
        <v>75133.236655173154</v>
      </c>
      <c r="J140" s="24">
        <f t="shared" si="18"/>
        <v>185351.04485097551</v>
      </c>
    </row>
    <row r="141" spans="1:10" x14ac:dyDescent="0.2">
      <c r="A141" s="132"/>
      <c r="B141" s="25">
        <f t="shared" si="19"/>
        <v>132</v>
      </c>
      <c r="C141" s="24">
        <f t="shared" si="20"/>
        <v>551.08904097901166</v>
      </c>
      <c r="D141" s="48">
        <f t="shared" si="21"/>
        <v>0.68086689495416419</v>
      </c>
      <c r="E141" s="24">
        <f t="shared" si="22"/>
        <v>258.30416797721296</v>
      </c>
      <c r="F141" s="48">
        <f t="shared" si="23"/>
        <v>0.31913310504583581</v>
      </c>
      <c r="G141" s="44">
        <f t="shared" si="24"/>
        <v>809.39320895622461</v>
      </c>
      <c r="H141" s="24">
        <f t="shared" si="25"/>
        <v>109959.50402782513</v>
      </c>
      <c r="I141" s="24">
        <f t="shared" si="26"/>
        <v>74582.147614194138</v>
      </c>
      <c r="J141" s="24">
        <f t="shared" si="18"/>
        <v>184541.65164201928</v>
      </c>
    </row>
    <row r="142" spans="1:10" x14ac:dyDescent="0.2">
      <c r="A142" s="132">
        <f>A130+1</f>
        <v>12</v>
      </c>
      <c r="B142" s="25">
        <f t="shared" si="19"/>
        <v>133</v>
      </c>
      <c r="C142" s="24">
        <f t="shared" si="20"/>
        <v>549.7975201391256</v>
      </c>
      <c r="D142" s="48">
        <f t="shared" si="21"/>
        <v>0.67927122942893503</v>
      </c>
      <c r="E142" s="24">
        <f t="shared" si="22"/>
        <v>259.59568881709902</v>
      </c>
      <c r="F142" s="48">
        <f t="shared" si="23"/>
        <v>0.32072877057106497</v>
      </c>
      <c r="G142" s="44">
        <f t="shared" si="24"/>
        <v>809.39320895622461</v>
      </c>
      <c r="H142" s="24">
        <f t="shared" si="25"/>
        <v>109699.90833900802</v>
      </c>
      <c r="I142" s="24">
        <f t="shared" si="26"/>
        <v>74032.350094055015</v>
      </c>
      <c r="J142" s="24">
        <f t="shared" si="18"/>
        <v>183732.25843306305</v>
      </c>
    </row>
    <row r="143" spans="1:10" x14ac:dyDescent="0.2">
      <c r="A143" s="132"/>
      <c r="B143" s="25">
        <f t="shared" si="19"/>
        <v>134</v>
      </c>
      <c r="C143" s="24">
        <f t="shared" si="20"/>
        <v>548.49954169504008</v>
      </c>
      <c r="D143" s="48">
        <f t="shared" si="21"/>
        <v>0.67766758557607965</v>
      </c>
      <c r="E143" s="24">
        <f t="shared" si="22"/>
        <v>260.89366726118453</v>
      </c>
      <c r="F143" s="48">
        <f t="shared" si="23"/>
        <v>0.3223324144239203</v>
      </c>
      <c r="G143" s="44">
        <f t="shared" si="24"/>
        <v>809.39320895622461</v>
      </c>
      <c r="H143" s="24">
        <f t="shared" si="25"/>
        <v>109439.01467174683</v>
      </c>
      <c r="I143" s="24">
        <f t="shared" si="26"/>
        <v>73483.850552359974</v>
      </c>
      <c r="J143" s="24">
        <f t="shared" si="18"/>
        <v>182922.86522410682</v>
      </c>
    </row>
    <row r="144" spans="1:10" x14ac:dyDescent="0.2">
      <c r="A144" s="132"/>
      <c r="B144" s="25">
        <f t="shared" si="19"/>
        <v>135</v>
      </c>
      <c r="C144" s="24">
        <f t="shared" si="20"/>
        <v>547.19507335873413</v>
      </c>
      <c r="D144" s="48">
        <f t="shared" si="21"/>
        <v>0.67605592350396004</v>
      </c>
      <c r="E144" s="24">
        <f t="shared" si="22"/>
        <v>262.19813559749048</v>
      </c>
      <c r="F144" s="48">
        <f t="shared" si="23"/>
        <v>0.32394407649603996</v>
      </c>
      <c r="G144" s="44">
        <f t="shared" si="24"/>
        <v>809.39320895622461</v>
      </c>
      <c r="H144" s="24">
        <f t="shared" si="25"/>
        <v>109176.81653614934</v>
      </c>
      <c r="I144" s="24">
        <f t="shared" si="26"/>
        <v>72936.655479001245</v>
      </c>
      <c r="J144" s="24">
        <f t="shared" si="18"/>
        <v>182113.47201515059</v>
      </c>
    </row>
    <row r="145" spans="1:10" x14ac:dyDescent="0.2">
      <c r="A145" s="132"/>
      <c r="B145" s="25">
        <f t="shared" si="19"/>
        <v>136</v>
      </c>
      <c r="C145" s="24">
        <f t="shared" si="20"/>
        <v>545.8840826807467</v>
      </c>
      <c r="D145" s="48">
        <f t="shared" si="21"/>
        <v>0.67443620312147989</v>
      </c>
      <c r="E145" s="24">
        <f t="shared" si="22"/>
        <v>263.50912627547791</v>
      </c>
      <c r="F145" s="48">
        <f t="shared" si="23"/>
        <v>0.32556379687852011</v>
      </c>
      <c r="G145" s="44">
        <f t="shared" si="24"/>
        <v>809.39320895622461</v>
      </c>
      <c r="H145" s="24">
        <f t="shared" si="25"/>
        <v>108913.30740987387</v>
      </c>
      <c r="I145" s="24">
        <f t="shared" si="26"/>
        <v>72390.771396320502</v>
      </c>
      <c r="J145" s="24">
        <f t="shared" si="18"/>
        <v>181304.07880619436</v>
      </c>
    </row>
    <row r="146" spans="1:10" x14ac:dyDescent="0.2">
      <c r="A146" s="132"/>
      <c r="B146" s="25">
        <f t="shared" si="19"/>
        <v>137</v>
      </c>
      <c r="C146" s="24">
        <f t="shared" si="20"/>
        <v>544.56653704936934</v>
      </c>
      <c r="D146" s="48">
        <f t="shared" si="21"/>
        <v>0.67280838413708732</v>
      </c>
      <c r="E146" s="24">
        <f t="shared" si="22"/>
        <v>264.82667190685527</v>
      </c>
      <c r="F146" s="48">
        <f t="shared" si="23"/>
        <v>0.32719161586291268</v>
      </c>
      <c r="G146" s="44">
        <f t="shared" si="24"/>
        <v>809.39320895622461</v>
      </c>
      <c r="H146" s="24">
        <f t="shared" si="25"/>
        <v>108648.48073796702</v>
      </c>
      <c r="I146" s="24">
        <f t="shared" si="26"/>
        <v>71846.204859271136</v>
      </c>
      <c r="J146" s="24">
        <f t="shared" si="18"/>
        <v>180494.68559723816</v>
      </c>
    </row>
    <row r="147" spans="1:10" x14ac:dyDescent="0.2">
      <c r="A147" s="132"/>
      <c r="B147" s="25">
        <f t="shared" si="19"/>
        <v>138</v>
      </c>
      <c r="C147" s="24">
        <f t="shared" si="20"/>
        <v>543.2424036898351</v>
      </c>
      <c r="D147" s="48">
        <f t="shared" si="21"/>
        <v>0.67117242605777283</v>
      </c>
      <c r="E147" s="24">
        <f t="shared" si="22"/>
        <v>266.15080526638951</v>
      </c>
      <c r="F147" s="48">
        <f t="shared" si="23"/>
        <v>0.32882757394222722</v>
      </c>
      <c r="G147" s="44">
        <f t="shared" si="24"/>
        <v>809.39320895622461</v>
      </c>
      <c r="H147" s="24">
        <f t="shared" si="25"/>
        <v>108382.32993270064</v>
      </c>
      <c r="I147" s="24">
        <f t="shared" si="26"/>
        <v>71302.962455581306</v>
      </c>
      <c r="J147" s="24">
        <f t="shared" si="18"/>
        <v>179685.29238828196</v>
      </c>
    </row>
    <row r="148" spans="1:10" x14ac:dyDescent="0.2">
      <c r="A148" s="132"/>
      <c r="B148" s="25">
        <f t="shared" si="19"/>
        <v>139</v>
      </c>
      <c r="C148" s="24">
        <f t="shared" si="20"/>
        <v>541.91164966350323</v>
      </c>
      <c r="D148" s="48">
        <f t="shared" si="21"/>
        <v>0.66952828818806176</v>
      </c>
      <c r="E148" s="24">
        <f t="shared" si="22"/>
        <v>267.48155929272139</v>
      </c>
      <c r="F148" s="48">
        <f t="shared" si="23"/>
        <v>0.33047171181193824</v>
      </c>
      <c r="G148" s="44">
        <f t="shared" si="24"/>
        <v>809.39320895622461</v>
      </c>
      <c r="H148" s="24">
        <f t="shared" si="25"/>
        <v>108114.84837340792</v>
      </c>
      <c r="I148" s="24">
        <f t="shared" si="26"/>
        <v>70761.05080591781</v>
      </c>
      <c r="J148" s="24">
        <f t="shared" si="18"/>
        <v>178875.89917932573</v>
      </c>
    </row>
    <row r="149" spans="1:10" x14ac:dyDescent="0.2">
      <c r="A149" s="132"/>
      <c r="B149" s="25">
        <f t="shared" si="19"/>
        <v>140</v>
      </c>
      <c r="C149" s="24">
        <f t="shared" si="20"/>
        <v>540.57424186703963</v>
      </c>
      <c r="D149" s="48">
        <f t="shared" si="21"/>
        <v>0.66787592962900211</v>
      </c>
      <c r="E149" s="24">
        <f t="shared" si="22"/>
        <v>268.81896708918498</v>
      </c>
      <c r="F149" s="48">
        <f t="shared" si="23"/>
        <v>0.33212407037099795</v>
      </c>
      <c r="G149" s="44">
        <f t="shared" si="24"/>
        <v>809.39320895622461</v>
      </c>
      <c r="H149" s="24">
        <f t="shared" si="25"/>
        <v>107846.02940631873</v>
      </c>
      <c r="I149" s="24">
        <f t="shared" si="26"/>
        <v>70220.476564050769</v>
      </c>
      <c r="J149" s="24">
        <f t="shared" si="18"/>
        <v>178066.5059703695</v>
      </c>
    </row>
    <row r="150" spans="1:10" x14ac:dyDescent="0.2">
      <c r="A150" s="132"/>
      <c r="B150" s="25">
        <f t="shared" si="19"/>
        <v>141</v>
      </c>
      <c r="C150" s="24">
        <f t="shared" si="20"/>
        <v>539.23014703159367</v>
      </c>
      <c r="D150" s="48">
        <f t="shared" si="21"/>
        <v>0.66621530927714701</v>
      </c>
      <c r="E150" s="24">
        <f t="shared" si="22"/>
        <v>270.16306192463094</v>
      </c>
      <c r="F150" s="48">
        <f t="shared" si="23"/>
        <v>0.33378469072285294</v>
      </c>
      <c r="G150" s="44">
        <f t="shared" si="24"/>
        <v>809.39320895622461</v>
      </c>
      <c r="H150" s="24">
        <f t="shared" si="25"/>
        <v>107575.8663443941</v>
      </c>
      <c r="I150" s="24">
        <f t="shared" si="26"/>
        <v>69681.246417019182</v>
      </c>
      <c r="J150" s="24">
        <f t="shared" si="18"/>
        <v>177257.11276141327</v>
      </c>
    </row>
    <row r="151" spans="1:10" x14ac:dyDescent="0.2">
      <c r="A151" s="132"/>
      <c r="B151" s="25">
        <f t="shared" si="19"/>
        <v>142</v>
      </c>
      <c r="C151" s="24">
        <f t="shared" si="20"/>
        <v>537.87933172197052</v>
      </c>
      <c r="D151" s="48">
        <f t="shared" si="21"/>
        <v>0.66454638582353276</v>
      </c>
      <c r="E151" s="24">
        <f t="shared" si="22"/>
        <v>271.5138772342541</v>
      </c>
      <c r="F151" s="48">
        <f t="shared" si="23"/>
        <v>0.33545361417646724</v>
      </c>
      <c r="G151" s="44">
        <f t="shared" si="24"/>
        <v>809.39320895622461</v>
      </c>
      <c r="H151" s="24">
        <f t="shared" si="25"/>
        <v>107304.35246715986</v>
      </c>
      <c r="I151" s="24">
        <f t="shared" si="26"/>
        <v>69143.367085297214</v>
      </c>
      <c r="J151" s="24">
        <f t="shared" si="18"/>
        <v>176447.71955245707</v>
      </c>
    </row>
    <row r="152" spans="1:10" x14ac:dyDescent="0.2">
      <c r="A152" s="132"/>
      <c r="B152" s="25">
        <f t="shared" si="19"/>
        <v>143</v>
      </c>
      <c r="C152" s="24">
        <f t="shared" si="20"/>
        <v>536.52176233579928</v>
      </c>
      <c r="D152" s="48">
        <f t="shared" si="21"/>
        <v>0.66286911775265045</v>
      </c>
      <c r="E152" s="24">
        <f t="shared" si="22"/>
        <v>272.87144662042533</v>
      </c>
      <c r="F152" s="48">
        <f t="shared" si="23"/>
        <v>0.33713088224734955</v>
      </c>
      <c r="G152" s="44">
        <f t="shared" si="24"/>
        <v>809.39320895622461</v>
      </c>
      <c r="H152" s="24">
        <f t="shared" si="25"/>
        <v>107031.48102053943</v>
      </c>
      <c r="I152" s="24">
        <f t="shared" si="26"/>
        <v>68606.84532296141</v>
      </c>
      <c r="J152" s="24">
        <f t="shared" si="18"/>
        <v>175638.32634350084</v>
      </c>
    </row>
    <row r="153" spans="1:10" x14ac:dyDescent="0.2">
      <c r="A153" s="132"/>
      <c r="B153" s="25">
        <f t="shared" si="19"/>
        <v>144</v>
      </c>
      <c r="C153" s="24">
        <f t="shared" si="20"/>
        <v>535.15740510269711</v>
      </c>
      <c r="D153" s="48">
        <f t="shared" si="21"/>
        <v>0.66118346334141365</v>
      </c>
      <c r="E153" s="24">
        <f t="shared" si="22"/>
        <v>274.2358038535275</v>
      </c>
      <c r="F153" s="48">
        <f t="shared" si="23"/>
        <v>0.33881653665858635</v>
      </c>
      <c r="G153" s="44">
        <f t="shared" si="24"/>
        <v>809.39320895622461</v>
      </c>
      <c r="H153" s="24">
        <f t="shared" si="25"/>
        <v>106757.2452166859</v>
      </c>
      <c r="I153" s="24">
        <f t="shared" si="26"/>
        <v>68071.687917858711</v>
      </c>
      <c r="J153" s="24">
        <f t="shared" si="18"/>
        <v>174828.93313454461</v>
      </c>
    </row>
    <row r="154" spans="1:10" x14ac:dyDescent="0.2">
      <c r="A154" s="132">
        <f>A142+1</f>
        <v>13</v>
      </c>
      <c r="B154" s="25">
        <f t="shared" si="19"/>
        <v>145</v>
      </c>
      <c r="C154" s="24">
        <f t="shared" si="20"/>
        <v>533.78622608342948</v>
      </c>
      <c r="D154" s="48">
        <f t="shared" si="21"/>
        <v>0.65948938065812079</v>
      </c>
      <c r="E154" s="24">
        <f t="shared" si="22"/>
        <v>275.60698287279513</v>
      </c>
      <c r="F154" s="48">
        <f t="shared" si="23"/>
        <v>0.34051061934187926</v>
      </c>
      <c r="G154" s="44">
        <f t="shared" si="24"/>
        <v>809.39320895622461</v>
      </c>
      <c r="H154" s="24">
        <f t="shared" si="25"/>
        <v>106481.63823381311</v>
      </c>
      <c r="I154" s="24">
        <f t="shared" si="26"/>
        <v>67537.901691775289</v>
      </c>
      <c r="J154" s="24">
        <f t="shared" si="18"/>
        <v>174019.53992558841</v>
      </c>
    </row>
    <row r="155" spans="1:10" x14ac:dyDescent="0.2">
      <c r="A155" s="132"/>
      <c r="B155" s="25">
        <f t="shared" si="19"/>
        <v>146</v>
      </c>
      <c r="C155" s="24">
        <f t="shared" si="20"/>
        <v>532.4081911690655</v>
      </c>
      <c r="D155" s="48">
        <f t="shared" si="21"/>
        <v>0.65778682756141138</v>
      </c>
      <c r="E155" s="24">
        <f t="shared" si="22"/>
        <v>276.98501778715911</v>
      </c>
      <c r="F155" s="48">
        <f t="shared" si="23"/>
        <v>0.34221317243858868</v>
      </c>
      <c r="G155" s="44">
        <f t="shared" si="24"/>
        <v>809.39320895622461</v>
      </c>
      <c r="H155" s="24">
        <f t="shared" si="25"/>
        <v>106204.65321602595</v>
      </c>
      <c r="I155" s="24">
        <f t="shared" si="26"/>
        <v>67005.49350060623</v>
      </c>
      <c r="J155" s="24">
        <f t="shared" si="18"/>
        <v>173210.14671663218</v>
      </c>
    </row>
    <row r="156" spans="1:10" x14ac:dyDescent="0.2">
      <c r="A156" s="132"/>
      <c r="B156" s="25">
        <f t="shared" si="19"/>
        <v>147</v>
      </c>
      <c r="C156" s="24">
        <f t="shared" si="20"/>
        <v>531.02326608012982</v>
      </c>
      <c r="D156" s="48">
        <f t="shared" si="21"/>
        <v>0.65607576169921855</v>
      </c>
      <c r="E156" s="24">
        <f t="shared" si="22"/>
        <v>278.3699428760948</v>
      </c>
      <c r="F156" s="48">
        <f t="shared" si="23"/>
        <v>0.34392423830078145</v>
      </c>
      <c r="G156" s="44">
        <f t="shared" si="24"/>
        <v>809.39320895622461</v>
      </c>
      <c r="H156" s="24">
        <f t="shared" si="25"/>
        <v>105926.28327314986</v>
      </c>
      <c r="I156" s="24">
        <f t="shared" si="26"/>
        <v>66474.470234526103</v>
      </c>
      <c r="J156" s="24">
        <f t="shared" si="18"/>
        <v>172400.75350767595</v>
      </c>
    </row>
    <row r="157" spans="1:10" x14ac:dyDescent="0.2">
      <c r="A157" s="132"/>
      <c r="B157" s="25">
        <f t="shared" si="19"/>
        <v>148</v>
      </c>
      <c r="C157" s="24">
        <f t="shared" si="20"/>
        <v>529.63141636574937</v>
      </c>
      <c r="D157" s="48">
        <f t="shared" si="21"/>
        <v>0.65435614050771462</v>
      </c>
      <c r="E157" s="24">
        <f t="shared" si="22"/>
        <v>279.76179259047524</v>
      </c>
      <c r="F157" s="48">
        <f t="shared" si="23"/>
        <v>0.34564385949228532</v>
      </c>
      <c r="G157" s="44">
        <f t="shared" si="24"/>
        <v>809.39320895622461</v>
      </c>
      <c r="H157" s="24">
        <f t="shared" si="25"/>
        <v>105646.52148055939</v>
      </c>
      <c r="I157" s="24">
        <f t="shared" si="26"/>
        <v>65944.838818160351</v>
      </c>
      <c r="J157" s="24">
        <f t="shared" si="18"/>
        <v>171591.36029871972</v>
      </c>
    </row>
    <row r="158" spans="1:10" x14ac:dyDescent="0.2">
      <c r="A158" s="132"/>
      <c r="B158" s="25">
        <f t="shared" si="19"/>
        <v>149</v>
      </c>
      <c r="C158" s="24">
        <f t="shared" si="20"/>
        <v>528.23260740279693</v>
      </c>
      <c r="D158" s="48">
        <f t="shared" si="21"/>
        <v>0.65262792121025315</v>
      </c>
      <c r="E158" s="24">
        <f t="shared" si="22"/>
        <v>281.16060155342768</v>
      </c>
      <c r="F158" s="48">
        <f t="shared" si="23"/>
        <v>0.34737207878974685</v>
      </c>
      <c r="G158" s="44">
        <f t="shared" si="24"/>
        <v>809.39320895622461</v>
      </c>
      <c r="H158" s="24">
        <f t="shared" si="25"/>
        <v>105365.36087900595</v>
      </c>
      <c r="I158" s="24">
        <f t="shared" si="26"/>
        <v>65416.606210757556</v>
      </c>
      <c r="J158" s="24">
        <f t="shared" si="18"/>
        <v>170781.96708976349</v>
      </c>
    </row>
    <row r="159" spans="1:10" x14ac:dyDescent="0.2">
      <c r="A159" s="132"/>
      <c r="B159" s="25">
        <f t="shared" si="19"/>
        <v>150</v>
      </c>
      <c r="C159" s="24">
        <f t="shared" si="20"/>
        <v>526.82680439502974</v>
      </c>
      <c r="D159" s="48">
        <f t="shared" si="21"/>
        <v>0.65089106081630432</v>
      </c>
      <c r="E159" s="24">
        <f t="shared" si="22"/>
        <v>282.56640456119487</v>
      </c>
      <c r="F159" s="48">
        <f t="shared" si="23"/>
        <v>0.34910893918369562</v>
      </c>
      <c r="G159" s="44">
        <f t="shared" si="24"/>
        <v>809.39320895622461</v>
      </c>
      <c r="H159" s="24">
        <f t="shared" si="25"/>
        <v>105082.79447444476</v>
      </c>
      <c r="I159" s="24">
        <f t="shared" si="26"/>
        <v>64889.779406362526</v>
      </c>
      <c r="J159" s="24">
        <f t="shared" si="18"/>
        <v>169972.57388080729</v>
      </c>
    </row>
    <row r="160" spans="1:10" x14ac:dyDescent="0.2">
      <c r="A160" s="132"/>
      <c r="B160" s="25">
        <f t="shared" si="19"/>
        <v>151</v>
      </c>
      <c r="C160" s="24">
        <f t="shared" si="20"/>
        <v>525.41397237222384</v>
      </c>
      <c r="D160" s="48">
        <f t="shared" si="21"/>
        <v>0.64914551612038596</v>
      </c>
      <c r="E160" s="24">
        <f t="shared" si="22"/>
        <v>283.97923658400077</v>
      </c>
      <c r="F160" s="48">
        <f t="shared" si="23"/>
        <v>0.35085448387961404</v>
      </c>
      <c r="G160" s="44">
        <f t="shared" si="24"/>
        <v>809.39320895622461</v>
      </c>
      <c r="H160" s="24">
        <f t="shared" si="25"/>
        <v>104798.81523786076</v>
      </c>
      <c r="I160" s="24">
        <f t="shared" si="26"/>
        <v>64364.365433990301</v>
      </c>
      <c r="J160" s="24">
        <f t="shared" si="18"/>
        <v>169163.18067185106</v>
      </c>
    </row>
    <row r="161" spans="1:10" x14ac:dyDescent="0.2">
      <c r="A161" s="132"/>
      <c r="B161" s="25">
        <f t="shared" si="19"/>
        <v>152</v>
      </c>
      <c r="C161" s="24">
        <f t="shared" si="20"/>
        <v>523.99407618930377</v>
      </c>
      <c r="D161" s="48">
        <f t="shared" si="21"/>
        <v>0.64739124370098777</v>
      </c>
      <c r="E161" s="24">
        <f t="shared" si="22"/>
        <v>285.39913276692084</v>
      </c>
      <c r="F161" s="48">
        <f t="shared" si="23"/>
        <v>0.35260875629901217</v>
      </c>
      <c r="G161" s="44">
        <f t="shared" si="24"/>
        <v>809.39320895622461</v>
      </c>
      <c r="H161" s="24">
        <f t="shared" si="25"/>
        <v>104513.41610509384</v>
      </c>
      <c r="I161" s="24">
        <f t="shared" si="26"/>
        <v>63840.371357800999</v>
      </c>
      <c r="J161" s="24">
        <f t="shared" si="18"/>
        <v>168353.78746289483</v>
      </c>
    </row>
    <row r="162" spans="1:10" x14ac:dyDescent="0.2">
      <c r="A162" s="132"/>
      <c r="B162" s="25">
        <f t="shared" si="19"/>
        <v>153</v>
      </c>
      <c r="C162" s="24">
        <f t="shared" si="20"/>
        <v>522.56708052546924</v>
      </c>
      <c r="D162" s="48">
        <f t="shared" si="21"/>
        <v>0.64562819991949283</v>
      </c>
      <c r="E162" s="24">
        <f t="shared" si="22"/>
        <v>286.82612843075538</v>
      </c>
      <c r="F162" s="48">
        <f t="shared" si="23"/>
        <v>0.35437180008050717</v>
      </c>
      <c r="G162" s="44">
        <f t="shared" si="24"/>
        <v>809.39320895622461</v>
      </c>
      <c r="H162" s="24">
        <f t="shared" si="25"/>
        <v>104226.58997666309</v>
      </c>
      <c r="I162" s="24">
        <f t="shared" si="26"/>
        <v>63317.804277275529</v>
      </c>
      <c r="J162" s="24">
        <f t="shared" si="18"/>
        <v>167544.39425393863</v>
      </c>
    </row>
    <row r="163" spans="1:10" x14ac:dyDescent="0.2">
      <c r="A163" s="132"/>
      <c r="B163" s="25">
        <f t="shared" si="19"/>
        <v>154</v>
      </c>
      <c r="C163" s="24">
        <f t="shared" si="20"/>
        <v>521.1329498833154</v>
      </c>
      <c r="D163" s="48">
        <f t="shared" si="21"/>
        <v>0.64385634091909028</v>
      </c>
      <c r="E163" s="24">
        <f t="shared" si="22"/>
        <v>288.26025907290921</v>
      </c>
      <c r="F163" s="48">
        <f t="shared" si="23"/>
        <v>0.35614365908090972</v>
      </c>
      <c r="G163" s="44">
        <f t="shared" si="24"/>
        <v>809.39320895622461</v>
      </c>
      <c r="H163" s="24">
        <f t="shared" si="25"/>
        <v>103938.32971759018</v>
      </c>
      <c r="I163" s="24">
        <f t="shared" si="26"/>
        <v>62796.671327392214</v>
      </c>
      <c r="J163" s="24">
        <f t="shared" si="18"/>
        <v>166735.0010449824</v>
      </c>
    </row>
    <row r="164" spans="1:10" x14ac:dyDescent="0.2">
      <c r="A164" s="132"/>
      <c r="B164" s="25">
        <f t="shared" si="19"/>
        <v>155</v>
      </c>
      <c r="C164" s="24">
        <f t="shared" si="20"/>
        <v>519.69164858795091</v>
      </c>
      <c r="D164" s="48">
        <f t="shared" si="21"/>
        <v>0.64207562262368578</v>
      </c>
      <c r="E164" s="24">
        <f t="shared" si="22"/>
        <v>289.7015603682737</v>
      </c>
      <c r="F164" s="48">
        <f t="shared" si="23"/>
        <v>0.35792437737631422</v>
      </c>
      <c r="G164" s="44">
        <f t="shared" si="24"/>
        <v>809.39320895622461</v>
      </c>
      <c r="H164" s="24">
        <f t="shared" si="25"/>
        <v>103648.62815722192</v>
      </c>
      <c r="I164" s="24">
        <f t="shared" si="26"/>
        <v>62276.979678804266</v>
      </c>
      <c r="J164" s="24">
        <f t="shared" si="18"/>
        <v>165925.60783602617</v>
      </c>
    </row>
    <row r="165" spans="1:10" x14ac:dyDescent="0.2">
      <c r="A165" s="132"/>
      <c r="B165" s="25">
        <f t="shared" si="19"/>
        <v>156</v>
      </c>
      <c r="C165" s="24">
        <f t="shared" si="20"/>
        <v>518.24314078610962</v>
      </c>
      <c r="D165" s="48">
        <f t="shared" si="21"/>
        <v>0.64028600073680431</v>
      </c>
      <c r="E165" s="24">
        <f t="shared" si="22"/>
        <v>291.15006817011499</v>
      </c>
      <c r="F165" s="48">
        <f t="shared" si="23"/>
        <v>0.35971399926319569</v>
      </c>
      <c r="G165" s="44">
        <f t="shared" si="24"/>
        <v>809.39320895622461</v>
      </c>
      <c r="H165" s="24">
        <f t="shared" si="25"/>
        <v>103357.4780890518</v>
      </c>
      <c r="I165" s="24">
        <f t="shared" si="26"/>
        <v>61758.736538018158</v>
      </c>
      <c r="J165" s="24">
        <f t="shared" si="18"/>
        <v>165116.21462706994</v>
      </c>
    </row>
    <row r="166" spans="1:10" x14ac:dyDescent="0.2">
      <c r="A166" s="132">
        <f>A154+1</f>
        <v>14</v>
      </c>
      <c r="B166" s="25">
        <f t="shared" si="19"/>
        <v>157</v>
      </c>
      <c r="C166" s="24">
        <f t="shared" si="20"/>
        <v>516.78739044525901</v>
      </c>
      <c r="D166" s="48">
        <f t="shared" si="21"/>
        <v>0.6384874307404883</v>
      </c>
      <c r="E166" s="24">
        <f t="shared" si="22"/>
        <v>292.60581851096561</v>
      </c>
      <c r="F166" s="48">
        <f t="shared" si="23"/>
        <v>0.36151256925951175</v>
      </c>
      <c r="G166" s="44">
        <f t="shared" si="24"/>
        <v>809.39320895622461</v>
      </c>
      <c r="H166" s="24">
        <f t="shared" si="25"/>
        <v>103064.87227054083</v>
      </c>
      <c r="I166" s="24">
        <f t="shared" si="26"/>
        <v>61241.949147572901</v>
      </c>
      <c r="J166" s="24">
        <f t="shared" si="18"/>
        <v>164306.82141811372</v>
      </c>
    </row>
    <row r="167" spans="1:10" x14ac:dyDescent="0.2">
      <c r="A167" s="132"/>
      <c r="B167" s="25">
        <f t="shared" si="19"/>
        <v>158</v>
      </c>
      <c r="C167" s="24">
        <f t="shared" si="20"/>
        <v>515.32436135270416</v>
      </c>
      <c r="D167" s="48">
        <f t="shared" si="21"/>
        <v>0.63667986789419073</v>
      </c>
      <c r="E167" s="24">
        <f t="shared" si="22"/>
        <v>294.06884760352045</v>
      </c>
      <c r="F167" s="48">
        <f t="shared" si="23"/>
        <v>0.36332013210580932</v>
      </c>
      <c r="G167" s="44">
        <f t="shared" si="24"/>
        <v>809.39320895622461</v>
      </c>
      <c r="H167" s="24">
        <f t="shared" si="25"/>
        <v>102770.80342293732</v>
      </c>
      <c r="I167" s="24">
        <f t="shared" si="26"/>
        <v>60726.6247862202</v>
      </c>
      <c r="J167" s="24">
        <f t="shared" si="18"/>
        <v>163497.42820915752</v>
      </c>
    </row>
    <row r="168" spans="1:10" x14ac:dyDescent="0.2">
      <c r="A168" s="132"/>
      <c r="B168" s="25">
        <f t="shared" si="19"/>
        <v>159</v>
      </c>
      <c r="C168" s="24">
        <f t="shared" si="20"/>
        <v>513.8540171146866</v>
      </c>
      <c r="D168" s="48">
        <f t="shared" si="21"/>
        <v>0.63486326723366171</v>
      </c>
      <c r="E168" s="24">
        <f t="shared" si="22"/>
        <v>295.53919184153801</v>
      </c>
      <c r="F168" s="48">
        <f t="shared" si="23"/>
        <v>0.36513673276633829</v>
      </c>
      <c r="G168" s="44">
        <f t="shared" si="24"/>
        <v>809.39320895622461</v>
      </c>
      <c r="H168" s="24">
        <f t="shared" si="25"/>
        <v>102475.26423109577</v>
      </c>
      <c r="I168" s="24">
        <f t="shared" si="26"/>
        <v>60212.770769105511</v>
      </c>
      <c r="J168" s="24">
        <f t="shared" si="18"/>
        <v>162688.03500020129</v>
      </c>
    </row>
    <row r="169" spans="1:10" x14ac:dyDescent="0.2">
      <c r="A169" s="132"/>
      <c r="B169" s="25">
        <f t="shared" si="19"/>
        <v>160</v>
      </c>
      <c r="C169" s="24">
        <f t="shared" si="20"/>
        <v>512.37632115547888</v>
      </c>
      <c r="D169" s="48">
        <f t="shared" si="21"/>
        <v>0.63303758356982998</v>
      </c>
      <c r="E169" s="24">
        <f t="shared" si="22"/>
        <v>297.01688780074574</v>
      </c>
      <c r="F169" s="48">
        <f t="shared" si="23"/>
        <v>0.36696241643017002</v>
      </c>
      <c r="G169" s="44">
        <f t="shared" si="24"/>
        <v>809.39320895622461</v>
      </c>
      <c r="H169" s="24">
        <f t="shared" si="25"/>
        <v>102178.24734329504</v>
      </c>
      <c r="I169" s="24">
        <f t="shared" si="26"/>
        <v>59700.394447950035</v>
      </c>
      <c r="J169" s="24">
        <f t="shared" si="18"/>
        <v>161878.64179124509</v>
      </c>
    </row>
    <row r="170" spans="1:10" x14ac:dyDescent="0.2">
      <c r="A170" s="132"/>
      <c r="B170" s="25">
        <f t="shared" si="19"/>
        <v>161</v>
      </c>
      <c r="C170" s="24">
        <f t="shared" si="20"/>
        <v>510.89123671647519</v>
      </c>
      <c r="D170" s="48">
        <f t="shared" si="21"/>
        <v>0.63120277148767912</v>
      </c>
      <c r="E170" s="24">
        <f t="shared" si="22"/>
        <v>298.50197223974942</v>
      </c>
      <c r="F170" s="48">
        <f t="shared" si="23"/>
        <v>0.36879722851232083</v>
      </c>
      <c r="G170" s="44">
        <f t="shared" si="24"/>
        <v>809.39320895622461</v>
      </c>
      <c r="H170" s="24">
        <f t="shared" si="25"/>
        <v>101879.74537105528</v>
      </c>
      <c r="I170" s="24">
        <f t="shared" si="26"/>
        <v>59189.503211233561</v>
      </c>
      <c r="J170" s="24">
        <f t="shared" si="18"/>
        <v>161069.24858228886</v>
      </c>
    </row>
    <row r="171" spans="1:10" x14ac:dyDescent="0.2">
      <c r="A171" s="132"/>
      <c r="B171" s="25">
        <f t="shared" si="19"/>
        <v>162</v>
      </c>
      <c r="C171" s="24">
        <f t="shared" si="20"/>
        <v>509.39872685527644</v>
      </c>
      <c r="D171" s="48">
        <f t="shared" si="21"/>
        <v>0.62935878534511758</v>
      </c>
      <c r="E171" s="24">
        <f t="shared" si="22"/>
        <v>299.99448210094818</v>
      </c>
      <c r="F171" s="48">
        <f t="shared" si="23"/>
        <v>0.37064121465488248</v>
      </c>
      <c r="G171" s="44">
        <f t="shared" si="24"/>
        <v>809.39320895622461</v>
      </c>
      <c r="H171" s="24">
        <f t="shared" si="25"/>
        <v>101579.75088895434</v>
      </c>
      <c r="I171" s="24">
        <f t="shared" si="26"/>
        <v>58680.104484378287</v>
      </c>
      <c r="J171" s="24">
        <f t="shared" si="18"/>
        <v>160259.85537333263</v>
      </c>
    </row>
    <row r="172" spans="1:10" x14ac:dyDescent="0.2">
      <c r="A172" s="132"/>
      <c r="B172" s="25">
        <f t="shared" si="19"/>
        <v>163</v>
      </c>
      <c r="C172" s="24">
        <f t="shared" si="20"/>
        <v>507.89875444477173</v>
      </c>
      <c r="D172" s="48">
        <f t="shared" si="21"/>
        <v>0.62750557927184314</v>
      </c>
      <c r="E172" s="24">
        <f t="shared" si="22"/>
        <v>301.49445451145289</v>
      </c>
      <c r="F172" s="48">
        <f t="shared" si="23"/>
        <v>0.37249442072815681</v>
      </c>
      <c r="G172" s="44">
        <f t="shared" si="24"/>
        <v>809.39320895622461</v>
      </c>
      <c r="H172" s="24">
        <f t="shared" si="25"/>
        <v>101278.25643444288</v>
      </c>
      <c r="I172" s="24">
        <f t="shared" si="26"/>
        <v>58172.205729933514</v>
      </c>
      <c r="J172" s="24">
        <f t="shared" si="18"/>
        <v>159450.4621643764</v>
      </c>
    </row>
    <row r="173" spans="1:10" x14ac:dyDescent="0.2">
      <c r="A173" s="132"/>
      <c r="B173" s="25">
        <f t="shared" si="19"/>
        <v>164</v>
      </c>
      <c r="C173" s="24">
        <f t="shared" si="20"/>
        <v>506.3912821722144</v>
      </c>
      <c r="D173" s="48">
        <f t="shared" si="21"/>
        <v>0.62564310716820226</v>
      </c>
      <c r="E173" s="24">
        <f t="shared" si="22"/>
        <v>303.00192678401021</v>
      </c>
      <c r="F173" s="48">
        <f t="shared" si="23"/>
        <v>0.37435689283179768</v>
      </c>
      <c r="G173" s="44">
        <f t="shared" si="24"/>
        <v>809.39320895622461</v>
      </c>
      <c r="H173" s="24">
        <f t="shared" si="25"/>
        <v>100975.25450765887</v>
      </c>
      <c r="I173" s="24">
        <f t="shared" si="26"/>
        <v>57665.814447761302</v>
      </c>
      <c r="J173" s="24">
        <f t="shared" si="18"/>
        <v>158641.06895542017</v>
      </c>
    </row>
    <row r="174" spans="1:10" x14ac:dyDescent="0.2">
      <c r="A174" s="132"/>
      <c r="B174" s="25">
        <f t="shared" si="19"/>
        <v>165</v>
      </c>
      <c r="C174" s="24">
        <f t="shared" si="20"/>
        <v>504.87627253829436</v>
      </c>
      <c r="D174" s="48">
        <f t="shared" si="21"/>
        <v>0.62377132270404334</v>
      </c>
      <c r="E174" s="24">
        <f t="shared" si="22"/>
        <v>304.51693641793025</v>
      </c>
      <c r="F174" s="48">
        <f t="shared" si="23"/>
        <v>0.37622867729595666</v>
      </c>
      <c r="G174" s="44">
        <f t="shared" si="24"/>
        <v>809.39320895622461</v>
      </c>
      <c r="H174" s="24">
        <f t="shared" si="25"/>
        <v>100670.73757124094</v>
      </c>
      <c r="I174" s="24">
        <f t="shared" si="26"/>
        <v>57160.938175223011</v>
      </c>
      <c r="J174" s="24">
        <f t="shared" si="18"/>
        <v>157831.67574646394</v>
      </c>
    </row>
    <row r="175" spans="1:10" x14ac:dyDescent="0.2">
      <c r="A175" s="132"/>
      <c r="B175" s="25">
        <f t="shared" si="19"/>
        <v>166</v>
      </c>
      <c r="C175" s="24">
        <f t="shared" si="20"/>
        <v>503.35368785620471</v>
      </c>
      <c r="D175" s="48">
        <f t="shared" si="21"/>
        <v>0.62189017931756352</v>
      </c>
      <c r="E175" s="24">
        <f t="shared" si="22"/>
        <v>306.0395211000199</v>
      </c>
      <c r="F175" s="48">
        <f t="shared" si="23"/>
        <v>0.37810982068243643</v>
      </c>
      <c r="G175" s="44">
        <f t="shared" si="24"/>
        <v>809.39320895622461</v>
      </c>
      <c r="H175" s="24">
        <f t="shared" si="25"/>
        <v>100364.69805014093</v>
      </c>
      <c r="I175" s="24">
        <f t="shared" si="26"/>
        <v>56657.584487366803</v>
      </c>
      <c r="J175" s="24">
        <f t="shared" si="18"/>
        <v>157022.28253750774</v>
      </c>
    </row>
    <row r="176" spans="1:10" x14ac:dyDescent="0.2">
      <c r="A176" s="132"/>
      <c r="B176" s="25">
        <f t="shared" si="19"/>
        <v>167</v>
      </c>
      <c r="C176" s="24">
        <f t="shared" si="20"/>
        <v>501.82349025070465</v>
      </c>
      <c r="D176" s="48">
        <f t="shared" si="21"/>
        <v>0.61999963021415139</v>
      </c>
      <c r="E176" s="24">
        <f t="shared" si="22"/>
        <v>307.56971870551996</v>
      </c>
      <c r="F176" s="48">
        <f t="shared" si="23"/>
        <v>0.38000036978584856</v>
      </c>
      <c r="G176" s="44">
        <f t="shared" si="24"/>
        <v>809.39320895622461</v>
      </c>
      <c r="H176" s="24">
        <f t="shared" si="25"/>
        <v>100057.12833143541</v>
      </c>
      <c r="I176" s="24">
        <f t="shared" si="26"/>
        <v>56155.7609971161</v>
      </c>
      <c r="J176" s="24">
        <f t="shared" si="18"/>
        <v>156212.88932855151</v>
      </c>
    </row>
    <row r="177" spans="1:10" x14ac:dyDescent="0.2">
      <c r="A177" s="132"/>
      <c r="B177" s="25">
        <f t="shared" si="19"/>
        <v>168</v>
      </c>
      <c r="C177" s="24">
        <f t="shared" si="20"/>
        <v>500.28564165717705</v>
      </c>
      <c r="D177" s="48">
        <f t="shared" si="21"/>
        <v>0.61809962836522214</v>
      </c>
      <c r="E177" s="24">
        <f t="shared" si="22"/>
        <v>309.10756729904756</v>
      </c>
      <c r="F177" s="48">
        <f t="shared" si="23"/>
        <v>0.3819003716347778</v>
      </c>
      <c r="G177" s="44">
        <f t="shared" si="24"/>
        <v>809.39320895622461</v>
      </c>
      <c r="H177" s="24">
        <f t="shared" si="25"/>
        <v>99748.020764136367</v>
      </c>
      <c r="I177" s="24">
        <f t="shared" si="26"/>
        <v>55655.475355458926</v>
      </c>
      <c r="J177" s="24">
        <f t="shared" si="18"/>
        <v>155403.49611959531</v>
      </c>
    </row>
    <row r="178" spans="1:10" x14ac:dyDescent="0.2">
      <c r="A178" s="132">
        <f>A166+1</f>
        <v>15</v>
      </c>
      <c r="B178" s="25">
        <f t="shared" si="19"/>
        <v>169</v>
      </c>
      <c r="C178" s="24">
        <f t="shared" si="20"/>
        <v>498.74010382068184</v>
      </c>
      <c r="D178" s="48">
        <f t="shared" si="21"/>
        <v>0.6161901265070483</v>
      </c>
      <c r="E178" s="24">
        <f t="shared" si="22"/>
        <v>310.65310513554277</v>
      </c>
      <c r="F178" s="48">
        <f t="shared" si="23"/>
        <v>0.3838098734929517</v>
      </c>
      <c r="G178" s="44">
        <f t="shared" si="24"/>
        <v>809.39320895622461</v>
      </c>
      <c r="H178" s="24">
        <f t="shared" si="25"/>
        <v>99437.367659000825</v>
      </c>
      <c r="I178" s="24">
        <f t="shared" si="26"/>
        <v>55156.735251638245</v>
      </c>
      <c r="J178" s="24">
        <f t="shared" si="18"/>
        <v>154594.10291063908</v>
      </c>
    </row>
    <row r="179" spans="1:10" x14ac:dyDescent="0.2">
      <c r="A179" s="132"/>
      <c r="B179" s="25">
        <f t="shared" si="19"/>
        <v>170</v>
      </c>
      <c r="C179" s="24">
        <f t="shared" si="20"/>
        <v>497.18683829500412</v>
      </c>
      <c r="D179" s="48">
        <f t="shared" si="21"/>
        <v>0.61427107713958351</v>
      </c>
      <c r="E179" s="24">
        <f t="shared" si="22"/>
        <v>312.20637066122049</v>
      </c>
      <c r="F179" s="48">
        <f t="shared" si="23"/>
        <v>0.38572892286041643</v>
      </c>
      <c r="G179" s="44">
        <f t="shared" si="24"/>
        <v>809.39320895622461</v>
      </c>
      <c r="H179" s="24">
        <f t="shared" si="25"/>
        <v>99125.161288339601</v>
      </c>
      <c r="I179" s="24">
        <f t="shared" si="26"/>
        <v>54659.54841334324</v>
      </c>
      <c r="J179" s="24">
        <f t="shared" si="18"/>
        <v>153784.70970168285</v>
      </c>
    </row>
    <row r="180" spans="1:10" x14ac:dyDescent="0.2">
      <c r="A180" s="132"/>
      <c r="B180" s="25">
        <f t="shared" si="19"/>
        <v>171</v>
      </c>
      <c r="C180" s="24">
        <f t="shared" si="20"/>
        <v>495.62580644169799</v>
      </c>
      <c r="D180" s="48">
        <f t="shared" si="21"/>
        <v>0.61234243252528142</v>
      </c>
      <c r="E180" s="24">
        <f t="shared" si="22"/>
        <v>313.76740251452662</v>
      </c>
      <c r="F180" s="48">
        <f t="shared" si="23"/>
        <v>0.38765756747471858</v>
      </c>
      <c r="G180" s="44">
        <f t="shared" si="24"/>
        <v>809.39320895622461</v>
      </c>
      <c r="H180" s="24">
        <f t="shared" si="25"/>
        <v>98811.393885825077</v>
      </c>
      <c r="I180" s="24">
        <f t="shared" si="26"/>
        <v>54163.922606901542</v>
      </c>
      <c r="J180" s="24">
        <f t="shared" si="18"/>
        <v>152975.31649272662</v>
      </c>
    </row>
    <row r="181" spans="1:10" x14ac:dyDescent="0.2">
      <c r="A181" s="132"/>
      <c r="B181" s="25">
        <f t="shared" si="19"/>
        <v>172</v>
      </c>
      <c r="C181" s="24">
        <f t="shared" si="20"/>
        <v>494.05696942912539</v>
      </c>
      <c r="D181" s="48">
        <f t="shared" si="21"/>
        <v>0.61040414468790793</v>
      </c>
      <c r="E181" s="24">
        <f t="shared" si="22"/>
        <v>315.33623952709922</v>
      </c>
      <c r="F181" s="48">
        <f t="shared" si="23"/>
        <v>0.38959585531209212</v>
      </c>
      <c r="G181" s="44">
        <f t="shared" si="24"/>
        <v>809.39320895622461</v>
      </c>
      <c r="H181" s="24">
        <f t="shared" si="25"/>
        <v>98496.057646297981</v>
      </c>
      <c r="I181" s="24">
        <f t="shared" si="26"/>
        <v>53669.865637472416</v>
      </c>
      <c r="J181" s="24">
        <f t="shared" si="18"/>
        <v>152165.92328377039</v>
      </c>
    </row>
    <row r="182" spans="1:10" x14ac:dyDescent="0.2">
      <c r="A182" s="132"/>
      <c r="B182" s="25">
        <f t="shared" si="19"/>
        <v>173</v>
      </c>
      <c r="C182" s="24">
        <f t="shared" si="20"/>
        <v>492.48028823148991</v>
      </c>
      <c r="D182" s="48">
        <f t="shared" si="21"/>
        <v>0.60845616541134739</v>
      </c>
      <c r="E182" s="24">
        <f t="shared" si="22"/>
        <v>316.9129207247347</v>
      </c>
      <c r="F182" s="48">
        <f t="shared" si="23"/>
        <v>0.39154383458865255</v>
      </c>
      <c r="G182" s="44">
        <f t="shared" si="24"/>
        <v>809.39320895622461</v>
      </c>
      <c r="H182" s="24">
        <f t="shared" si="25"/>
        <v>98179.144725573249</v>
      </c>
      <c r="I182" s="24">
        <f t="shared" si="26"/>
        <v>53177.385349240925</v>
      </c>
      <c r="J182" s="24">
        <f t="shared" si="18"/>
        <v>151356.53007481416</v>
      </c>
    </row>
    <row r="183" spans="1:10" x14ac:dyDescent="0.2">
      <c r="A183" s="132"/>
      <c r="B183" s="25">
        <f t="shared" si="19"/>
        <v>174</v>
      </c>
      <c r="C183" s="24">
        <f t="shared" si="20"/>
        <v>490.89572362786623</v>
      </c>
      <c r="D183" s="48">
        <f t="shared" si="21"/>
        <v>0.60649844623840421</v>
      </c>
      <c r="E183" s="24">
        <f t="shared" si="22"/>
        <v>318.49748532835838</v>
      </c>
      <c r="F183" s="48">
        <f t="shared" si="23"/>
        <v>0.39350155376159585</v>
      </c>
      <c r="G183" s="44">
        <f t="shared" si="24"/>
        <v>809.39320895622461</v>
      </c>
      <c r="H183" s="24">
        <f t="shared" si="25"/>
        <v>97860.647240244885</v>
      </c>
      <c r="I183" s="24">
        <f t="shared" si="26"/>
        <v>52686.48962561306</v>
      </c>
      <c r="J183" s="24">
        <f t="shared" si="18"/>
        <v>150547.13686585793</v>
      </c>
    </row>
    <row r="184" spans="1:10" x14ac:dyDescent="0.2">
      <c r="A184" s="132"/>
      <c r="B184" s="25">
        <f t="shared" si="19"/>
        <v>175</v>
      </c>
      <c r="C184" s="24">
        <f t="shared" si="20"/>
        <v>489.30323620122442</v>
      </c>
      <c r="D184" s="48">
        <f t="shared" si="21"/>
        <v>0.60453093846959616</v>
      </c>
      <c r="E184" s="24">
        <f t="shared" si="22"/>
        <v>320.08997275500019</v>
      </c>
      <c r="F184" s="48">
        <f t="shared" si="23"/>
        <v>0.39546906153040384</v>
      </c>
      <c r="G184" s="44">
        <f t="shared" si="24"/>
        <v>809.39320895622461</v>
      </c>
      <c r="H184" s="24">
        <f t="shared" si="25"/>
        <v>97540.557267489887</v>
      </c>
      <c r="I184" s="24">
        <f t="shared" si="26"/>
        <v>52197.186389411836</v>
      </c>
      <c r="J184" s="24">
        <f t="shared" si="18"/>
        <v>149737.74365690173</v>
      </c>
    </row>
    <row r="185" spans="1:10" x14ac:dyDescent="0.2">
      <c r="A185" s="132"/>
      <c r="B185" s="25">
        <f t="shared" si="19"/>
        <v>176</v>
      </c>
      <c r="C185" s="24">
        <f t="shared" si="20"/>
        <v>487.70278633744942</v>
      </c>
      <c r="D185" s="48">
        <f t="shared" si="21"/>
        <v>0.60255359316194412</v>
      </c>
      <c r="E185" s="24">
        <f t="shared" si="22"/>
        <v>321.69042261877519</v>
      </c>
      <c r="F185" s="48">
        <f t="shared" si="23"/>
        <v>0.39744640683805582</v>
      </c>
      <c r="G185" s="44">
        <f t="shared" si="24"/>
        <v>809.39320895622461</v>
      </c>
      <c r="H185" s="24">
        <f t="shared" si="25"/>
        <v>97218.866844871111</v>
      </c>
      <c r="I185" s="24">
        <f t="shared" si="26"/>
        <v>51709.48360307439</v>
      </c>
      <c r="J185" s="24">
        <f t="shared" si="18"/>
        <v>148928.3504479455</v>
      </c>
    </row>
    <row r="186" spans="1:10" x14ac:dyDescent="0.2">
      <c r="A186" s="132"/>
      <c r="B186" s="25">
        <f t="shared" si="19"/>
        <v>177</v>
      </c>
      <c r="C186" s="24">
        <f t="shared" si="20"/>
        <v>486.09433422435558</v>
      </c>
      <c r="D186" s="48">
        <f t="shared" si="21"/>
        <v>0.60056636112775397</v>
      </c>
      <c r="E186" s="24">
        <f t="shared" si="22"/>
        <v>323.29887473186903</v>
      </c>
      <c r="F186" s="48">
        <f t="shared" si="23"/>
        <v>0.39943363887224609</v>
      </c>
      <c r="G186" s="44">
        <f t="shared" si="24"/>
        <v>809.39320895622461</v>
      </c>
      <c r="H186" s="24">
        <f t="shared" si="25"/>
        <v>96895.567970139236</v>
      </c>
      <c r="I186" s="24">
        <f t="shared" si="26"/>
        <v>51223.389268850035</v>
      </c>
      <c r="J186" s="24">
        <f t="shared" si="18"/>
        <v>148118.95723898927</v>
      </c>
    </row>
    <row r="187" spans="1:10" x14ac:dyDescent="0.2">
      <c r="A187" s="132"/>
      <c r="B187" s="25">
        <f t="shared" si="19"/>
        <v>178</v>
      </c>
      <c r="C187" s="24">
        <f t="shared" si="20"/>
        <v>484.47783985069617</v>
      </c>
      <c r="D187" s="48">
        <f t="shared" si="21"/>
        <v>0.59856919293339261</v>
      </c>
      <c r="E187" s="24">
        <f t="shared" si="22"/>
        <v>324.91536910552844</v>
      </c>
      <c r="F187" s="48">
        <f t="shared" si="23"/>
        <v>0.40143080706660739</v>
      </c>
      <c r="G187" s="44">
        <f t="shared" si="24"/>
        <v>809.39320895622461</v>
      </c>
      <c r="H187" s="24">
        <f t="shared" si="25"/>
        <v>96570.652601033711</v>
      </c>
      <c r="I187" s="24">
        <f t="shared" si="26"/>
        <v>50738.911428999338</v>
      </c>
      <c r="J187" s="24">
        <f t="shared" si="18"/>
        <v>147309.56403003304</v>
      </c>
    </row>
    <row r="188" spans="1:10" x14ac:dyDescent="0.2">
      <c r="A188" s="132"/>
      <c r="B188" s="25">
        <f t="shared" si="19"/>
        <v>179</v>
      </c>
      <c r="C188" s="24">
        <f t="shared" si="20"/>
        <v>482.85326300516857</v>
      </c>
      <c r="D188" s="48">
        <f t="shared" si="21"/>
        <v>0.59656203889805959</v>
      </c>
      <c r="E188" s="24">
        <f t="shared" si="22"/>
        <v>326.53994595105604</v>
      </c>
      <c r="F188" s="48">
        <f t="shared" si="23"/>
        <v>0.40343796110194036</v>
      </c>
      <c r="G188" s="44">
        <f t="shared" si="24"/>
        <v>809.39320895622461</v>
      </c>
      <c r="H188" s="24">
        <f t="shared" si="25"/>
        <v>96244.112655082659</v>
      </c>
      <c r="I188" s="24">
        <f t="shared" si="26"/>
        <v>50256.058165994167</v>
      </c>
      <c r="J188" s="24">
        <f t="shared" si="18"/>
        <v>146500.17082107684</v>
      </c>
    </row>
    <row r="189" spans="1:10" x14ac:dyDescent="0.2">
      <c r="A189" s="132"/>
      <c r="B189" s="25">
        <f t="shared" si="19"/>
        <v>180</v>
      </c>
      <c r="C189" s="24">
        <f t="shared" si="20"/>
        <v>481.22056327541333</v>
      </c>
      <c r="D189" s="48">
        <f t="shared" si="21"/>
        <v>0.59454484909255001</v>
      </c>
      <c r="E189" s="24">
        <f t="shared" si="22"/>
        <v>328.17264568081129</v>
      </c>
      <c r="F189" s="48">
        <f t="shared" si="23"/>
        <v>0.40545515090745005</v>
      </c>
      <c r="G189" s="44">
        <f t="shared" si="24"/>
        <v>809.39320895622461</v>
      </c>
      <c r="H189" s="24">
        <f t="shared" si="25"/>
        <v>95915.940009401849</v>
      </c>
      <c r="I189" s="24">
        <f t="shared" si="26"/>
        <v>49774.837602718755</v>
      </c>
      <c r="J189" s="24">
        <f t="shared" si="18"/>
        <v>145690.77761212061</v>
      </c>
    </row>
    <row r="190" spans="1:10" x14ac:dyDescent="0.2">
      <c r="A190" s="132">
        <f>A178+1</f>
        <v>16</v>
      </c>
      <c r="B190" s="25">
        <f t="shared" si="19"/>
        <v>181</v>
      </c>
      <c r="C190" s="24">
        <f t="shared" si="20"/>
        <v>479.57970004700928</v>
      </c>
      <c r="D190" s="48">
        <f t="shared" si="21"/>
        <v>0.59251757333801269</v>
      </c>
      <c r="E190" s="24">
        <f t="shared" si="22"/>
        <v>329.81350890921533</v>
      </c>
      <c r="F190" s="48">
        <f t="shared" si="23"/>
        <v>0.40748242666198725</v>
      </c>
      <c r="G190" s="44">
        <f t="shared" si="24"/>
        <v>809.39320895622461</v>
      </c>
      <c r="H190" s="24">
        <f t="shared" si="25"/>
        <v>95586.126500492639</v>
      </c>
      <c r="I190" s="24">
        <f t="shared" si="26"/>
        <v>49295.257902671743</v>
      </c>
      <c r="J190" s="24">
        <f t="shared" si="18"/>
        <v>144881.38440316438</v>
      </c>
    </row>
    <row r="191" spans="1:10" x14ac:dyDescent="0.2">
      <c r="A191" s="132"/>
      <c r="B191" s="25">
        <f t="shared" si="19"/>
        <v>182</v>
      </c>
      <c r="C191" s="24">
        <f t="shared" si="20"/>
        <v>477.9306325024632</v>
      </c>
      <c r="D191" s="48">
        <f t="shared" si="21"/>
        <v>0.59048016120470281</v>
      </c>
      <c r="E191" s="24">
        <f t="shared" si="22"/>
        <v>331.46257645376141</v>
      </c>
      <c r="F191" s="48">
        <f t="shared" si="23"/>
        <v>0.40951983879529719</v>
      </c>
      <c r="G191" s="44">
        <f t="shared" si="24"/>
        <v>809.39320895622461</v>
      </c>
      <c r="H191" s="24">
        <f t="shared" si="25"/>
        <v>95254.663924038876</v>
      </c>
      <c r="I191" s="24">
        <f t="shared" si="26"/>
        <v>48817.327270169277</v>
      </c>
      <c r="J191" s="24">
        <f t="shared" si="18"/>
        <v>144071.99119420815</v>
      </c>
    </row>
    <row r="192" spans="1:10" x14ac:dyDescent="0.2">
      <c r="A192" s="132"/>
      <c r="B192" s="25">
        <f t="shared" si="19"/>
        <v>183</v>
      </c>
      <c r="C192" s="24">
        <f t="shared" si="20"/>
        <v>476.2733196201944</v>
      </c>
      <c r="D192" s="48">
        <f t="shared" si="21"/>
        <v>0.58843256201072636</v>
      </c>
      <c r="E192" s="24">
        <f t="shared" si="22"/>
        <v>333.11988933603021</v>
      </c>
      <c r="F192" s="48">
        <f t="shared" si="23"/>
        <v>0.4115674379892737</v>
      </c>
      <c r="G192" s="44">
        <f t="shared" si="24"/>
        <v>809.39320895622461</v>
      </c>
      <c r="H192" s="24">
        <f t="shared" si="25"/>
        <v>94921.544034702849</v>
      </c>
      <c r="I192" s="24">
        <f t="shared" si="26"/>
        <v>48341.053950549081</v>
      </c>
      <c r="J192" s="24">
        <f t="shared" si="18"/>
        <v>143262.59798525192</v>
      </c>
    </row>
    <row r="193" spans="1:10" x14ac:dyDescent="0.2">
      <c r="A193" s="132"/>
      <c r="B193" s="25">
        <f t="shared" si="19"/>
        <v>184</v>
      </c>
      <c r="C193" s="24">
        <f t="shared" si="20"/>
        <v>474.60772017351428</v>
      </c>
      <c r="D193" s="48">
        <f t="shared" si="21"/>
        <v>0.58637472482078001</v>
      </c>
      <c r="E193" s="24">
        <f t="shared" si="22"/>
        <v>334.78548878271033</v>
      </c>
      <c r="F193" s="48">
        <f t="shared" si="23"/>
        <v>0.41362527517922004</v>
      </c>
      <c r="G193" s="44">
        <f t="shared" si="24"/>
        <v>809.39320895622461</v>
      </c>
      <c r="H193" s="24">
        <f t="shared" si="25"/>
        <v>94586.758545920136</v>
      </c>
      <c r="I193" s="24">
        <f t="shared" si="26"/>
        <v>47866.446230375564</v>
      </c>
      <c r="J193" s="24">
        <f t="shared" si="18"/>
        <v>142453.20477629569</v>
      </c>
    </row>
    <row r="194" spans="1:10" x14ac:dyDescent="0.2">
      <c r="A194" s="132"/>
      <c r="B194" s="25">
        <f t="shared" si="19"/>
        <v>185</v>
      </c>
      <c r="C194" s="24">
        <f t="shared" si="20"/>
        <v>472.93379272960067</v>
      </c>
      <c r="D194" s="48">
        <f t="shared" si="21"/>
        <v>0.58430659844488386</v>
      </c>
      <c r="E194" s="24">
        <f t="shared" si="22"/>
        <v>336.45941622662394</v>
      </c>
      <c r="F194" s="48">
        <f t="shared" si="23"/>
        <v>0.41569340155511619</v>
      </c>
      <c r="G194" s="44">
        <f t="shared" si="24"/>
        <v>809.39320895622461</v>
      </c>
      <c r="H194" s="24">
        <f t="shared" si="25"/>
        <v>94250.299129693507</v>
      </c>
      <c r="I194" s="24">
        <f t="shared" si="26"/>
        <v>47393.512437645964</v>
      </c>
      <c r="J194" s="24">
        <f t="shared" si="18"/>
        <v>141643.81156733946</v>
      </c>
    </row>
    <row r="195" spans="1:10" x14ac:dyDescent="0.2">
      <c r="A195" s="132"/>
      <c r="B195" s="25">
        <f t="shared" si="19"/>
        <v>186</v>
      </c>
      <c r="C195" s="24">
        <f t="shared" si="20"/>
        <v>471.25149564846754</v>
      </c>
      <c r="D195" s="48">
        <f t="shared" si="21"/>
        <v>0.58222813143710817</v>
      </c>
      <c r="E195" s="24">
        <f t="shared" si="22"/>
        <v>338.14171330775707</v>
      </c>
      <c r="F195" s="48">
        <f t="shared" si="23"/>
        <v>0.41777186856289178</v>
      </c>
      <c r="G195" s="44">
        <f t="shared" si="24"/>
        <v>809.39320895622461</v>
      </c>
      <c r="H195" s="24">
        <f t="shared" si="25"/>
        <v>93912.157416385744</v>
      </c>
      <c r="I195" s="24">
        <f t="shared" si="26"/>
        <v>46922.260941997498</v>
      </c>
      <c r="J195" s="24">
        <f t="shared" si="18"/>
        <v>140834.41835838323</v>
      </c>
    </row>
    <row r="196" spans="1:10" x14ac:dyDescent="0.2">
      <c r="A196" s="132"/>
      <c r="B196" s="25">
        <f t="shared" si="19"/>
        <v>187</v>
      </c>
      <c r="C196" s="24">
        <f t="shared" si="20"/>
        <v>469.56078708192871</v>
      </c>
      <c r="D196" s="48">
        <f t="shared" si="21"/>
        <v>0.58013927209429372</v>
      </c>
      <c r="E196" s="24">
        <f t="shared" si="22"/>
        <v>339.8324218742959</v>
      </c>
      <c r="F196" s="48">
        <f t="shared" si="23"/>
        <v>0.41986072790570628</v>
      </c>
      <c r="G196" s="44">
        <f t="shared" si="24"/>
        <v>809.39320895622461</v>
      </c>
      <c r="H196" s="24">
        <f t="shared" si="25"/>
        <v>93572.324994511451</v>
      </c>
      <c r="I196" s="24">
        <f t="shared" si="26"/>
        <v>46452.700154915568</v>
      </c>
      <c r="J196" s="24">
        <f t="shared" si="18"/>
        <v>140025.02514942701</v>
      </c>
    </row>
    <row r="197" spans="1:10" x14ac:dyDescent="0.2">
      <c r="A197" s="132"/>
      <c r="B197" s="25">
        <f t="shared" si="19"/>
        <v>188</v>
      </c>
      <c r="C197" s="24">
        <f t="shared" si="20"/>
        <v>467.86162497255725</v>
      </c>
      <c r="D197" s="48">
        <f t="shared" si="21"/>
        <v>0.57803996845476524</v>
      </c>
      <c r="E197" s="24">
        <f t="shared" si="22"/>
        <v>341.53158398366736</v>
      </c>
      <c r="F197" s="48">
        <f t="shared" si="23"/>
        <v>0.42196003154523481</v>
      </c>
      <c r="G197" s="44">
        <f t="shared" si="24"/>
        <v>809.39320895622461</v>
      </c>
      <c r="H197" s="24">
        <f t="shared" si="25"/>
        <v>93230.793410527782</v>
      </c>
      <c r="I197" s="24">
        <f t="shared" si="26"/>
        <v>45984.838529943008</v>
      </c>
      <c r="J197" s="24">
        <f t="shared" si="18"/>
        <v>139215.63194047078</v>
      </c>
    </row>
    <row r="198" spans="1:10" x14ac:dyDescent="0.2">
      <c r="A198" s="132"/>
      <c r="B198" s="25">
        <f t="shared" si="19"/>
        <v>189</v>
      </c>
      <c r="C198" s="24">
        <f t="shared" si="20"/>
        <v>466.1539670526389</v>
      </c>
      <c r="D198" s="48">
        <f t="shared" si="21"/>
        <v>0.57593016829703902</v>
      </c>
      <c r="E198" s="24">
        <f t="shared" si="22"/>
        <v>343.23924190358571</v>
      </c>
      <c r="F198" s="48">
        <f t="shared" si="23"/>
        <v>0.42406983170296098</v>
      </c>
      <c r="G198" s="44">
        <f t="shared" si="24"/>
        <v>809.39320895622461</v>
      </c>
      <c r="H198" s="24">
        <f t="shared" si="25"/>
        <v>92887.554168624192</v>
      </c>
      <c r="I198" s="24">
        <f t="shared" si="26"/>
        <v>45518.684562890368</v>
      </c>
      <c r="J198" s="24">
        <f t="shared" si="18"/>
        <v>138406.23873151455</v>
      </c>
    </row>
    <row r="199" spans="1:10" x14ac:dyDescent="0.2">
      <c r="A199" s="132"/>
      <c r="B199" s="25">
        <f t="shared" si="19"/>
        <v>190</v>
      </c>
      <c r="C199" s="24">
        <f t="shared" si="20"/>
        <v>464.43777084312097</v>
      </c>
      <c r="D199" s="48">
        <f t="shared" si="21"/>
        <v>0.57380981913852425</v>
      </c>
      <c r="E199" s="24">
        <f t="shared" si="22"/>
        <v>344.95543811310364</v>
      </c>
      <c r="F199" s="48">
        <f t="shared" si="23"/>
        <v>0.42619018086147581</v>
      </c>
      <c r="G199" s="44">
        <f t="shared" si="24"/>
        <v>809.39320895622461</v>
      </c>
      <c r="H199" s="24">
        <f t="shared" si="25"/>
        <v>92542.59873051109</v>
      </c>
      <c r="I199" s="24">
        <f t="shared" si="26"/>
        <v>45054.246792047248</v>
      </c>
      <c r="J199" s="24">
        <f t="shared" si="18"/>
        <v>137596.84552255835</v>
      </c>
    </row>
    <row r="200" spans="1:10" x14ac:dyDescent="0.2">
      <c r="A200" s="132"/>
      <c r="B200" s="25">
        <f t="shared" si="19"/>
        <v>191</v>
      </c>
      <c r="C200" s="24">
        <f t="shared" si="20"/>
        <v>462.71299365255544</v>
      </c>
      <c r="D200" s="48">
        <f t="shared" si="21"/>
        <v>0.57167886823421676</v>
      </c>
      <c r="E200" s="24">
        <f t="shared" si="22"/>
        <v>346.68021530366917</v>
      </c>
      <c r="F200" s="48">
        <f t="shared" si="23"/>
        <v>0.42832113176578318</v>
      </c>
      <c r="G200" s="44">
        <f t="shared" si="24"/>
        <v>809.39320895622461</v>
      </c>
      <c r="H200" s="24">
        <f t="shared" si="25"/>
        <v>92195.918515207421</v>
      </c>
      <c r="I200" s="24">
        <f t="shared" si="26"/>
        <v>44591.533798394696</v>
      </c>
      <c r="J200" s="24">
        <f t="shared" si="18"/>
        <v>136787.45231360212</v>
      </c>
    </row>
    <row r="201" spans="1:10" x14ac:dyDescent="0.2">
      <c r="A201" s="132"/>
      <c r="B201" s="25">
        <f t="shared" si="19"/>
        <v>192</v>
      </c>
      <c r="C201" s="24">
        <f t="shared" si="20"/>
        <v>460.97959257603713</v>
      </c>
      <c r="D201" s="48">
        <f t="shared" si="21"/>
        <v>0.56953726257538795</v>
      </c>
      <c r="E201" s="24">
        <f t="shared" si="22"/>
        <v>348.41361638018748</v>
      </c>
      <c r="F201" s="48">
        <f t="shared" si="23"/>
        <v>0.43046273742461205</v>
      </c>
      <c r="G201" s="44">
        <f t="shared" si="24"/>
        <v>809.39320895622461</v>
      </c>
      <c r="H201" s="24">
        <f t="shared" si="25"/>
        <v>91847.504898827232</v>
      </c>
      <c r="I201" s="24">
        <f t="shared" si="26"/>
        <v>44130.554205818662</v>
      </c>
      <c r="J201" s="24">
        <f t="shared" si="18"/>
        <v>135978.05910464589</v>
      </c>
    </row>
    <row r="202" spans="1:10" x14ac:dyDescent="0.2">
      <c r="A202" s="132">
        <f>A190+1</f>
        <v>17</v>
      </c>
      <c r="B202" s="25">
        <f t="shared" si="19"/>
        <v>193</v>
      </c>
      <c r="C202" s="24">
        <f t="shared" si="20"/>
        <v>459.23752449413615</v>
      </c>
      <c r="D202" s="48">
        <f t="shared" si="21"/>
        <v>0.56738494888826485</v>
      </c>
      <c r="E202" s="24">
        <f t="shared" si="22"/>
        <v>350.15568446208846</v>
      </c>
      <c r="F202" s="48">
        <f t="shared" si="23"/>
        <v>0.43261505111173515</v>
      </c>
      <c r="G202" s="44">
        <f t="shared" si="24"/>
        <v>809.39320895622461</v>
      </c>
      <c r="H202" s="24">
        <f t="shared" si="25"/>
        <v>91497.349214365138</v>
      </c>
      <c r="I202" s="24">
        <f t="shared" si="26"/>
        <v>43671.316681324526</v>
      </c>
      <c r="J202" s="24">
        <f t="shared" ref="J202:J265" si="27">H202+I202</f>
        <v>135168.66589568966</v>
      </c>
    </row>
    <row r="203" spans="1:10" x14ac:dyDescent="0.2">
      <c r="A203" s="132"/>
      <c r="B203" s="25">
        <f t="shared" ref="B203:B214" si="28">B202+1</f>
        <v>194</v>
      </c>
      <c r="C203" s="24">
        <f t="shared" ref="C203:C266" si="29">IF(H202*($G$5*0.01/12)&gt;0,H202*($G$5*0.01/12),0)</f>
        <v>457.48674607182568</v>
      </c>
      <c r="D203" s="48">
        <f t="shared" ref="D203:D266" si="30">C203/G203</f>
        <v>0.56522187363270615</v>
      </c>
      <c r="E203" s="24">
        <f t="shared" ref="E203:E266" si="31">IF(C203&gt;0,G203-C203,0)</f>
        <v>351.90646288439893</v>
      </c>
      <c r="F203" s="48">
        <f t="shared" ref="F203:F266" si="32">E203/G203</f>
        <v>0.4347781263672939</v>
      </c>
      <c r="G203" s="44">
        <f t="shared" ref="G203:G266" si="33">IF(C203&gt;0,(($G$5*0.01/12)*$G$4)/(1-1/(1+($G$5*0.01/12))^($G$6*12)),0)</f>
        <v>809.39320895622461</v>
      </c>
      <c r="H203" s="24">
        <f t="shared" ref="H203:H266" si="34">IF(H202-E203&gt;=0,H202-E203,0)</f>
        <v>91145.442751480732</v>
      </c>
      <c r="I203" s="24">
        <f t="shared" ref="I203:I266" si="35">I202-C203</f>
        <v>43213.829935252703</v>
      </c>
      <c r="J203" s="24">
        <f t="shared" si="27"/>
        <v>134359.27268673343</v>
      </c>
    </row>
    <row r="204" spans="1:10" x14ac:dyDescent="0.2">
      <c r="A204" s="132"/>
      <c r="B204" s="25">
        <f t="shared" si="28"/>
        <v>195</v>
      </c>
      <c r="C204" s="24">
        <f t="shared" si="29"/>
        <v>455.72721375740366</v>
      </c>
      <c r="D204" s="48">
        <f t="shared" si="30"/>
        <v>0.56304798300086956</v>
      </c>
      <c r="E204" s="24">
        <f t="shared" si="31"/>
        <v>353.66599519882095</v>
      </c>
      <c r="F204" s="48">
        <f t="shared" si="32"/>
        <v>0.43695201699913039</v>
      </c>
      <c r="G204" s="44">
        <f t="shared" si="33"/>
        <v>809.39320895622461</v>
      </c>
      <c r="H204" s="24">
        <f t="shared" si="34"/>
        <v>90791.776756281906</v>
      </c>
      <c r="I204" s="24">
        <f t="shared" si="35"/>
        <v>42758.102721495299</v>
      </c>
      <c r="J204" s="24">
        <f t="shared" si="27"/>
        <v>133549.8794777772</v>
      </c>
    </row>
    <row r="205" spans="1:10" x14ac:dyDescent="0.2">
      <c r="A205" s="132"/>
      <c r="B205" s="25">
        <f t="shared" si="28"/>
        <v>196</v>
      </c>
      <c r="C205" s="24">
        <f t="shared" si="29"/>
        <v>453.95888378140955</v>
      </c>
      <c r="D205" s="48">
        <f t="shared" si="30"/>
        <v>0.56086322291587398</v>
      </c>
      <c r="E205" s="24">
        <f t="shared" si="31"/>
        <v>355.43432517481506</v>
      </c>
      <c r="F205" s="48">
        <f t="shared" si="32"/>
        <v>0.43913677708412602</v>
      </c>
      <c r="G205" s="44">
        <f t="shared" si="33"/>
        <v>809.39320895622461</v>
      </c>
      <c r="H205" s="24">
        <f t="shared" si="34"/>
        <v>90436.342431107085</v>
      </c>
      <c r="I205" s="24">
        <f t="shared" si="35"/>
        <v>42304.143837713891</v>
      </c>
      <c r="J205" s="24">
        <f t="shared" si="27"/>
        <v>132740.48626882097</v>
      </c>
    </row>
    <row r="206" spans="1:10" x14ac:dyDescent="0.2">
      <c r="A206" s="132"/>
      <c r="B206" s="25">
        <f t="shared" si="28"/>
        <v>197</v>
      </c>
      <c r="C206" s="24">
        <f t="shared" si="29"/>
        <v>452.18171215553542</v>
      </c>
      <c r="D206" s="48">
        <f t="shared" si="30"/>
        <v>0.5586675390304533</v>
      </c>
      <c r="E206" s="24">
        <f t="shared" si="31"/>
        <v>357.21149680068919</v>
      </c>
      <c r="F206" s="48">
        <f t="shared" si="32"/>
        <v>0.44133246096954676</v>
      </c>
      <c r="G206" s="44">
        <f t="shared" si="33"/>
        <v>809.39320895622461</v>
      </c>
      <c r="H206" s="24">
        <f t="shared" si="34"/>
        <v>90079.130934306391</v>
      </c>
      <c r="I206" s="24">
        <f t="shared" si="35"/>
        <v>41851.962125558355</v>
      </c>
      <c r="J206" s="24">
        <f t="shared" si="27"/>
        <v>131931.09305986474</v>
      </c>
    </row>
    <row r="207" spans="1:10" x14ac:dyDescent="0.2">
      <c r="A207" s="132"/>
      <c r="B207" s="25">
        <f t="shared" si="28"/>
        <v>198</v>
      </c>
      <c r="C207" s="24">
        <f t="shared" si="29"/>
        <v>450.39565467153199</v>
      </c>
      <c r="D207" s="48">
        <f t="shared" si="30"/>
        <v>0.55646087672560551</v>
      </c>
      <c r="E207" s="24">
        <f t="shared" si="31"/>
        <v>358.99755428469263</v>
      </c>
      <c r="F207" s="48">
        <f t="shared" si="32"/>
        <v>0.44353912327439449</v>
      </c>
      <c r="G207" s="44">
        <f t="shared" si="33"/>
        <v>809.39320895622461</v>
      </c>
      <c r="H207" s="24">
        <f t="shared" si="34"/>
        <v>89720.133380021696</v>
      </c>
      <c r="I207" s="24">
        <f t="shared" si="35"/>
        <v>41401.566470886821</v>
      </c>
      <c r="J207" s="24">
        <f t="shared" si="27"/>
        <v>131121.69985090851</v>
      </c>
    </row>
    <row r="208" spans="1:10" x14ac:dyDescent="0.2">
      <c r="A208" s="132"/>
      <c r="B208" s="25">
        <f t="shared" si="28"/>
        <v>199</v>
      </c>
      <c r="C208" s="24">
        <f t="shared" si="29"/>
        <v>448.60066690010848</v>
      </c>
      <c r="D208" s="48">
        <f t="shared" si="30"/>
        <v>0.55424318110923354</v>
      </c>
      <c r="E208" s="24">
        <f t="shared" si="31"/>
        <v>360.79254205611613</v>
      </c>
      <c r="F208" s="48">
        <f t="shared" si="32"/>
        <v>0.44575681889076652</v>
      </c>
      <c r="G208" s="44">
        <f t="shared" si="33"/>
        <v>809.39320895622461</v>
      </c>
      <c r="H208" s="24">
        <f t="shared" si="34"/>
        <v>89359.340837965574</v>
      </c>
      <c r="I208" s="24">
        <f t="shared" si="35"/>
        <v>40952.965803986714</v>
      </c>
      <c r="J208" s="24">
        <f t="shared" si="27"/>
        <v>130312.30664195228</v>
      </c>
    </row>
    <row r="209" spans="1:10" x14ac:dyDescent="0.2">
      <c r="A209" s="132"/>
      <c r="B209" s="25">
        <f t="shared" si="28"/>
        <v>200</v>
      </c>
      <c r="C209" s="24">
        <f t="shared" si="29"/>
        <v>446.79670418982789</v>
      </c>
      <c r="D209" s="48">
        <f t="shared" si="30"/>
        <v>0.55201439701477972</v>
      </c>
      <c r="E209" s="24">
        <f t="shared" si="31"/>
        <v>362.59650476639672</v>
      </c>
      <c r="F209" s="48">
        <f t="shared" si="32"/>
        <v>0.44798560298522033</v>
      </c>
      <c r="G209" s="44">
        <f t="shared" si="33"/>
        <v>809.39320895622461</v>
      </c>
      <c r="H209" s="24">
        <f t="shared" si="34"/>
        <v>88996.744333199182</v>
      </c>
      <c r="I209" s="24">
        <f t="shared" si="35"/>
        <v>40506.169099796884</v>
      </c>
      <c r="J209" s="24">
        <f t="shared" si="27"/>
        <v>129502.91343299607</v>
      </c>
    </row>
    <row r="210" spans="1:10" x14ac:dyDescent="0.2">
      <c r="A210" s="132"/>
      <c r="B210" s="25">
        <f t="shared" si="28"/>
        <v>201</v>
      </c>
      <c r="C210" s="24">
        <f t="shared" si="29"/>
        <v>444.98372166599592</v>
      </c>
      <c r="D210" s="48">
        <f t="shared" si="30"/>
        <v>0.5497744689998536</v>
      </c>
      <c r="E210" s="24">
        <f t="shared" si="31"/>
        <v>364.4094872902287</v>
      </c>
      <c r="F210" s="48">
        <f t="shared" si="32"/>
        <v>0.45022553100014645</v>
      </c>
      <c r="G210" s="44">
        <f t="shared" si="33"/>
        <v>809.39320895622461</v>
      </c>
      <c r="H210" s="24">
        <f t="shared" si="34"/>
        <v>88632.334845908947</v>
      </c>
      <c r="I210" s="24">
        <f t="shared" si="35"/>
        <v>40061.185378130889</v>
      </c>
      <c r="J210" s="24">
        <f t="shared" si="27"/>
        <v>128693.52022403984</v>
      </c>
    </row>
    <row r="211" spans="1:10" x14ac:dyDescent="0.2">
      <c r="A211" s="132"/>
      <c r="B211" s="25">
        <f t="shared" si="28"/>
        <v>202</v>
      </c>
      <c r="C211" s="24">
        <f t="shared" si="29"/>
        <v>443.16167422954476</v>
      </c>
      <c r="D211" s="48">
        <f t="shared" si="30"/>
        <v>0.54752334134485281</v>
      </c>
      <c r="E211" s="24">
        <f t="shared" si="31"/>
        <v>366.23153472667985</v>
      </c>
      <c r="F211" s="48">
        <f t="shared" si="32"/>
        <v>0.45247665865514719</v>
      </c>
      <c r="G211" s="44">
        <f t="shared" si="33"/>
        <v>809.39320895622461</v>
      </c>
      <c r="H211" s="24">
        <f t="shared" si="34"/>
        <v>88266.103311182262</v>
      </c>
      <c r="I211" s="24">
        <f t="shared" si="35"/>
        <v>39618.023703901345</v>
      </c>
      <c r="J211" s="24">
        <f t="shared" si="27"/>
        <v>127884.12701508361</v>
      </c>
    </row>
    <row r="212" spans="1:10" x14ac:dyDescent="0.2">
      <c r="A212" s="132"/>
      <c r="B212" s="25">
        <f t="shared" si="28"/>
        <v>203</v>
      </c>
      <c r="C212" s="24">
        <f t="shared" si="29"/>
        <v>441.33051655591134</v>
      </c>
      <c r="D212" s="48">
        <f t="shared" si="30"/>
        <v>0.54526095805157704</v>
      </c>
      <c r="E212" s="24">
        <f t="shared" si="31"/>
        <v>368.06269240031327</v>
      </c>
      <c r="F212" s="48">
        <f t="shared" si="32"/>
        <v>0.45473904194842291</v>
      </c>
      <c r="G212" s="44">
        <f t="shared" si="33"/>
        <v>809.39320895622461</v>
      </c>
      <c r="H212" s="24">
        <f t="shared" si="34"/>
        <v>87898.040618781946</v>
      </c>
      <c r="I212" s="24">
        <f t="shared" si="35"/>
        <v>39176.69318734543</v>
      </c>
      <c r="J212" s="24">
        <f t="shared" si="27"/>
        <v>127074.73380612738</v>
      </c>
    </row>
    <row r="213" spans="1:10" x14ac:dyDescent="0.2">
      <c r="A213" s="132"/>
      <c r="B213" s="25">
        <f t="shared" si="28"/>
        <v>204</v>
      </c>
      <c r="C213" s="24">
        <f t="shared" si="29"/>
        <v>439.49020309390971</v>
      </c>
      <c r="D213" s="48">
        <f t="shared" si="30"/>
        <v>0.54298726284183485</v>
      </c>
      <c r="E213" s="24">
        <f t="shared" si="31"/>
        <v>369.9030058623149</v>
      </c>
      <c r="F213" s="48">
        <f t="shared" si="32"/>
        <v>0.45701273715816515</v>
      </c>
      <c r="G213" s="44">
        <f t="shared" si="33"/>
        <v>809.39320895622461</v>
      </c>
      <c r="H213" s="24">
        <f t="shared" si="34"/>
        <v>87528.137612919629</v>
      </c>
      <c r="I213" s="24">
        <f t="shared" si="35"/>
        <v>38737.202984251519</v>
      </c>
      <c r="J213" s="24">
        <f t="shared" si="27"/>
        <v>126265.34059717115</v>
      </c>
    </row>
    <row r="214" spans="1:10" x14ac:dyDescent="0.2">
      <c r="A214" s="132">
        <f>A202+1</f>
        <v>18</v>
      </c>
      <c r="B214" s="25">
        <f t="shared" si="28"/>
        <v>205</v>
      </c>
      <c r="C214" s="24">
        <f t="shared" si="29"/>
        <v>437.64068806459818</v>
      </c>
      <c r="D214" s="48">
        <f t="shared" si="30"/>
        <v>0.54070219915604412</v>
      </c>
      <c r="E214" s="24">
        <f t="shared" si="31"/>
        <v>371.75252089162643</v>
      </c>
      <c r="F214" s="48">
        <f t="shared" si="32"/>
        <v>0.45929780084395588</v>
      </c>
      <c r="G214" s="44">
        <f t="shared" si="33"/>
        <v>809.39320895622461</v>
      </c>
      <c r="H214" s="24">
        <f t="shared" si="34"/>
        <v>87156.385092028009</v>
      </c>
      <c r="I214" s="24">
        <f t="shared" si="35"/>
        <v>38299.562296186923</v>
      </c>
      <c r="J214" s="24">
        <f t="shared" si="27"/>
        <v>125455.94738821493</v>
      </c>
    </row>
    <row r="215" spans="1:10" x14ac:dyDescent="0.2">
      <c r="A215" s="132"/>
      <c r="B215" s="25">
        <f>B214+1</f>
        <v>206</v>
      </c>
      <c r="C215" s="24">
        <f t="shared" si="29"/>
        <v>435.78192546014003</v>
      </c>
      <c r="D215" s="48">
        <f t="shared" si="30"/>
        <v>0.53840571015182426</v>
      </c>
      <c r="E215" s="24">
        <f t="shared" si="31"/>
        <v>373.61128349608458</v>
      </c>
      <c r="F215" s="48">
        <f t="shared" si="32"/>
        <v>0.46159428984817569</v>
      </c>
      <c r="G215" s="44">
        <f t="shared" si="33"/>
        <v>809.39320895622461</v>
      </c>
      <c r="H215" s="24">
        <f t="shared" si="34"/>
        <v>86782.773808531929</v>
      </c>
      <c r="I215" s="24">
        <f t="shared" si="35"/>
        <v>37863.780370726781</v>
      </c>
      <c r="J215" s="24">
        <f t="shared" si="27"/>
        <v>124646.5541792587</v>
      </c>
    </row>
    <row r="216" spans="1:10" x14ac:dyDescent="0.2">
      <c r="A216" s="132"/>
      <c r="B216" s="25">
        <f t="shared" ref="B216:B279" si="36">B215+1</f>
        <v>207</v>
      </c>
      <c r="C216" s="24">
        <f t="shared" si="29"/>
        <v>433.91386904265966</v>
      </c>
      <c r="D216" s="48">
        <f t="shared" si="30"/>
        <v>0.53609773870258348</v>
      </c>
      <c r="E216" s="24">
        <f t="shared" si="31"/>
        <v>375.47933991356496</v>
      </c>
      <c r="F216" s="48">
        <f t="shared" si="32"/>
        <v>0.46390226129741652</v>
      </c>
      <c r="G216" s="44">
        <f t="shared" si="33"/>
        <v>809.39320895622461</v>
      </c>
      <c r="H216" s="24">
        <f t="shared" si="34"/>
        <v>86407.294468618362</v>
      </c>
      <c r="I216" s="24">
        <f t="shared" si="35"/>
        <v>37429.866501684119</v>
      </c>
      <c r="J216" s="24">
        <f t="shared" si="27"/>
        <v>123837.16097030247</v>
      </c>
    </row>
    <row r="217" spans="1:10" x14ac:dyDescent="0.2">
      <c r="A217" s="132"/>
      <c r="B217" s="25">
        <f t="shared" si="36"/>
        <v>208</v>
      </c>
      <c r="C217" s="24">
        <f t="shared" si="29"/>
        <v>432.03647234309182</v>
      </c>
      <c r="D217" s="48">
        <f t="shared" si="30"/>
        <v>0.53377822739609637</v>
      </c>
      <c r="E217" s="24">
        <f t="shared" si="31"/>
        <v>377.3567366131328</v>
      </c>
      <c r="F217" s="48">
        <f t="shared" si="32"/>
        <v>0.46622177260390363</v>
      </c>
      <c r="G217" s="44">
        <f t="shared" si="33"/>
        <v>809.39320895622461</v>
      </c>
      <c r="H217" s="24">
        <f t="shared" si="34"/>
        <v>86029.93773200523</v>
      </c>
      <c r="I217" s="24">
        <f t="shared" si="35"/>
        <v>36997.830029341028</v>
      </c>
      <c r="J217" s="24">
        <f t="shared" si="27"/>
        <v>123027.76776134626</v>
      </c>
    </row>
    <row r="218" spans="1:10" x14ac:dyDescent="0.2">
      <c r="A218" s="132"/>
      <c r="B218" s="25">
        <f t="shared" si="36"/>
        <v>209</v>
      </c>
      <c r="C218" s="24">
        <f t="shared" si="29"/>
        <v>430.14968866002619</v>
      </c>
      <c r="D218" s="48">
        <f t="shared" si="30"/>
        <v>0.53144711853307691</v>
      </c>
      <c r="E218" s="24">
        <f t="shared" si="31"/>
        <v>379.24352029619843</v>
      </c>
      <c r="F218" s="48">
        <f t="shared" si="32"/>
        <v>0.46855288146692309</v>
      </c>
      <c r="G218" s="44">
        <f t="shared" si="33"/>
        <v>809.39320895622461</v>
      </c>
      <c r="H218" s="24">
        <f t="shared" si="34"/>
        <v>85650.694211709037</v>
      </c>
      <c r="I218" s="24">
        <f t="shared" si="35"/>
        <v>36567.680340681</v>
      </c>
      <c r="J218" s="24">
        <f t="shared" si="27"/>
        <v>122218.37455239004</v>
      </c>
    </row>
    <row r="219" spans="1:10" x14ac:dyDescent="0.2">
      <c r="A219" s="132"/>
      <c r="B219" s="25">
        <f t="shared" si="36"/>
        <v>210</v>
      </c>
      <c r="C219" s="24">
        <f t="shared" si="29"/>
        <v>428.25347105854519</v>
      </c>
      <c r="D219" s="48">
        <f t="shared" si="30"/>
        <v>0.5291043541257423</v>
      </c>
      <c r="E219" s="24">
        <f t="shared" si="31"/>
        <v>381.13973789767942</v>
      </c>
      <c r="F219" s="48">
        <f t="shared" si="32"/>
        <v>0.4708956458742577</v>
      </c>
      <c r="G219" s="44">
        <f t="shared" si="33"/>
        <v>809.39320895622461</v>
      </c>
      <c r="H219" s="24">
        <f t="shared" si="34"/>
        <v>85269.554473811353</v>
      </c>
      <c r="I219" s="24">
        <f t="shared" si="35"/>
        <v>36139.426869622454</v>
      </c>
      <c r="J219" s="24">
        <f t="shared" si="27"/>
        <v>121408.98134343381</v>
      </c>
    </row>
    <row r="220" spans="1:10" x14ac:dyDescent="0.2">
      <c r="A220" s="132"/>
      <c r="B220" s="25">
        <f t="shared" si="36"/>
        <v>211</v>
      </c>
      <c r="C220" s="24">
        <f t="shared" si="29"/>
        <v>426.34777236905677</v>
      </c>
      <c r="D220" s="48">
        <f t="shared" si="30"/>
        <v>0.52674987589637101</v>
      </c>
      <c r="E220" s="24">
        <f t="shared" si="31"/>
        <v>383.04543658716784</v>
      </c>
      <c r="F220" s="48">
        <f t="shared" si="32"/>
        <v>0.47325012410362904</v>
      </c>
      <c r="G220" s="44">
        <f t="shared" si="33"/>
        <v>809.39320895622461</v>
      </c>
      <c r="H220" s="24">
        <f t="shared" si="34"/>
        <v>84886.509037224183</v>
      </c>
      <c r="I220" s="24">
        <f t="shared" si="35"/>
        <v>35713.079097253394</v>
      </c>
      <c r="J220" s="24">
        <f t="shared" si="27"/>
        <v>120599.58813447758</v>
      </c>
    </row>
    <row r="221" spans="1:10" x14ac:dyDescent="0.2">
      <c r="A221" s="132"/>
      <c r="B221" s="25">
        <f t="shared" si="36"/>
        <v>212</v>
      </c>
      <c r="C221" s="24">
        <f t="shared" si="29"/>
        <v>424.43254518612093</v>
      </c>
      <c r="D221" s="48">
        <f t="shared" si="30"/>
        <v>0.5243836252758528</v>
      </c>
      <c r="E221" s="24">
        <f t="shared" si="31"/>
        <v>384.96066377010368</v>
      </c>
      <c r="F221" s="48">
        <f t="shared" si="32"/>
        <v>0.4756163747241472</v>
      </c>
      <c r="G221" s="44">
        <f t="shared" si="33"/>
        <v>809.39320895622461</v>
      </c>
      <c r="H221" s="24">
        <f t="shared" si="34"/>
        <v>84501.548373454076</v>
      </c>
      <c r="I221" s="24">
        <f t="shared" si="35"/>
        <v>35288.646552067272</v>
      </c>
      <c r="J221" s="24">
        <f t="shared" si="27"/>
        <v>119790.19492552135</v>
      </c>
    </row>
    <row r="222" spans="1:10" x14ac:dyDescent="0.2">
      <c r="A222" s="132"/>
      <c r="B222" s="25">
        <f t="shared" si="36"/>
        <v>213</v>
      </c>
      <c r="C222" s="24">
        <f t="shared" si="29"/>
        <v>422.5077418672704</v>
      </c>
      <c r="D222" s="48">
        <f t="shared" si="30"/>
        <v>0.52200554340223204</v>
      </c>
      <c r="E222" s="24">
        <f t="shared" si="31"/>
        <v>386.88546708895421</v>
      </c>
      <c r="F222" s="48">
        <f t="shared" si="32"/>
        <v>0.47799445659776796</v>
      </c>
      <c r="G222" s="44">
        <f t="shared" si="33"/>
        <v>809.39320895622461</v>
      </c>
      <c r="H222" s="24">
        <f t="shared" si="34"/>
        <v>84114.66290636512</v>
      </c>
      <c r="I222" s="24">
        <f t="shared" si="35"/>
        <v>34866.138810199998</v>
      </c>
      <c r="J222" s="24">
        <f t="shared" si="27"/>
        <v>118980.80171656513</v>
      </c>
    </row>
    <row r="223" spans="1:10" x14ac:dyDescent="0.2">
      <c r="A223" s="132"/>
      <c r="B223" s="25">
        <f t="shared" si="36"/>
        <v>214</v>
      </c>
      <c r="C223" s="24">
        <f t="shared" si="29"/>
        <v>420.57331453182559</v>
      </c>
      <c r="D223" s="48">
        <f t="shared" si="30"/>
        <v>0.51961557111924317</v>
      </c>
      <c r="E223" s="24">
        <f t="shared" si="31"/>
        <v>388.81989442439902</v>
      </c>
      <c r="F223" s="48">
        <f t="shared" si="32"/>
        <v>0.48038442888075683</v>
      </c>
      <c r="G223" s="44">
        <f t="shared" si="33"/>
        <v>809.39320895622461</v>
      </c>
      <c r="H223" s="24">
        <f t="shared" si="34"/>
        <v>83725.843011940728</v>
      </c>
      <c r="I223" s="24">
        <f t="shared" si="35"/>
        <v>34445.565495668176</v>
      </c>
      <c r="J223" s="24">
        <f t="shared" si="27"/>
        <v>118171.4085076089</v>
      </c>
    </row>
    <row r="224" spans="1:10" x14ac:dyDescent="0.2">
      <c r="A224" s="132"/>
      <c r="B224" s="25">
        <f t="shared" si="36"/>
        <v>215</v>
      </c>
      <c r="C224" s="24">
        <f t="shared" si="29"/>
        <v>418.62921505970365</v>
      </c>
      <c r="D224" s="48">
        <f t="shared" si="30"/>
        <v>0.51721364897483946</v>
      </c>
      <c r="E224" s="24">
        <f t="shared" si="31"/>
        <v>390.76399389652096</v>
      </c>
      <c r="F224" s="48">
        <f t="shared" si="32"/>
        <v>0.48278635102516054</v>
      </c>
      <c r="G224" s="44">
        <f t="shared" si="33"/>
        <v>809.39320895622461</v>
      </c>
      <c r="H224" s="24">
        <f t="shared" si="34"/>
        <v>83335.079018044213</v>
      </c>
      <c r="I224" s="24">
        <f t="shared" si="35"/>
        <v>34026.936280608475</v>
      </c>
      <c r="J224" s="24">
        <f t="shared" si="27"/>
        <v>117362.0152986527</v>
      </c>
    </row>
    <row r="225" spans="1:10" x14ac:dyDescent="0.2">
      <c r="A225" s="132"/>
      <c r="B225" s="25">
        <f t="shared" si="36"/>
        <v>216</v>
      </c>
      <c r="C225" s="24">
        <f t="shared" si="29"/>
        <v>416.67539509022106</v>
      </c>
      <c r="D225" s="48">
        <f t="shared" si="30"/>
        <v>0.51479971721971374</v>
      </c>
      <c r="E225" s="24">
        <f t="shared" si="31"/>
        <v>392.71781386600355</v>
      </c>
      <c r="F225" s="48">
        <f t="shared" si="32"/>
        <v>0.48520028278028632</v>
      </c>
      <c r="G225" s="44">
        <f t="shared" si="33"/>
        <v>809.39320895622461</v>
      </c>
      <c r="H225" s="24">
        <f t="shared" si="34"/>
        <v>82942.361204178203</v>
      </c>
      <c r="I225" s="24">
        <f t="shared" si="35"/>
        <v>33610.260885518255</v>
      </c>
      <c r="J225" s="24">
        <f t="shared" si="27"/>
        <v>116552.62208969647</v>
      </c>
    </row>
    <row r="226" spans="1:10" x14ac:dyDescent="0.2">
      <c r="A226" s="132">
        <f>A214+1</f>
        <v>19</v>
      </c>
      <c r="B226" s="25">
        <f t="shared" si="36"/>
        <v>217</v>
      </c>
      <c r="C226" s="24">
        <f t="shared" si="29"/>
        <v>414.711806020891</v>
      </c>
      <c r="D226" s="48">
        <f t="shared" si="30"/>
        <v>0.51237371580581226</v>
      </c>
      <c r="E226" s="24">
        <f t="shared" si="31"/>
        <v>394.68140293533361</v>
      </c>
      <c r="F226" s="48">
        <f t="shared" si="32"/>
        <v>0.4876262841941878</v>
      </c>
      <c r="G226" s="44">
        <f t="shared" si="33"/>
        <v>809.39320895622461</v>
      </c>
      <c r="H226" s="24">
        <f t="shared" si="34"/>
        <v>82547.679801242863</v>
      </c>
      <c r="I226" s="24">
        <f t="shared" si="35"/>
        <v>33195.549079497367</v>
      </c>
      <c r="J226" s="24">
        <f t="shared" si="27"/>
        <v>115743.22888074024</v>
      </c>
    </row>
    <row r="227" spans="1:10" x14ac:dyDescent="0.2">
      <c r="A227" s="132"/>
      <c r="B227" s="25">
        <f t="shared" si="36"/>
        <v>218</v>
      </c>
      <c r="C227" s="24">
        <f t="shared" si="29"/>
        <v>412.73839900621431</v>
      </c>
      <c r="D227" s="48">
        <f t="shared" si="30"/>
        <v>0.50993558438484121</v>
      </c>
      <c r="E227" s="24">
        <f t="shared" si="31"/>
        <v>396.6548099500103</v>
      </c>
      <c r="F227" s="48">
        <f t="shared" si="32"/>
        <v>0.49006441561515879</v>
      </c>
      <c r="G227" s="44">
        <f t="shared" si="33"/>
        <v>809.39320895622461</v>
      </c>
      <c r="H227" s="24">
        <f t="shared" si="34"/>
        <v>82151.024991292856</v>
      </c>
      <c r="I227" s="24">
        <f t="shared" si="35"/>
        <v>32782.810680491151</v>
      </c>
      <c r="J227" s="24">
        <f t="shared" si="27"/>
        <v>114933.83567178401</v>
      </c>
    </row>
    <row r="228" spans="1:10" x14ac:dyDescent="0.2">
      <c r="A228" s="132"/>
      <c r="B228" s="25">
        <f t="shared" si="36"/>
        <v>219</v>
      </c>
      <c r="C228" s="24">
        <f t="shared" si="29"/>
        <v>410.75512495646427</v>
      </c>
      <c r="D228" s="48">
        <f t="shared" si="30"/>
        <v>0.50748526230676549</v>
      </c>
      <c r="E228" s="24">
        <f t="shared" si="31"/>
        <v>398.63808399976034</v>
      </c>
      <c r="F228" s="48">
        <f t="shared" si="32"/>
        <v>0.49251473769323456</v>
      </c>
      <c r="G228" s="44">
        <f t="shared" si="33"/>
        <v>809.39320895622461</v>
      </c>
      <c r="H228" s="24">
        <f t="shared" si="34"/>
        <v>81752.386907293097</v>
      </c>
      <c r="I228" s="24">
        <f t="shared" si="35"/>
        <v>32372.055555534687</v>
      </c>
      <c r="J228" s="24">
        <f t="shared" si="27"/>
        <v>114124.44246282778</v>
      </c>
    </row>
    <row r="229" spans="1:10" x14ac:dyDescent="0.2">
      <c r="A229" s="132"/>
      <c r="B229" s="25">
        <f t="shared" si="36"/>
        <v>220</v>
      </c>
      <c r="C229" s="24">
        <f t="shared" si="29"/>
        <v>408.7619345364655</v>
      </c>
      <c r="D229" s="48">
        <f t="shared" si="30"/>
        <v>0.50502268861829935</v>
      </c>
      <c r="E229" s="24">
        <f t="shared" si="31"/>
        <v>400.63127441975911</v>
      </c>
      <c r="F229" s="48">
        <f t="shared" si="32"/>
        <v>0.49497731138170065</v>
      </c>
      <c r="G229" s="44">
        <f t="shared" si="33"/>
        <v>809.39320895622461</v>
      </c>
      <c r="H229" s="24">
        <f t="shared" si="34"/>
        <v>81351.755632873334</v>
      </c>
      <c r="I229" s="24">
        <f t="shared" si="35"/>
        <v>31963.293620998222</v>
      </c>
      <c r="J229" s="24">
        <f t="shared" si="27"/>
        <v>113315.04925387155</v>
      </c>
    </row>
    <row r="230" spans="1:10" x14ac:dyDescent="0.2">
      <c r="A230" s="132"/>
      <c r="B230" s="25">
        <f t="shared" si="36"/>
        <v>221</v>
      </c>
      <c r="C230" s="24">
        <f t="shared" si="29"/>
        <v>406.75877816436667</v>
      </c>
      <c r="D230" s="48">
        <f t="shared" si="30"/>
        <v>0.50254780206139082</v>
      </c>
      <c r="E230" s="24">
        <f t="shared" si="31"/>
        <v>402.63443079185794</v>
      </c>
      <c r="F230" s="48">
        <f t="shared" si="32"/>
        <v>0.49745219793860923</v>
      </c>
      <c r="G230" s="44">
        <f t="shared" si="33"/>
        <v>809.39320895622461</v>
      </c>
      <c r="H230" s="24">
        <f t="shared" si="34"/>
        <v>80949.121202081471</v>
      </c>
      <c r="I230" s="24">
        <f t="shared" si="35"/>
        <v>31556.534842833855</v>
      </c>
      <c r="J230" s="24">
        <f t="shared" si="27"/>
        <v>112505.65604491532</v>
      </c>
    </row>
    <row r="231" spans="1:10" x14ac:dyDescent="0.2">
      <c r="A231" s="132"/>
      <c r="B231" s="25">
        <f t="shared" si="36"/>
        <v>222</v>
      </c>
      <c r="C231" s="24">
        <f t="shared" si="29"/>
        <v>404.74560601040736</v>
      </c>
      <c r="D231" s="48">
        <f t="shared" si="30"/>
        <v>0.50006054107169773</v>
      </c>
      <c r="E231" s="24">
        <f t="shared" si="31"/>
        <v>404.64760294581725</v>
      </c>
      <c r="F231" s="48">
        <f t="shared" si="32"/>
        <v>0.49993945892830227</v>
      </c>
      <c r="G231" s="44">
        <f t="shared" si="33"/>
        <v>809.39320895622461</v>
      </c>
      <c r="H231" s="24">
        <f t="shared" si="34"/>
        <v>80544.473599135657</v>
      </c>
      <c r="I231" s="24">
        <f t="shared" si="35"/>
        <v>31151.789236823446</v>
      </c>
      <c r="J231" s="24">
        <f t="shared" si="27"/>
        <v>111696.2628359591</v>
      </c>
    </row>
    <row r="232" spans="1:10" x14ac:dyDescent="0.2">
      <c r="A232" s="132"/>
      <c r="B232" s="25">
        <f t="shared" si="36"/>
        <v>223</v>
      </c>
      <c r="C232" s="24">
        <f t="shared" si="29"/>
        <v>402.72236799567827</v>
      </c>
      <c r="D232" s="48">
        <f t="shared" si="30"/>
        <v>0.49756084377705617</v>
      </c>
      <c r="E232" s="24">
        <f t="shared" si="31"/>
        <v>406.67084096054634</v>
      </c>
      <c r="F232" s="48">
        <f t="shared" si="32"/>
        <v>0.50243915622294377</v>
      </c>
      <c r="G232" s="44">
        <f t="shared" si="33"/>
        <v>809.39320895622461</v>
      </c>
      <c r="H232" s="24">
        <f t="shared" si="34"/>
        <v>80137.802758175108</v>
      </c>
      <c r="I232" s="24">
        <f t="shared" si="35"/>
        <v>30749.066868827769</v>
      </c>
      <c r="J232" s="24">
        <f t="shared" si="27"/>
        <v>110886.86962700287</v>
      </c>
    </row>
    <row r="233" spans="1:10" x14ac:dyDescent="0.2">
      <c r="A233" s="132"/>
      <c r="B233" s="25">
        <f t="shared" si="36"/>
        <v>224</v>
      </c>
      <c r="C233" s="24">
        <f t="shared" si="29"/>
        <v>400.68901379087555</v>
      </c>
      <c r="D233" s="48">
        <f t="shared" si="30"/>
        <v>0.4950486479959415</v>
      </c>
      <c r="E233" s="24">
        <f t="shared" si="31"/>
        <v>408.70419516534906</v>
      </c>
      <c r="F233" s="48">
        <f t="shared" si="32"/>
        <v>0.5049513520040585</v>
      </c>
      <c r="G233" s="44">
        <f t="shared" si="33"/>
        <v>809.39320895622461</v>
      </c>
      <c r="H233" s="24">
        <f t="shared" si="34"/>
        <v>79729.098563009757</v>
      </c>
      <c r="I233" s="24">
        <f t="shared" si="35"/>
        <v>30348.377855036895</v>
      </c>
      <c r="J233" s="24">
        <f t="shared" si="27"/>
        <v>110077.47641804666</v>
      </c>
    </row>
    <row r="234" spans="1:10" x14ac:dyDescent="0.2">
      <c r="A234" s="132"/>
      <c r="B234" s="25">
        <f t="shared" si="36"/>
        <v>225</v>
      </c>
      <c r="C234" s="24">
        <f t="shared" si="29"/>
        <v>398.64549281504878</v>
      </c>
      <c r="D234" s="48">
        <f t="shared" si="30"/>
        <v>0.49252389123592116</v>
      </c>
      <c r="E234" s="24">
        <f t="shared" si="31"/>
        <v>410.74771614117583</v>
      </c>
      <c r="F234" s="48">
        <f t="shared" si="32"/>
        <v>0.50747610876407878</v>
      </c>
      <c r="G234" s="44">
        <f t="shared" si="33"/>
        <v>809.39320895622461</v>
      </c>
      <c r="H234" s="24">
        <f t="shared" si="34"/>
        <v>79318.350846868576</v>
      </c>
      <c r="I234" s="24">
        <f t="shared" si="35"/>
        <v>29949.732362221846</v>
      </c>
      <c r="J234" s="24">
        <f t="shared" si="27"/>
        <v>109268.08320909043</v>
      </c>
    </row>
    <row r="235" spans="1:10" x14ac:dyDescent="0.2">
      <c r="A235" s="132"/>
      <c r="B235" s="25">
        <f t="shared" si="36"/>
        <v>226</v>
      </c>
      <c r="C235" s="24">
        <f t="shared" si="29"/>
        <v>396.59175423434289</v>
      </c>
      <c r="D235" s="48">
        <f t="shared" si="30"/>
        <v>0.48998651069210075</v>
      </c>
      <c r="E235" s="24">
        <f t="shared" si="31"/>
        <v>412.80145472188173</v>
      </c>
      <c r="F235" s="48">
        <f t="shared" si="32"/>
        <v>0.51001348930789925</v>
      </c>
      <c r="G235" s="44">
        <f t="shared" si="33"/>
        <v>809.39320895622461</v>
      </c>
      <c r="H235" s="24">
        <f t="shared" si="34"/>
        <v>78905.549392146699</v>
      </c>
      <c r="I235" s="24">
        <f t="shared" si="35"/>
        <v>29553.140607987505</v>
      </c>
      <c r="J235" s="24">
        <f t="shared" si="27"/>
        <v>108458.6900001342</v>
      </c>
    </row>
    <row r="236" spans="1:10" x14ac:dyDescent="0.2">
      <c r="A236" s="132"/>
      <c r="B236" s="25">
        <f t="shared" si="36"/>
        <v>227</v>
      </c>
      <c r="C236" s="24">
        <f t="shared" si="29"/>
        <v>394.52774696073351</v>
      </c>
      <c r="D236" s="48">
        <f t="shared" si="30"/>
        <v>0.48743644324556129</v>
      </c>
      <c r="E236" s="24">
        <f t="shared" si="31"/>
        <v>414.8654619954911</v>
      </c>
      <c r="F236" s="48">
        <f t="shared" si="32"/>
        <v>0.51256355675443865</v>
      </c>
      <c r="G236" s="44">
        <f t="shared" si="33"/>
        <v>809.39320895622461</v>
      </c>
      <c r="H236" s="24">
        <f t="shared" si="34"/>
        <v>78490.683930151208</v>
      </c>
      <c r="I236" s="24">
        <f t="shared" si="35"/>
        <v>29158.612861026773</v>
      </c>
      <c r="J236" s="24">
        <f t="shared" si="27"/>
        <v>107649.29679117799</v>
      </c>
    </row>
    <row r="237" spans="1:10" x14ac:dyDescent="0.2">
      <c r="A237" s="132"/>
      <c r="B237" s="25">
        <f t="shared" si="36"/>
        <v>228</v>
      </c>
      <c r="C237" s="24">
        <f t="shared" si="29"/>
        <v>392.45341965075608</v>
      </c>
      <c r="D237" s="48">
        <f t="shared" si="30"/>
        <v>0.48487362546178914</v>
      </c>
      <c r="E237" s="24">
        <f t="shared" si="31"/>
        <v>416.93978930546854</v>
      </c>
      <c r="F237" s="48">
        <f t="shared" si="32"/>
        <v>0.51512637453821086</v>
      </c>
      <c r="G237" s="44">
        <f t="shared" si="33"/>
        <v>809.39320895622461</v>
      </c>
      <c r="H237" s="24">
        <f t="shared" si="34"/>
        <v>78073.744140845738</v>
      </c>
      <c r="I237" s="24">
        <f t="shared" si="35"/>
        <v>28766.159441376018</v>
      </c>
      <c r="J237" s="24">
        <f t="shared" si="27"/>
        <v>106839.90358222176</v>
      </c>
    </row>
    <row r="238" spans="1:10" x14ac:dyDescent="0.2">
      <c r="A238" s="132">
        <f>A226+1</f>
        <v>20</v>
      </c>
      <c r="B238" s="25">
        <f t="shared" si="36"/>
        <v>229</v>
      </c>
      <c r="C238" s="24">
        <f t="shared" si="29"/>
        <v>390.36872070422868</v>
      </c>
      <c r="D238" s="48">
        <f t="shared" si="30"/>
        <v>0.48229799358909803</v>
      </c>
      <c r="E238" s="24">
        <f t="shared" si="31"/>
        <v>419.02448825199593</v>
      </c>
      <c r="F238" s="48">
        <f t="shared" si="32"/>
        <v>0.51770200641090203</v>
      </c>
      <c r="G238" s="44">
        <f t="shared" si="33"/>
        <v>809.39320895622461</v>
      </c>
      <c r="H238" s="24">
        <f t="shared" si="34"/>
        <v>77654.719652593747</v>
      </c>
      <c r="I238" s="24">
        <f t="shared" si="35"/>
        <v>28375.79072067179</v>
      </c>
      <c r="J238" s="24">
        <f t="shared" si="27"/>
        <v>106030.51037326554</v>
      </c>
    </row>
    <row r="239" spans="1:10" x14ac:dyDescent="0.2">
      <c r="A239" s="132"/>
      <c r="B239" s="25">
        <f t="shared" si="36"/>
        <v>230</v>
      </c>
      <c r="C239" s="24">
        <f t="shared" si="29"/>
        <v>388.27359826296873</v>
      </c>
      <c r="D239" s="48">
        <f t="shared" si="30"/>
        <v>0.47970948355704351</v>
      </c>
      <c r="E239" s="24">
        <f t="shared" si="31"/>
        <v>421.11961069325588</v>
      </c>
      <c r="F239" s="48">
        <f t="shared" si="32"/>
        <v>0.52029051644295643</v>
      </c>
      <c r="G239" s="44">
        <f t="shared" si="33"/>
        <v>809.39320895622461</v>
      </c>
      <c r="H239" s="24">
        <f t="shared" si="34"/>
        <v>77233.600041900485</v>
      </c>
      <c r="I239" s="24">
        <f t="shared" si="35"/>
        <v>27987.517122408823</v>
      </c>
      <c r="J239" s="24">
        <f t="shared" si="27"/>
        <v>105221.11716430931</v>
      </c>
    </row>
    <row r="240" spans="1:10" x14ac:dyDescent="0.2">
      <c r="A240" s="132"/>
      <c r="B240" s="25">
        <f t="shared" si="36"/>
        <v>231</v>
      </c>
      <c r="C240" s="24">
        <f t="shared" si="29"/>
        <v>386.16800020950245</v>
      </c>
      <c r="D240" s="48">
        <f t="shared" si="30"/>
        <v>0.47710803097482873</v>
      </c>
      <c r="E240" s="24">
        <f t="shared" si="31"/>
        <v>423.22520874672216</v>
      </c>
      <c r="F240" s="48">
        <f t="shared" si="32"/>
        <v>0.52289196902517121</v>
      </c>
      <c r="G240" s="44">
        <f t="shared" si="33"/>
        <v>809.39320895622461</v>
      </c>
      <c r="H240" s="24">
        <f t="shared" si="34"/>
        <v>76810.374833153764</v>
      </c>
      <c r="I240" s="24">
        <f t="shared" si="35"/>
        <v>27601.349122199321</v>
      </c>
      <c r="J240" s="24">
        <f t="shared" si="27"/>
        <v>104411.72395535308</v>
      </c>
    </row>
    <row r="241" spans="1:10" x14ac:dyDescent="0.2">
      <c r="A241" s="132"/>
      <c r="B241" s="25">
        <f t="shared" si="36"/>
        <v>232</v>
      </c>
      <c r="C241" s="24">
        <f t="shared" si="29"/>
        <v>384.05187416576882</v>
      </c>
      <c r="D241" s="48">
        <f t="shared" si="30"/>
        <v>0.47449357112970286</v>
      </c>
      <c r="E241" s="24">
        <f t="shared" si="31"/>
        <v>425.34133479045579</v>
      </c>
      <c r="F241" s="48">
        <f t="shared" si="32"/>
        <v>0.52550642887029708</v>
      </c>
      <c r="G241" s="44">
        <f t="shared" si="33"/>
        <v>809.39320895622461</v>
      </c>
      <c r="H241" s="24">
        <f t="shared" si="34"/>
        <v>76385.033498363307</v>
      </c>
      <c r="I241" s="24">
        <f t="shared" si="35"/>
        <v>27217.297248033552</v>
      </c>
      <c r="J241" s="24">
        <f t="shared" si="27"/>
        <v>103602.33074639685</v>
      </c>
    </row>
    <row r="242" spans="1:10" x14ac:dyDescent="0.2">
      <c r="A242" s="132"/>
      <c r="B242" s="25">
        <f t="shared" si="36"/>
        <v>233</v>
      </c>
      <c r="C242" s="24">
        <f t="shared" si="29"/>
        <v>381.92516749181652</v>
      </c>
      <c r="D242" s="48">
        <f t="shared" si="30"/>
        <v>0.47186603898535134</v>
      </c>
      <c r="E242" s="24">
        <f t="shared" si="31"/>
        <v>427.46804146440809</v>
      </c>
      <c r="F242" s="48">
        <f t="shared" si="32"/>
        <v>0.5281339610146486</v>
      </c>
      <c r="G242" s="44">
        <f t="shared" si="33"/>
        <v>809.39320895622461</v>
      </c>
      <c r="H242" s="24">
        <f t="shared" si="34"/>
        <v>75957.565456898898</v>
      </c>
      <c r="I242" s="24">
        <f t="shared" si="35"/>
        <v>26835.372080541736</v>
      </c>
      <c r="J242" s="24">
        <f t="shared" si="27"/>
        <v>102792.93753744064</v>
      </c>
    </row>
    <row r="243" spans="1:10" x14ac:dyDescent="0.2">
      <c r="A243" s="132"/>
      <c r="B243" s="25">
        <f t="shared" si="36"/>
        <v>234</v>
      </c>
      <c r="C243" s="24">
        <f t="shared" si="29"/>
        <v>379.78782728449448</v>
      </c>
      <c r="D243" s="48">
        <f t="shared" si="30"/>
        <v>0.46922536918027813</v>
      </c>
      <c r="E243" s="24">
        <f t="shared" si="31"/>
        <v>429.60538167173013</v>
      </c>
      <c r="F243" s="48">
        <f t="shared" si="32"/>
        <v>0.53077463081972187</v>
      </c>
      <c r="G243" s="44">
        <f t="shared" si="33"/>
        <v>809.39320895622461</v>
      </c>
      <c r="H243" s="24">
        <f t="shared" si="34"/>
        <v>75527.960075227165</v>
      </c>
      <c r="I243" s="24">
        <f t="shared" si="35"/>
        <v>26455.584253257242</v>
      </c>
      <c r="J243" s="24">
        <f t="shared" si="27"/>
        <v>101983.54432848441</v>
      </c>
    </row>
    <row r="244" spans="1:10" x14ac:dyDescent="0.2">
      <c r="A244" s="132"/>
      <c r="B244" s="25">
        <f t="shared" si="36"/>
        <v>235</v>
      </c>
      <c r="C244" s="24">
        <f t="shared" si="29"/>
        <v>377.63980037613584</v>
      </c>
      <c r="D244" s="48">
        <f t="shared" si="30"/>
        <v>0.46657149602617953</v>
      </c>
      <c r="E244" s="24">
        <f t="shared" si="31"/>
        <v>431.75340858008877</v>
      </c>
      <c r="F244" s="48">
        <f t="shared" si="32"/>
        <v>0.53342850397382047</v>
      </c>
      <c r="G244" s="44">
        <f t="shared" si="33"/>
        <v>809.39320895622461</v>
      </c>
      <c r="H244" s="24">
        <f t="shared" si="34"/>
        <v>75096.206666647078</v>
      </c>
      <c r="I244" s="24">
        <f t="shared" si="35"/>
        <v>26077.944452881107</v>
      </c>
      <c r="J244" s="24">
        <f t="shared" si="27"/>
        <v>101174.15111952819</v>
      </c>
    </row>
    <row r="245" spans="1:10" x14ac:dyDescent="0.2">
      <c r="A245" s="132"/>
      <c r="B245" s="25">
        <f t="shared" si="36"/>
        <v>236</v>
      </c>
      <c r="C245" s="24">
        <f t="shared" si="29"/>
        <v>375.48103333323542</v>
      </c>
      <c r="D245" s="48">
        <f t="shared" si="30"/>
        <v>0.46390435350631043</v>
      </c>
      <c r="E245" s="24">
        <f t="shared" si="31"/>
        <v>433.9121756229892</v>
      </c>
      <c r="F245" s="48">
        <f t="shared" si="32"/>
        <v>0.53609564649368957</v>
      </c>
      <c r="G245" s="44">
        <f t="shared" si="33"/>
        <v>809.39320895622461</v>
      </c>
      <c r="H245" s="24">
        <f t="shared" si="34"/>
        <v>74662.294491024091</v>
      </c>
      <c r="I245" s="24">
        <f t="shared" si="35"/>
        <v>25702.463419547872</v>
      </c>
      <c r="J245" s="24">
        <f t="shared" si="27"/>
        <v>100364.75791057196</v>
      </c>
    </row>
    <row r="246" spans="1:10" x14ac:dyDescent="0.2">
      <c r="A246" s="132"/>
      <c r="B246" s="25">
        <f t="shared" si="36"/>
        <v>237</v>
      </c>
      <c r="C246" s="24">
        <f t="shared" si="29"/>
        <v>373.31147245512045</v>
      </c>
      <c r="D246" s="48">
        <f t="shared" si="30"/>
        <v>0.46122387527384195</v>
      </c>
      <c r="E246" s="24">
        <f t="shared" si="31"/>
        <v>436.08173650110416</v>
      </c>
      <c r="F246" s="48">
        <f t="shared" si="32"/>
        <v>0.53877612472615799</v>
      </c>
      <c r="G246" s="44">
        <f t="shared" si="33"/>
        <v>809.39320895622461</v>
      </c>
      <c r="H246" s="24">
        <f t="shared" si="34"/>
        <v>74226.212754522989</v>
      </c>
      <c r="I246" s="24">
        <f t="shared" si="35"/>
        <v>25329.151947092752</v>
      </c>
      <c r="J246" s="24">
        <f t="shared" si="27"/>
        <v>99555.364701615734</v>
      </c>
    </row>
    <row r="247" spans="1:10" x14ac:dyDescent="0.2">
      <c r="A247" s="132"/>
      <c r="B247" s="25">
        <f t="shared" si="36"/>
        <v>238</v>
      </c>
      <c r="C247" s="24">
        <f t="shared" si="29"/>
        <v>371.13106377261494</v>
      </c>
      <c r="D247" s="48">
        <f t="shared" si="30"/>
        <v>0.45852999465021121</v>
      </c>
      <c r="E247" s="24">
        <f t="shared" si="31"/>
        <v>438.26214518360968</v>
      </c>
      <c r="F247" s="48">
        <f t="shared" si="32"/>
        <v>0.54147000534978884</v>
      </c>
      <c r="G247" s="44">
        <f t="shared" si="33"/>
        <v>809.39320895622461</v>
      </c>
      <c r="H247" s="24">
        <f t="shared" si="34"/>
        <v>73787.950609339372</v>
      </c>
      <c r="I247" s="24">
        <f t="shared" si="35"/>
        <v>24958.020883320136</v>
      </c>
      <c r="J247" s="24">
        <f t="shared" si="27"/>
        <v>98745.971492659504</v>
      </c>
    </row>
    <row r="248" spans="1:10" x14ac:dyDescent="0.2">
      <c r="A248" s="132"/>
      <c r="B248" s="25">
        <f t="shared" si="36"/>
        <v>239</v>
      </c>
      <c r="C248" s="24">
        <f t="shared" si="29"/>
        <v>368.93975304669686</v>
      </c>
      <c r="D248" s="48">
        <f t="shared" si="30"/>
        <v>0.45582264462346223</v>
      </c>
      <c r="E248" s="24">
        <f t="shared" si="31"/>
        <v>440.45345590952775</v>
      </c>
      <c r="F248" s="48">
        <f t="shared" si="32"/>
        <v>0.54417735537653777</v>
      </c>
      <c r="G248" s="44">
        <f t="shared" si="33"/>
        <v>809.39320895622461</v>
      </c>
      <c r="H248" s="24">
        <f t="shared" si="34"/>
        <v>73347.497153429838</v>
      </c>
      <c r="I248" s="24">
        <f t="shared" si="35"/>
        <v>24589.08113027344</v>
      </c>
      <c r="J248" s="24">
        <f t="shared" si="27"/>
        <v>97936.578283703275</v>
      </c>
    </row>
    <row r="249" spans="1:10" x14ac:dyDescent="0.2">
      <c r="A249" s="132"/>
      <c r="B249" s="25">
        <f t="shared" si="36"/>
        <v>240</v>
      </c>
      <c r="C249" s="24">
        <f t="shared" si="29"/>
        <v>366.73748576714922</v>
      </c>
      <c r="D249" s="48">
        <f t="shared" si="30"/>
        <v>0.45310175784657952</v>
      </c>
      <c r="E249" s="24">
        <f t="shared" si="31"/>
        <v>442.65572318907539</v>
      </c>
      <c r="F249" s="48">
        <f t="shared" si="32"/>
        <v>0.54689824215342053</v>
      </c>
      <c r="G249" s="44">
        <f t="shared" si="33"/>
        <v>809.39320895622461</v>
      </c>
      <c r="H249" s="24">
        <f t="shared" si="34"/>
        <v>72904.841430240762</v>
      </c>
      <c r="I249" s="24">
        <f t="shared" si="35"/>
        <v>24222.343644506291</v>
      </c>
      <c r="J249" s="24">
        <f t="shared" si="27"/>
        <v>97127.185074747045</v>
      </c>
    </row>
    <row r="250" spans="1:10" x14ac:dyDescent="0.2">
      <c r="A250" s="132">
        <f>A238+1</f>
        <v>21</v>
      </c>
      <c r="B250" s="25">
        <f t="shared" si="36"/>
        <v>241</v>
      </c>
      <c r="C250" s="24">
        <f t="shared" si="29"/>
        <v>364.52420715120383</v>
      </c>
      <c r="D250" s="48">
        <f t="shared" si="30"/>
        <v>0.45036726663581239</v>
      </c>
      <c r="E250" s="24">
        <f t="shared" si="31"/>
        <v>444.86900180502079</v>
      </c>
      <c r="F250" s="48">
        <f t="shared" si="32"/>
        <v>0.54963273336418761</v>
      </c>
      <c r="G250" s="44">
        <f t="shared" si="33"/>
        <v>809.39320895622461</v>
      </c>
      <c r="H250" s="24">
        <f t="shared" si="34"/>
        <v>72459.972428435736</v>
      </c>
      <c r="I250" s="24">
        <f t="shared" si="35"/>
        <v>23857.819437355087</v>
      </c>
      <c r="J250" s="24">
        <f t="shared" si="27"/>
        <v>96317.791865790816</v>
      </c>
    </row>
    <row r="251" spans="1:10" x14ac:dyDescent="0.2">
      <c r="A251" s="132"/>
      <c r="B251" s="25">
        <f t="shared" si="36"/>
        <v>242</v>
      </c>
      <c r="C251" s="24">
        <f t="shared" si="29"/>
        <v>362.29986214217871</v>
      </c>
      <c r="D251" s="48">
        <f t="shared" si="30"/>
        <v>0.44761910296899143</v>
      </c>
      <c r="E251" s="24">
        <f t="shared" si="31"/>
        <v>447.0933468140459</v>
      </c>
      <c r="F251" s="48">
        <f t="shared" si="32"/>
        <v>0.55238089703100857</v>
      </c>
      <c r="G251" s="44">
        <f t="shared" si="33"/>
        <v>809.39320895622461</v>
      </c>
      <c r="H251" s="24">
        <f t="shared" si="34"/>
        <v>72012.879081621693</v>
      </c>
      <c r="I251" s="24">
        <f t="shared" si="35"/>
        <v>23495.519575212908</v>
      </c>
      <c r="J251" s="24">
        <f t="shared" si="27"/>
        <v>95508.398656834601</v>
      </c>
    </row>
    <row r="252" spans="1:10" x14ac:dyDescent="0.2">
      <c r="A252" s="132"/>
      <c r="B252" s="25">
        <f t="shared" si="36"/>
        <v>243</v>
      </c>
      <c r="C252" s="24">
        <f t="shared" si="29"/>
        <v>360.06439540810845</v>
      </c>
      <c r="D252" s="48">
        <f t="shared" si="30"/>
        <v>0.44485719848383637</v>
      </c>
      <c r="E252" s="24">
        <f t="shared" si="31"/>
        <v>449.32881354811616</v>
      </c>
      <c r="F252" s="48">
        <f t="shared" si="32"/>
        <v>0.55514280151616369</v>
      </c>
      <c r="G252" s="44">
        <f t="shared" si="33"/>
        <v>809.39320895622461</v>
      </c>
      <c r="H252" s="24">
        <f t="shared" si="34"/>
        <v>71563.550268073581</v>
      </c>
      <c r="I252" s="24">
        <f t="shared" si="35"/>
        <v>23135.455179804798</v>
      </c>
      <c r="J252" s="24">
        <f t="shared" si="27"/>
        <v>94699.005447878386</v>
      </c>
    </row>
    <row r="253" spans="1:10" x14ac:dyDescent="0.2">
      <c r="A253" s="132"/>
      <c r="B253" s="25">
        <f t="shared" si="36"/>
        <v>244</v>
      </c>
      <c r="C253" s="24">
        <f t="shared" si="29"/>
        <v>357.81775134036792</v>
      </c>
      <c r="D253" s="48">
        <f t="shared" si="30"/>
        <v>0.44208148447625562</v>
      </c>
      <c r="E253" s="24">
        <f t="shared" si="31"/>
        <v>451.57545761585669</v>
      </c>
      <c r="F253" s="48">
        <f t="shared" si="32"/>
        <v>0.55791851552374438</v>
      </c>
      <c r="G253" s="44">
        <f t="shared" si="33"/>
        <v>809.39320895622461</v>
      </c>
      <c r="H253" s="24">
        <f t="shared" si="34"/>
        <v>71111.97481045773</v>
      </c>
      <c r="I253" s="24">
        <f t="shared" si="35"/>
        <v>22777.63742846443</v>
      </c>
      <c r="J253" s="24">
        <f t="shared" si="27"/>
        <v>93889.612238922156</v>
      </c>
    </row>
    <row r="254" spans="1:10" x14ac:dyDescent="0.2">
      <c r="A254" s="132"/>
      <c r="B254" s="25">
        <f t="shared" si="36"/>
        <v>245</v>
      </c>
      <c r="C254" s="24">
        <f t="shared" si="29"/>
        <v>355.55987405228865</v>
      </c>
      <c r="D254" s="48">
        <f t="shared" si="30"/>
        <v>0.43929189189863688</v>
      </c>
      <c r="E254" s="24">
        <f t="shared" si="31"/>
        <v>453.83333490393596</v>
      </c>
      <c r="F254" s="48">
        <f t="shared" si="32"/>
        <v>0.56070810810136307</v>
      </c>
      <c r="G254" s="44">
        <f t="shared" si="33"/>
        <v>809.39320895622461</v>
      </c>
      <c r="H254" s="24">
        <f t="shared" si="34"/>
        <v>70658.141475553799</v>
      </c>
      <c r="I254" s="24">
        <f t="shared" si="35"/>
        <v>22422.077554412142</v>
      </c>
      <c r="J254" s="24">
        <f t="shared" si="27"/>
        <v>93080.219029965941</v>
      </c>
    </row>
    <row r="255" spans="1:10" x14ac:dyDescent="0.2">
      <c r="A255" s="132"/>
      <c r="B255" s="25">
        <f t="shared" si="36"/>
        <v>246</v>
      </c>
      <c r="C255" s="24">
        <f t="shared" si="29"/>
        <v>353.29070737776902</v>
      </c>
      <c r="D255" s="48">
        <f t="shared" si="30"/>
        <v>0.43648835135813013</v>
      </c>
      <c r="E255" s="24">
        <f t="shared" si="31"/>
        <v>456.10250157845559</v>
      </c>
      <c r="F255" s="48">
        <f t="shared" si="32"/>
        <v>0.56351164864186987</v>
      </c>
      <c r="G255" s="44">
        <f t="shared" si="33"/>
        <v>809.39320895622461</v>
      </c>
      <c r="H255" s="24">
        <f t="shared" si="34"/>
        <v>70202.038973975345</v>
      </c>
      <c r="I255" s="24">
        <f t="shared" si="35"/>
        <v>22068.786847034375</v>
      </c>
      <c r="J255" s="24">
        <f t="shared" si="27"/>
        <v>92270.825821009726</v>
      </c>
    </row>
    <row r="256" spans="1:10" x14ac:dyDescent="0.2">
      <c r="A256" s="132"/>
      <c r="B256" s="25">
        <f t="shared" si="36"/>
        <v>247</v>
      </c>
      <c r="C256" s="24">
        <f t="shared" si="29"/>
        <v>351.01019486987673</v>
      </c>
      <c r="D256" s="48">
        <f t="shared" si="30"/>
        <v>0.43367079311492079</v>
      </c>
      <c r="E256" s="24">
        <f t="shared" si="31"/>
        <v>458.38301408634788</v>
      </c>
      <c r="F256" s="48">
        <f t="shared" si="32"/>
        <v>0.56632920688507926</v>
      </c>
      <c r="G256" s="44">
        <f t="shared" si="33"/>
        <v>809.39320895622461</v>
      </c>
      <c r="H256" s="24">
        <f t="shared" si="34"/>
        <v>69743.655959889002</v>
      </c>
      <c r="I256" s="24">
        <f t="shared" si="35"/>
        <v>21717.776652164499</v>
      </c>
      <c r="J256" s="24">
        <f t="shared" si="27"/>
        <v>91461.432612053497</v>
      </c>
    </row>
    <row r="257" spans="1:10" x14ac:dyDescent="0.2">
      <c r="A257" s="132"/>
      <c r="B257" s="25">
        <f t="shared" si="36"/>
        <v>248</v>
      </c>
      <c r="C257" s="24">
        <f t="shared" si="29"/>
        <v>348.71827979944504</v>
      </c>
      <c r="D257" s="48">
        <f t="shared" si="30"/>
        <v>0.43083914708049548</v>
      </c>
      <c r="E257" s="24">
        <f t="shared" si="31"/>
        <v>460.67492915677957</v>
      </c>
      <c r="F257" s="48">
        <f t="shared" si="32"/>
        <v>0.56916085291950458</v>
      </c>
      <c r="G257" s="44">
        <f t="shared" si="33"/>
        <v>809.39320895622461</v>
      </c>
      <c r="H257" s="24">
        <f t="shared" si="34"/>
        <v>69282.981030732219</v>
      </c>
      <c r="I257" s="24">
        <f t="shared" si="35"/>
        <v>21369.058372365052</v>
      </c>
      <c r="J257" s="24">
        <f t="shared" si="27"/>
        <v>90652.039403097267</v>
      </c>
    </row>
    <row r="258" spans="1:10" x14ac:dyDescent="0.2">
      <c r="A258" s="132"/>
      <c r="B258" s="25">
        <f t="shared" si="36"/>
        <v>249</v>
      </c>
      <c r="C258" s="24">
        <f t="shared" si="29"/>
        <v>346.4149051536611</v>
      </c>
      <c r="D258" s="48">
        <f t="shared" si="30"/>
        <v>0.42799334281589785</v>
      </c>
      <c r="E258" s="24">
        <f t="shared" si="31"/>
        <v>462.97830380256352</v>
      </c>
      <c r="F258" s="48">
        <f t="shared" si="32"/>
        <v>0.57200665718410215</v>
      </c>
      <c r="G258" s="44">
        <f t="shared" si="33"/>
        <v>809.39320895622461</v>
      </c>
      <c r="H258" s="24">
        <f t="shared" si="34"/>
        <v>68820.002726929655</v>
      </c>
      <c r="I258" s="24">
        <f t="shared" si="35"/>
        <v>21022.64346721139</v>
      </c>
      <c r="J258" s="24">
        <f t="shared" si="27"/>
        <v>89842.646194141038</v>
      </c>
    </row>
    <row r="259" spans="1:10" x14ac:dyDescent="0.2">
      <c r="A259" s="132"/>
      <c r="B259" s="25">
        <f t="shared" si="36"/>
        <v>250</v>
      </c>
      <c r="C259" s="24">
        <f t="shared" si="29"/>
        <v>344.10001363464829</v>
      </c>
      <c r="D259" s="48">
        <f t="shared" si="30"/>
        <v>0.42513330952997735</v>
      </c>
      <c r="E259" s="24">
        <f t="shared" si="31"/>
        <v>465.29319532157632</v>
      </c>
      <c r="F259" s="48">
        <f t="shared" si="32"/>
        <v>0.57486669047002259</v>
      </c>
      <c r="G259" s="44">
        <f t="shared" si="33"/>
        <v>809.39320895622461</v>
      </c>
      <c r="H259" s="24">
        <f t="shared" si="34"/>
        <v>68354.709531608081</v>
      </c>
      <c r="I259" s="24">
        <f t="shared" si="35"/>
        <v>20678.543453576742</v>
      </c>
      <c r="J259" s="24">
        <f t="shared" si="27"/>
        <v>89033.252985184823</v>
      </c>
    </row>
    <row r="260" spans="1:10" x14ac:dyDescent="0.2">
      <c r="A260" s="132"/>
      <c r="B260" s="25">
        <f t="shared" si="36"/>
        <v>251</v>
      </c>
      <c r="C260" s="24">
        <f t="shared" si="29"/>
        <v>341.7735476580404</v>
      </c>
      <c r="D260" s="48">
        <f t="shared" si="30"/>
        <v>0.42225897607762725</v>
      </c>
      <c r="E260" s="24">
        <f t="shared" si="31"/>
        <v>467.61966129818421</v>
      </c>
      <c r="F260" s="48">
        <f t="shared" si="32"/>
        <v>0.5777410239223727</v>
      </c>
      <c r="G260" s="44">
        <f t="shared" si="33"/>
        <v>809.39320895622461</v>
      </c>
      <c r="H260" s="24">
        <f t="shared" si="34"/>
        <v>67887.089870309894</v>
      </c>
      <c r="I260" s="24">
        <f t="shared" si="35"/>
        <v>20336.7699059187</v>
      </c>
      <c r="J260" s="24">
        <f t="shared" si="27"/>
        <v>88223.859776228594</v>
      </c>
    </row>
    <row r="261" spans="1:10" x14ac:dyDescent="0.2">
      <c r="A261" s="132"/>
      <c r="B261" s="25">
        <f t="shared" si="36"/>
        <v>252</v>
      </c>
      <c r="C261" s="24">
        <f t="shared" si="29"/>
        <v>339.43544935154949</v>
      </c>
      <c r="D261" s="48">
        <f t="shared" si="30"/>
        <v>0.41937027095801538</v>
      </c>
      <c r="E261" s="24">
        <f t="shared" si="31"/>
        <v>469.95775960467512</v>
      </c>
      <c r="F261" s="48">
        <f t="shared" si="32"/>
        <v>0.58062972904198462</v>
      </c>
      <c r="G261" s="44">
        <f t="shared" si="33"/>
        <v>809.39320895622461</v>
      </c>
      <c r="H261" s="24">
        <f t="shared" si="34"/>
        <v>67417.132110705221</v>
      </c>
      <c r="I261" s="24">
        <f t="shared" si="35"/>
        <v>19997.33445656715</v>
      </c>
      <c r="J261" s="24">
        <f t="shared" si="27"/>
        <v>87414.466567272379</v>
      </c>
    </row>
    <row r="262" spans="1:10" x14ac:dyDescent="0.2">
      <c r="A262" s="132">
        <f>A250+1</f>
        <v>22</v>
      </c>
      <c r="B262" s="25">
        <f t="shared" si="36"/>
        <v>253</v>
      </c>
      <c r="C262" s="24">
        <f t="shared" si="29"/>
        <v>337.08566055352611</v>
      </c>
      <c r="D262" s="48">
        <f t="shared" si="30"/>
        <v>0.41646712231280547</v>
      </c>
      <c r="E262" s="24">
        <f t="shared" si="31"/>
        <v>472.3075484026985</v>
      </c>
      <c r="F262" s="48">
        <f t="shared" si="32"/>
        <v>0.58353287768719453</v>
      </c>
      <c r="G262" s="44">
        <f t="shared" si="33"/>
        <v>809.39320895622461</v>
      </c>
      <c r="H262" s="24">
        <f t="shared" si="34"/>
        <v>66944.824562302529</v>
      </c>
      <c r="I262" s="24">
        <f t="shared" si="35"/>
        <v>19660.248796013624</v>
      </c>
      <c r="J262" s="24">
        <f t="shared" si="27"/>
        <v>86605.073358316149</v>
      </c>
    </row>
    <row r="263" spans="1:10" x14ac:dyDescent="0.2">
      <c r="A263" s="132"/>
      <c r="B263" s="25">
        <f t="shared" si="36"/>
        <v>254</v>
      </c>
      <c r="C263" s="24">
        <f t="shared" si="29"/>
        <v>334.72412281151264</v>
      </c>
      <c r="D263" s="48">
        <f t="shared" si="30"/>
        <v>0.41354945792436953</v>
      </c>
      <c r="E263" s="24">
        <f t="shared" si="31"/>
        <v>474.66908614471197</v>
      </c>
      <c r="F263" s="48">
        <f t="shared" si="32"/>
        <v>0.58645054207563052</v>
      </c>
      <c r="G263" s="44">
        <f t="shared" si="33"/>
        <v>809.39320895622461</v>
      </c>
      <c r="H263" s="24">
        <f t="shared" si="34"/>
        <v>66470.155476157815</v>
      </c>
      <c r="I263" s="24">
        <f t="shared" si="35"/>
        <v>19325.524673202111</v>
      </c>
      <c r="J263" s="24">
        <f t="shared" si="27"/>
        <v>85795.68014935992</v>
      </c>
    </row>
    <row r="264" spans="1:10" x14ac:dyDescent="0.2">
      <c r="A264" s="132"/>
      <c r="B264" s="25">
        <f t="shared" si="36"/>
        <v>255</v>
      </c>
      <c r="C264" s="24">
        <f t="shared" si="29"/>
        <v>332.35077738078911</v>
      </c>
      <c r="D264" s="48">
        <f t="shared" si="30"/>
        <v>0.41061720521399142</v>
      </c>
      <c r="E264" s="24">
        <f t="shared" si="31"/>
        <v>477.0424315754355</v>
      </c>
      <c r="F264" s="48">
        <f t="shared" si="32"/>
        <v>0.58938279478600863</v>
      </c>
      <c r="G264" s="44">
        <f t="shared" si="33"/>
        <v>809.39320895622461</v>
      </c>
      <c r="H264" s="24">
        <f t="shared" si="34"/>
        <v>65993.11304458238</v>
      </c>
      <c r="I264" s="24">
        <f t="shared" si="35"/>
        <v>18993.173895821321</v>
      </c>
      <c r="J264" s="24">
        <f t="shared" si="27"/>
        <v>84986.286940403705</v>
      </c>
    </row>
    <row r="265" spans="1:10" x14ac:dyDescent="0.2">
      <c r="A265" s="132"/>
      <c r="B265" s="25">
        <f t="shared" si="36"/>
        <v>256</v>
      </c>
      <c r="C265" s="24">
        <f t="shared" si="29"/>
        <v>329.96556522291189</v>
      </c>
      <c r="D265" s="48">
        <f t="shared" si="30"/>
        <v>0.40767029124006132</v>
      </c>
      <c r="E265" s="24">
        <f t="shared" si="31"/>
        <v>479.42764373331272</v>
      </c>
      <c r="F265" s="48">
        <f t="shared" si="32"/>
        <v>0.59232970875993873</v>
      </c>
      <c r="G265" s="44">
        <f t="shared" si="33"/>
        <v>809.39320895622461</v>
      </c>
      <c r="H265" s="24">
        <f t="shared" si="34"/>
        <v>65513.68540084907</v>
      </c>
      <c r="I265" s="24">
        <f t="shared" si="35"/>
        <v>18663.208330598409</v>
      </c>
      <c r="J265" s="24">
        <f t="shared" si="27"/>
        <v>84176.893731447475</v>
      </c>
    </row>
    <row r="266" spans="1:10" x14ac:dyDescent="0.2">
      <c r="A266" s="132"/>
      <c r="B266" s="25">
        <f t="shared" si="36"/>
        <v>257</v>
      </c>
      <c r="C266" s="24">
        <f t="shared" si="29"/>
        <v>327.56842700424534</v>
      </c>
      <c r="D266" s="48">
        <f t="shared" si="30"/>
        <v>0.40470864269626161</v>
      </c>
      <c r="E266" s="24">
        <f t="shared" si="31"/>
        <v>481.82478195197928</v>
      </c>
      <c r="F266" s="48">
        <f t="shared" si="32"/>
        <v>0.59529135730373839</v>
      </c>
      <c r="G266" s="44">
        <f t="shared" si="33"/>
        <v>809.39320895622461</v>
      </c>
      <c r="H266" s="24">
        <f t="shared" si="34"/>
        <v>65031.860618897088</v>
      </c>
      <c r="I266" s="24">
        <f t="shared" si="35"/>
        <v>18335.639903594165</v>
      </c>
      <c r="J266" s="24">
        <f t="shared" ref="J266:J329" si="37">H266+I266</f>
        <v>83367.50052249126</v>
      </c>
    </row>
    <row r="267" spans="1:10" x14ac:dyDescent="0.2">
      <c r="A267" s="132"/>
      <c r="B267" s="25">
        <f t="shared" si="36"/>
        <v>258</v>
      </c>
      <c r="C267" s="24">
        <f t="shared" ref="C267:C330" si="38">IF(H266*($G$5*0.01/12)&gt;0,H266*($G$5*0.01/12),0)</f>
        <v>325.15930309448544</v>
      </c>
      <c r="D267" s="48">
        <f t="shared" ref="D267:D330" si="39">C267/G267</f>
        <v>0.40173218590974291</v>
      </c>
      <c r="E267" s="24">
        <f t="shared" ref="E267:E330" si="40">IF(C267&gt;0,G267-C267,0)</f>
        <v>484.23390586173917</v>
      </c>
      <c r="F267" s="48">
        <f t="shared" ref="F267:F330" si="41">E267/G267</f>
        <v>0.59826781409025709</v>
      </c>
      <c r="G267" s="44">
        <f t="shared" ref="G267:G330" si="42">IF(C267&gt;0,(($G$5*0.01/12)*$G$4)/(1-1/(1+($G$5*0.01/12))^($G$6*12)),0)</f>
        <v>809.39320895622461</v>
      </c>
      <c r="H267" s="24">
        <f t="shared" ref="H267:H330" si="43">IF(H266-E267&gt;=0,H266-E267,0)</f>
        <v>64547.626713035352</v>
      </c>
      <c r="I267" s="24">
        <f t="shared" ref="I267:I330" si="44">I266-C267</f>
        <v>18010.480600499679</v>
      </c>
      <c r="J267" s="24">
        <f t="shared" si="37"/>
        <v>82558.107313535031</v>
      </c>
    </row>
    <row r="268" spans="1:10" x14ac:dyDescent="0.2">
      <c r="A268" s="132"/>
      <c r="B268" s="25">
        <f t="shared" si="36"/>
        <v>259</v>
      </c>
      <c r="C268" s="24">
        <f t="shared" si="38"/>
        <v>322.73813356517678</v>
      </c>
      <c r="D268" s="48">
        <f t="shared" si="39"/>
        <v>0.39874084683929167</v>
      </c>
      <c r="E268" s="24">
        <f t="shared" si="40"/>
        <v>486.65507539104783</v>
      </c>
      <c r="F268" s="48">
        <f t="shared" si="41"/>
        <v>0.60125915316070833</v>
      </c>
      <c r="G268" s="44">
        <f t="shared" si="42"/>
        <v>809.39320895622461</v>
      </c>
      <c r="H268" s="24">
        <f t="shared" si="43"/>
        <v>64060.971637644303</v>
      </c>
      <c r="I268" s="24">
        <f t="shared" si="44"/>
        <v>17687.742466934502</v>
      </c>
      <c r="J268" s="24">
        <f t="shared" si="37"/>
        <v>81748.714104578801</v>
      </c>
    </row>
    <row r="269" spans="1:10" x14ac:dyDescent="0.2">
      <c r="A269" s="132"/>
      <c r="B269" s="25">
        <f t="shared" si="36"/>
        <v>260</v>
      </c>
      <c r="C269" s="24">
        <f t="shared" si="38"/>
        <v>320.30485818822154</v>
      </c>
      <c r="D269" s="48">
        <f t="shared" si="39"/>
        <v>0.39573455107348815</v>
      </c>
      <c r="E269" s="24">
        <f t="shared" si="40"/>
        <v>489.08835076800307</v>
      </c>
      <c r="F269" s="48">
        <f t="shared" si="41"/>
        <v>0.60426544892651179</v>
      </c>
      <c r="G269" s="44">
        <f t="shared" si="42"/>
        <v>809.39320895622461</v>
      </c>
      <c r="H269" s="24">
        <f t="shared" si="43"/>
        <v>63571.883286876298</v>
      </c>
      <c r="I269" s="24">
        <f t="shared" si="44"/>
        <v>17367.437608746281</v>
      </c>
      <c r="J269" s="24">
        <f t="shared" si="37"/>
        <v>80939.320895622572</v>
      </c>
    </row>
    <row r="270" spans="1:10" x14ac:dyDescent="0.2">
      <c r="A270" s="132"/>
      <c r="B270" s="25">
        <f t="shared" si="36"/>
        <v>261</v>
      </c>
      <c r="C270" s="24">
        <f t="shared" si="38"/>
        <v>317.8594164343815</v>
      </c>
      <c r="D270" s="48">
        <f t="shared" si="39"/>
        <v>0.39271322382885554</v>
      </c>
      <c r="E270" s="24">
        <f t="shared" si="40"/>
        <v>491.53379252184311</v>
      </c>
      <c r="F270" s="48">
        <f t="shared" si="41"/>
        <v>0.60728677617114446</v>
      </c>
      <c r="G270" s="44">
        <f t="shared" si="42"/>
        <v>809.39320895622461</v>
      </c>
      <c r="H270" s="24">
        <f t="shared" si="43"/>
        <v>63080.349494354457</v>
      </c>
      <c r="I270" s="24">
        <f t="shared" si="44"/>
        <v>17049.578192311899</v>
      </c>
      <c r="J270" s="24">
        <f t="shared" si="37"/>
        <v>80129.927686666357</v>
      </c>
    </row>
    <row r="271" spans="1:10" x14ac:dyDescent="0.2">
      <c r="A271" s="132"/>
      <c r="B271" s="25">
        <f t="shared" si="36"/>
        <v>262</v>
      </c>
      <c r="C271" s="24">
        <f t="shared" si="38"/>
        <v>315.4017474717723</v>
      </c>
      <c r="D271" s="48">
        <f t="shared" si="39"/>
        <v>0.38967678994799987</v>
      </c>
      <c r="E271" s="24">
        <f t="shared" si="40"/>
        <v>493.99146148445232</v>
      </c>
      <c r="F271" s="48">
        <f t="shared" si="41"/>
        <v>0.61032321005200019</v>
      </c>
      <c r="G271" s="44">
        <f t="shared" si="42"/>
        <v>809.39320895622461</v>
      </c>
      <c r="H271" s="24">
        <f t="shared" si="43"/>
        <v>62586.358032870005</v>
      </c>
      <c r="I271" s="24">
        <f t="shared" si="44"/>
        <v>16734.176444840126</v>
      </c>
      <c r="J271" s="24">
        <f t="shared" si="37"/>
        <v>79320.534477710127</v>
      </c>
    </row>
    <row r="272" spans="1:10" x14ac:dyDescent="0.2">
      <c r="A272" s="132"/>
      <c r="B272" s="25">
        <f t="shared" si="36"/>
        <v>263</v>
      </c>
      <c r="C272" s="24">
        <f t="shared" si="38"/>
        <v>312.93179016435005</v>
      </c>
      <c r="D272" s="48">
        <f t="shared" si="39"/>
        <v>0.38662517389773987</v>
      </c>
      <c r="E272" s="24">
        <f t="shared" si="40"/>
        <v>496.46141879187456</v>
      </c>
      <c r="F272" s="48">
        <f t="shared" si="41"/>
        <v>0.61337482610226013</v>
      </c>
      <c r="G272" s="44">
        <f t="shared" si="42"/>
        <v>809.39320895622461</v>
      </c>
      <c r="H272" s="24">
        <f t="shared" si="43"/>
        <v>62089.896614078127</v>
      </c>
      <c r="I272" s="24">
        <f t="shared" si="44"/>
        <v>16421.244654675775</v>
      </c>
      <c r="J272" s="24">
        <f t="shared" si="37"/>
        <v>78511.141268753898</v>
      </c>
    </row>
    <row r="273" spans="1:10" x14ac:dyDescent="0.2">
      <c r="A273" s="132"/>
      <c r="B273" s="25">
        <f t="shared" si="36"/>
        <v>264</v>
      </c>
      <c r="C273" s="24">
        <f t="shared" si="38"/>
        <v>310.44948307039061</v>
      </c>
      <c r="D273" s="48">
        <f t="shared" si="39"/>
        <v>0.38355829976722849</v>
      </c>
      <c r="E273" s="24">
        <f t="shared" si="40"/>
        <v>498.943725885834</v>
      </c>
      <c r="F273" s="48">
        <f t="shared" si="41"/>
        <v>0.61644170023277145</v>
      </c>
      <c r="G273" s="44">
        <f t="shared" si="42"/>
        <v>809.39320895622461</v>
      </c>
      <c r="H273" s="24">
        <f t="shared" si="43"/>
        <v>61590.952888192296</v>
      </c>
      <c r="I273" s="24">
        <f t="shared" si="44"/>
        <v>16110.795171605385</v>
      </c>
      <c r="J273" s="24">
        <f t="shared" si="37"/>
        <v>77701.748059797683</v>
      </c>
    </row>
    <row r="274" spans="1:10" x14ac:dyDescent="0.2">
      <c r="A274" s="132">
        <f>A262+1</f>
        <v>23</v>
      </c>
      <c r="B274" s="25">
        <f t="shared" si="36"/>
        <v>265</v>
      </c>
      <c r="C274" s="24">
        <f t="shared" si="38"/>
        <v>307.95476444096147</v>
      </c>
      <c r="D274" s="48">
        <f t="shared" si="39"/>
        <v>0.38047609126606469</v>
      </c>
      <c r="E274" s="24">
        <f t="shared" si="40"/>
        <v>501.43844451526314</v>
      </c>
      <c r="F274" s="48">
        <f t="shared" si="41"/>
        <v>0.61952390873393537</v>
      </c>
      <c r="G274" s="44">
        <f t="shared" si="42"/>
        <v>809.39320895622461</v>
      </c>
      <c r="H274" s="24">
        <f t="shared" si="43"/>
        <v>61089.514443677035</v>
      </c>
      <c r="I274" s="24">
        <f t="shared" si="44"/>
        <v>15802.840407164424</v>
      </c>
      <c r="J274" s="24">
        <f t="shared" si="37"/>
        <v>76892.354850841453</v>
      </c>
    </row>
    <row r="275" spans="1:10" x14ac:dyDescent="0.2">
      <c r="A275" s="132"/>
      <c r="B275" s="25">
        <f t="shared" si="36"/>
        <v>266</v>
      </c>
      <c r="C275" s="24">
        <f t="shared" si="38"/>
        <v>305.44757221838518</v>
      </c>
      <c r="D275" s="48">
        <f t="shared" si="39"/>
        <v>0.37737847172239503</v>
      </c>
      <c r="E275" s="24">
        <f t="shared" si="40"/>
        <v>503.94563673783944</v>
      </c>
      <c r="F275" s="48">
        <f t="shared" si="41"/>
        <v>0.62262152827760497</v>
      </c>
      <c r="G275" s="44">
        <f t="shared" si="42"/>
        <v>809.39320895622461</v>
      </c>
      <c r="H275" s="24">
        <f t="shared" si="43"/>
        <v>60585.568806939198</v>
      </c>
      <c r="I275" s="24">
        <f t="shared" si="44"/>
        <v>15497.392834946038</v>
      </c>
      <c r="J275" s="24">
        <f t="shared" si="37"/>
        <v>76082.961641885238</v>
      </c>
    </row>
    <row r="276" spans="1:10" x14ac:dyDescent="0.2">
      <c r="A276" s="132"/>
      <c r="B276" s="25">
        <f t="shared" si="36"/>
        <v>267</v>
      </c>
      <c r="C276" s="24">
        <f t="shared" si="38"/>
        <v>302.92784403469602</v>
      </c>
      <c r="D276" s="48">
        <f t="shared" si="39"/>
        <v>0.37426536408100708</v>
      </c>
      <c r="E276" s="24">
        <f t="shared" si="40"/>
        <v>506.46536492152859</v>
      </c>
      <c r="F276" s="48">
        <f t="shared" si="41"/>
        <v>0.62573463591899292</v>
      </c>
      <c r="G276" s="44">
        <f t="shared" si="42"/>
        <v>809.39320895622461</v>
      </c>
      <c r="H276" s="24">
        <f t="shared" si="43"/>
        <v>60079.103442017673</v>
      </c>
      <c r="I276" s="24">
        <f t="shared" si="44"/>
        <v>15194.464990911343</v>
      </c>
      <c r="J276" s="24">
        <f t="shared" si="37"/>
        <v>75273.568432929023</v>
      </c>
    </row>
    <row r="277" spans="1:10" x14ac:dyDescent="0.2">
      <c r="A277" s="132"/>
      <c r="B277" s="25">
        <f t="shared" si="36"/>
        <v>268</v>
      </c>
      <c r="C277" s="24">
        <f t="shared" si="38"/>
        <v>300.39551721008837</v>
      </c>
      <c r="D277" s="48">
        <f t="shared" si="39"/>
        <v>0.3711366909014121</v>
      </c>
      <c r="E277" s="24">
        <f t="shared" si="40"/>
        <v>508.99769174613624</v>
      </c>
      <c r="F277" s="48">
        <f t="shared" si="41"/>
        <v>0.6288633090985879</v>
      </c>
      <c r="G277" s="44">
        <f t="shared" si="42"/>
        <v>809.39320895622461</v>
      </c>
      <c r="H277" s="24">
        <f t="shared" si="43"/>
        <v>59570.105750271534</v>
      </c>
      <c r="I277" s="24">
        <f t="shared" si="44"/>
        <v>14894.069473701255</v>
      </c>
      <c r="J277" s="24">
        <f t="shared" si="37"/>
        <v>74464.175223972794</v>
      </c>
    </row>
    <row r="278" spans="1:10" x14ac:dyDescent="0.2">
      <c r="A278" s="132"/>
      <c r="B278" s="25">
        <f t="shared" si="36"/>
        <v>269</v>
      </c>
      <c r="C278" s="24">
        <f t="shared" si="38"/>
        <v>297.85052875135767</v>
      </c>
      <c r="D278" s="48">
        <f t="shared" si="39"/>
        <v>0.36799237435591914</v>
      </c>
      <c r="E278" s="24">
        <f t="shared" si="40"/>
        <v>511.54268020486694</v>
      </c>
      <c r="F278" s="48">
        <f t="shared" si="41"/>
        <v>0.63200762564408086</v>
      </c>
      <c r="G278" s="44">
        <f t="shared" si="42"/>
        <v>809.39320895622461</v>
      </c>
      <c r="H278" s="24">
        <f t="shared" si="43"/>
        <v>59058.563070066666</v>
      </c>
      <c r="I278" s="24">
        <f t="shared" si="44"/>
        <v>14596.218944949896</v>
      </c>
      <c r="J278" s="24">
        <f t="shared" si="37"/>
        <v>73654.782015016564</v>
      </c>
    </row>
    <row r="279" spans="1:10" x14ac:dyDescent="0.2">
      <c r="A279" s="132"/>
      <c r="B279" s="25">
        <f t="shared" si="36"/>
        <v>270</v>
      </c>
      <c r="C279" s="24">
        <f t="shared" si="38"/>
        <v>295.29281535033334</v>
      </c>
      <c r="D279" s="48">
        <f t="shared" si="39"/>
        <v>0.36483233622769873</v>
      </c>
      <c r="E279" s="24">
        <f t="shared" si="40"/>
        <v>514.10039360589121</v>
      </c>
      <c r="F279" s="48">
        <f t="shared" si="41"/>
        <v>0.63516766377230116</v>
      </c>
      <c r="G279" s="44">
        <f t="shared" si="42"/>
        <v>809.39320895622461</v>
      </c>
      <c r="H279" s="24">
        <f t="shared" si="43"/>
        <v>58544.462676460775</v>
      </c>
      <c r="I279" s="24">
        <f t="shared" si="44"/>
        <v>14300.926129599564</v>
      </c>
      <c r="J279" s="24">
        <f t="shared" si="37"/>
        <v>72845.388806060335</v>
      </c>
    </row>
    <row r="280" spans="1:10" x14ac:dyDescent="0.2">
      <c r="A280" s="132"/>
      <c r="B280" s="25">
        <f t="shared" ref="B280:B343" si="45">B279+1</f>
        <v>271</v>
      </c>
      <c r="C280" s="24">
        <f t="shared" si="38"/>
        <v>292.72231338230387</v>
      </c>
      <c r="D280" s="48">
        <f t="shared" si="39"/>
        <v>0.36165649790883719</v>
      </c>
      <c r="E280" s="24">
        <f t="shared" si="40"/>
        <v>516.67089557392069</v>
      </c>
      <c r="F280" s="48">
        <f t="shared" si="41"/>
        <v>0.63834350209116275</v>
      </c>
      <c r="G280" s="44">
        <f t="shared" si="42"/>
        <v>809.39320895622461</v>
      </c>
      <c r="H280" s="24">
        <f t="shared" si="43"/>
        <v>58027.791780886851</v>
      </c>
      <c r="I280" s="24">
        <f t="shared" si="44"/>
        <v>14008.203816217259</v>
      </c>
      <c r="J280" s="24">
        <f t="shared" si="37"/>
        <v>72035.995597104105</v>
      </c>
    </row>
    <row r="281" spans="1:10" x14ac:dyDescent="0.2">
      <c r="A281" s="132"/>
      <c r="B281" s="25">
        <f t="shared" si="45"/>
        <v>272</v>
      </c>
      <c r="C281" s="24">
        <f t="shared" si="38"/>
        <v>290.13895890443428</v>
      </c>
      <c r="D281" s="48">
        <f t="shared" si="39"/>
        <v>0.35846478039838137</v>
      </c>
      <c r="E281" s="24">
        <f t="shared" si="40"/>
        <v>519.25425005179034</v>
      </c>
      <c r="F281" s="48">
        <f t="shared" si="41"/>
        <v>0.64153521960161863</v>
      </c>
      <c r="G281" s="44">
        <f t="shared" si="42"/>
        <v>809.39320895622461</v>
      </c>
      <c r="H281" s="24">
        <f t="shared" si="43"/>
        <v>57508.537530835063</v>
      </c>
      <c r="I281" s="24">
        <f t="shared" si="44"/>
        <v>13718.064857312826</v>
      </c>
      <c r="J281" s="24">
        <f t="shared" si="37"/>
        <v>71226.60238814789</v>
      </c>
    </row>
    <row r="282" spans="1:10" x14ac:dyDescent="0.2">
      <c r="A282" s="132"/>
      <c r="B282" s="25">
        <f t="shared" si="45"/>
        <v>273</v>
      </c>
      <c r="C282" s="24">
        <f t="shared" si="38"/>
        <v>287.54268765417532</v>
      </c>
      <c r="D282" s="48">
        <f t="shared" si="39"/>
        <v>0.35525710430037327</v>
      </c>
      <c r="E282" s="24">
        <f t="shared" si="40"/>
        <v>521.85052130204929</v>
      </c>
      <c r="F282" s="48">
        <f t="shared" si="41"/>
        <v>0.64474289569962673</v>
      </c>
      <c r="G282" s="44">
        <f t="shared" si="42"/>
        <v>809.39320895622461</v>
      </c>
      <c r="H282" s="24">
        <f t="shared" si="43"/>
        <v>56986.687009533016</v>
      </c>
      <c r="I282" s="24">
        <f t="shared" si="44"/>
        <v>13430.52216965865</v>
      </c>
      <c r="J282" s="24">
        <f t="shared" si="37"/>
        <v>70417.209179191661</v>
      </c>
    </row>
    <row r="283" spans="1:10" x14ac:dyDescent="0.2">
      <c r="A283" s="132"/>
      <c r="B283" s="25">
        <f t="shared" si="45"/>
        <v>274</v>
      </c>
      <c r="C283" s="24">
        <f t="shared" si="38"/>
        <v>284.93343504766511</v>
      </c>
      <c r="D283" s="48">
        <f t="shared" si="39"/>
        <v>0.35203338982187521</v>
      </c>
      <c r="E283" s="24">
        <f t="shared" si="40"/>
        <v>524.45977390855955</v>
      </c>
      <c r="F283" s="48">
        <f t="shared" si="41"/>
        <v>0.64796661017812485</v>
      </c>
      <c r="G283" s="44">
        <f t="shared" si="42"/>
        <v>809.39320895622461</v>
      </c>
      <c r="H283" s="24">
        <f t="shared" si="43"/>
        <v>56462.227235624458</v>
      </c>
      <c r="I283" s="24">
        <f t="shared" si="44"/>
        <v>13145.588734610985</v>
      </c>
      <c r="J283" s="24">
        <f t="shared" si="37"/>
        <v>69607.815970235446</v>
      </c>
    </row>
    <row r="284" spans="1:10" x14ac:dyDescent="0.2">
      <c r="A284" s="132"/>
      <c r="B284" s="25">
        <f t="shared" si="45"/>
        <v>275</v>
      </c>
      <c r="C284" s="24">
        <f t="shared" si="38"/>
        <v>282.3111361781223</v>
      </c>
      <c r="D284" s="48">
        <f t="shared" si="39"/>
        <v>0.34879355677098456</v>
      </c>
      <c r="E284" s="24">
        <f t="shared" si="40"/>
        <v>527.08207277810232</v>
      </c>
      <c r="F284" s="48">
        <f t="shared" si="41"/>
        <v>0.65120644322901544</v>
      </c>
      <c r="G284" s="44">
        <f t="shared" si="42"/>
        <v>809.39320895622461</v>
      </c>
      <c r="H284" s="24">
        <f t="shared" si="43"/>
        <v>55935.145162846355</v>
      </c>
      <c r="I284" s="24">
        <f t="shared" si="44"/>
        <v>12863.277598432862</v>
      </c>
      <c r="J284" s="24">
        <f t="shared" si="37"/>
        <v>68798.422761279217</v>
      </c>
    </row>
    <row r="285" spans="1:10" x14ac:dyDescent="0.2">
      <c r="A285" s="132"/>
      <c r="B285" s="25">
        <f t="shared" si="45"/>
        <v>276</v>
      </c>
      <c r="C285" s="24">
        <f t="shared" si="38"/>
        <v>279.67572581423178</v>
      </c>
      <c r="D285" s="48">
        <f t="shared" si="39"/>
        <v>0.34553752455483949</v>
      </c>
      <c r="E285" s="24">
        <f t="shared" si="40"/>
        <v>529.71748314199283</v>
      </c>
      <c r="F285" s="48">
        <f t="shared" si="41"/>
        <v>0.65446247544516056</v>
      </c>
      <c r="G285" s="44">
        <f t="shared" si="42"/>
        <v>809.39320895622461</v>
      </c>
      <c r="H285" s="24">
        <f t="shared" si="43"/>
        <v>55405.427679704364</v>
      </c>
      <c r="I285" s="24">
        <f t="shared" si="44"/>
        <v>12583.60187261863</v>
      </c>
      <c r="J285" s="24">
        <f t="shared" si="37"/>
        <v>67989.029552322987</v>
      </c>
    </row>
    <row r="286" spans="1:10" x14ac:dyDescent="0.2">
      <c r="A286" s="132">
        <f>A274+1</f>
        <v>24</v>
      </c>
      <c r="B286" s="25">
        <f t="shared" si="45"/>
        <v>277</v>
      </c>
      <c r="C286" s="24">
        <f t="shared" si="38"/>
        <v>277.0271383985218</v>
      </c>
      <c r="D286" s="48">
        <f t="shared" si="39"/>
        <v>0.34226521217761363</v>
      </c>
      <c r="E286" s="24">
        <f t="shared" si="40"/>
        <v>532.36607055770287</v>
      </c>
      <c r="F286" s="48">
        <f t="shared" si="41"/>
        <v>0.65773478782238637</v>
      </c>
      <c r="G286" s="44">
        <f t="shared" si="42"/>
        <v>809.39320895622461</v>
      </c>
      <c r="H286" s="24">
        <f t="shared" si="43"/>
        <v>54873.061609146658</v>
      </c>
      <c r="I286" s="24">
        <f t="shared" si="44"/>
        <v>12306.574734220108</v>
      </c>
      <c r="J286" s="24">
        <f t="shared" si="37"/>
        <v>67179.636343366772</v>
      </c>
    </row>
    <row r="287" spans="1:10" x14ac:dyDescent="0.2">
      <c r="A287" s="132"/>
      <c r="B287" s="25">
        <f t="shared" si="45"/>
        <v>278</v>
      </c>
      <c r="C287" s="24">
        <f t="shared" si="38"/>
        <v>274.36530804573329</v>
      </c>
      <c r="D287" s="48">
        <f t="shared" si="39"/>
        <v>0.33897653823850171</v>
      </c>
      <c r="E287" s="24">
        <f t="shared" si="40"/>
        <v>535.02790091049133</v>
      </c>
      <c r="F287" s="48">
        <f t="shared" si="41"/>
        <v>0.66102346176149829</v>
      </c>
      <c r="G287" s="44">
        <f t="shared" si="42"/>
        <v>809.39320895622461</v>
      </c>
      <c r="H287" s="24">
        <f t="shared" si="43"/>
        <v>54338.033708236166</v>
      </c>
      <c r="I287" s="24">
        <f t="shared" si="44"/>
        <v>12032.209426174375</v>
      </c>
      <c r="J287" s="24">
        <f t="shared" si="37"/>
        <v>66370.243134410543</v>
      </c>
    </row>
    <row r="288" spans="1:10" x14ac:dyDescent="0.2">
      <c r="A288" s="132"/>
      <c r="B288" s="25">
        <f t="shared" si="45"/>
        <v>279</v>
      </c>
      <c r="C288" s="24">
        <f t="shared" si="38"/>
        <v>271.69016854118081</v>
      </c>
      <c r="D288" s="48">
        <f t="shared" si="39"/>
        <v>0.33567142092969421</v>
      </c>
      <c r="E288" s="24">
        <f t="shared" si="40"/>
        <v>537.7030404150438</v>
      </c>
      <c r="F288" s="48">
        <f t="shared" si="41"/>
        <v>0.66432857907030585</v>
      </c>
      <c r="G288" s="44">
        <f t="shared" si="42"/>
        <v>809.39320895622461</v>
      </c>
      <c r="H288" s="24">
        <f t="shared" si="43"/>
        <v>53800.330667821123</v>
      </c>
      <c r="I288" s="24">
        <f t="shared" si="44"/>
        <v>11760.519257633194</v>
      </c>
      <c r="J288" s="24">
        <f t="shared" si="37"/>
        <v>65560.849925454313</v>
      </c>
    </row>
    <row r="289" spans="1:10" x14ac:dyDescent="0.2">
      <c r="A289" s="132"/>
      <c r="B289" s="25">
        <f t="shared" si="45"/>
        <v>280</v>
      </c>
      <c r="C289" s="24">
        <f t="shared" si="38"/>
        <v>269.00165333910564</v>
      </c>
      <c r="D289" s="48">
        <f t="shared" si="39"/>
        <v>0.33234977803434274</v>
      </c>
      <c r="E289" s="24">
        <f t="shared" si="40"/>
        <v>540.39155561711891</v>
      </c>
      <c r="F289" s="48">
        <f t="shared" si="41"/>
        <v>0.66765022196565715</v>
      </c>
      <c r="G289" s="44">
        <f t="shared" si="42"/>
        <v>809.39320895622461</v>
      </c>
      <c r="H289" s="24">
        <f t="shared" si="43"/>
        <v>53259.939112204003</v>
      </c>
      <c r="I289" s="24">
        <f t="shared" si="44"/>
        <v>11491.517604294088</v>
      </c>
      <c r="J289" s="24">
        <f t="shared" si="37"/>
        <v>64751.456716498091</v>
      </c>
    </row>
    <row r="290" spans="1:10" x14ac:dyDescent="0.2">
      <c r="A290" s="132"/>
      <c r="B290" s="25">
        <f t="shared" si="45"/>
        <v>281</v>
      </c>
      <c r="C290" s="24">
        <f t="shared" si="38"/>
        <v>266.29969556102003</v>
      </c>
      <c r="D290" s="48">
        <f t="shared" si="39"/>
        <v>0.32901152692451441</v>
      </c>
      <c r="E290" s="24">
        <f t="shared" si="40"/>
        <v>543.09351339520458</v>
      </c>
      <c r="F290" s="48">
        <f t="shared" si="41"/>
        <v>0.67098847307548559</v>
      </c>
      <c r="G290" s="44">
        <f t="shared" si="42"/>
        <v>809.39320895622461</v>
      </c>
      <c r="H290" s="24">
        <f t="shared" si="43"/>
        <v>52716.845598808795</v>
      </c>
      <c r="I290" s="24">
        <f t="shared" si="44"/>
        <v>11225.217908733068</v>
      </c>
      <c r="J290" s="24">
        <f t="shared" si="37"/>
        <v>63942.063507541861</v>
      </c>
    </row>
    <row r="291" spans="1:10" x14ac:dyDescent="0.2">
      <c r="A291" s="132"/>
      <c r="B291" s="25">
        <f t="shared" si="45"/>
        <v>282</v>
      </c>
      <c r="C291" s="24">
        <f t="shared" si="38"/>
        <v>263.584227994044</v>
      </c>
      <c r="D291" s="48">
        <f t="shared" si="39"/>
        <v>0.32565658455913699</v>
      </c>
      <c r="E291" s="24">
        <f t="shared" si="40"/>
        <v>545.80898096218061</v>
      </c>
      <c r="F291" s="48">
        <f t="shared" si="41"/>
        <v>0.67434341544086296</v>
      </c>
      <c r="G291" s="44">
        <f t="shared" si="42"/>
        <v>809.39320895622461</v>
      </c>
      <c r="H291" s="24">
        <f t="shared" si="43"/>
        <v>52171.036617846614</v>
      </c>
      <c r="I291" s="24">
        <f t="shared" si="44"/>
        <v>10961.633680739023</v>
      </c>
      <c r="J291" s="24">
        <f t="shared" si="37"/>
        <v>63132.670298585639</v>
      </c>
    </row>
    <row r="292" spans="1:10" x14ac:dyDescent="0.2">
      <c r="A292" s="132"/>
      <c r="B292" s="25">
        <f t="shared" si="45"/>
        <v>283</v>
      </c>
      <c r="C292" s="24">
        <f t="shared" si="38"/>
        <v>260.85518308923309</v>
      </c>
      <c r="D292" s="48">
        <f t="shared" si="39"/>
        <v>0.32228486748193269</v>
      </c>
      <c r="E292" s="24">
        <f t="shared" si="40"/>
        <v>548.53802586699157</v>
      </c>
      <c r="F292" s="48">
        <f t="shared" si="41"/>
        <v>0.67771513251806736</v>
      </c>
      <c r="G292" s="44">
        <f t="shared" si="42"/>
        <v>809.39320895622461</v>
      </c>
      <c r="H292" s="24">
        <f t="shared" si="43"/>
        <v>51622.498591979624</v>
      </c>
      <c r="I292" s="24">
        <f t="shared" si="44"/>
        <v>10700.77849764979</v>
      </c>
      <c r="J292" s="24">
        <f t="shared" si="37"/>
        <v>62323.27708962941</v>
      </c>
    </row>
    <row r="293" spans="1:10" x14ac:dyDescent="0.2">
      <c r="A293" s="132"/>
      <c r="B293" s="25">
        <f t="shared" si="45"/>
        <v>284</v>
      </c>
      <c r="C293" s="24">
        <f t="shared" si="38"/>
        <v>258.11249295989813</v>
      </c>
      <c r="D293" s="48">
        <f t="shared" si="39"/>
        <v>0.31889629181934231</v>
      </c>
      <c r="E293" s="24">
        <f t="shared" si="40"/>
        <v>551.28071599632653</v>
      </c>
      <c r="F293" s="48">
        <f t="shared" si="41"/>
        <v>0.68110370818065769</v>
      </c>
      <c r="G293" s="44">
        <f t="shared" si="42"/>
        <v>809.39320895622461</v>
      </c>
      <c r="H293" s="24">
        <f t="shared" si="43"/>
        <v>51071.217875983297</v>
      </c>
      <c r="I293" s="24">
        <f t="shared" si="44"/>
        <v>10442.666004689892</v>
      </c>
      <c r="J293" s="24">
        <f t="shared" si="37"/>
        <v>61513.883880673187</v>
      </c>
    </row>
    <row r="294" spans="1:10" x14ac:dyDescent="0.2">
      <c r="A294" s="132"/>
      <c r="B294" s="25">
        <f t="shared" si="45"/>
        <v>285</v>
      </c>
      <c r="C294" s="24">
        <f t="shared" si="38"/>
        <v>255.35608937991648</v>
      </c>
      <c r="D294" s="48">
        <f t="shared" si="39"/>
        <v>0.31549077327843905</v>
      </c>
      <c r="E294" s="24">
        <f t="shared" si="40"/>
        <v>554.0371195763081</v>
      </c>
      <c r="F294" s="48">
        <f t="shared" si="41"/>
        <v>0.68450922672156089</v>
      </c>
      <c r="G294" s="44">
        <f t="shared" si="42"/>
        <v>809.39320895622461</v>
      </c>
      <c r="H294" s="24">
        <f t="shared" si="43"/>
        <v>50517.18075640699</v>
      </c>
      <c r="I294" s="24">
        <f t="shared" si="44"/>
        <v>10187.309915309976</v>
      </c>
      <c r="J294" s="24">
        <f t="shared" si="37"/>
        <v>60704.490671716965</v>
      </c>
    </row>
    <row r="295" spans="1:10" x14ac:dyDescent="0.2">
      <c r="A295" s="132"/>
      <c r="B295" s="25">
        <f t="shared" si="45"/>
        <v>286</v>
      </c>
      <c r="C295" s="24">
        <f t="shared" si="38"/>
        <v>252.58590378203496</v>
      </c>
      <c r="D295" s="48">
        <f t="shared" si="39"/>
        <v>0.31206822714483123</v>
      </c>
      <c r="E295" s="24">
        <f t="shared" si="40"/>
        <v>556.80730517418965</v>
      </c>
      <c r="F295" s="48">
        <f t="shared" si="41"/>
        <v>0.68793177285516871</v>
      </c>
      <c r="G295" s="44">
        <f t="shared" si="42"/>
        <v>809.39320895622461</v>
      </c>
      <c r="H295" s="24">
        <f t="shared" si="43"/>
        <v>49960.373451232801</v>
      </c>
      <c r="I295" s="24">
        <f t="shared" si="44"/>
        <v>9934.7240115279401</v>
      </c>
      <c r="J295" s="24">
        <f t="shared" si="37"/>
        <v>59895.097462760743</v>
      </c>
    </row>
    <row r="296" spans="1:10" x14ac:dyDescent="0.2">
      <c r="A296" s="132"/>
      <c r="B296" s="25">
        <f t="shared" si="45"/>
        <v>287</v>
      </c>
      <c r="C296" s="24">
        <f t="shared" si="38"/>
        <v>249.801867256164</v>
      </c>
      <c r="D296" s="48">
        <f t="shared" si="39"/>
        <v>0.3086285682805554</v>
      </c>
      <c r="E296" s="24">
        <f t="shared" si="40"/>
        <v>559.59134170006064</v>
      </c>
      <c r="F296" s="48">
        <f t="shared" si="41"/>
        <v>0.6913714317194446</v>
      </c>
      <c r="G296" s="44">
        <f t="shared" si="42"/>
        <v>809.39320895622461</v>
      </c>
      <c r="H296" s="24">
        <f t="shared" si="43"/>
        <v>49400.782109532738</v>
      </c>
      <c r="I296" s="24">
        <f t="shared" si="44"/>
        <v>9684.9221442717753</v>
      </c>
      <c r="J296" s="24">
        <f t="shared" si="37"/>
        <v>59085.704253804513</v>
      </c>
    </row>
    <row r="297" spans="1:10" x14ac:dyDescent="0.2">
      <c r="A297" s="132"/>
      <c r="B297" s="25">
        <f t="shared" si="45"/>
        <v>288</v>
      </c>
      <c r="C297" s="24">
        <f t="shared" si="38"/>
        <v>247.00391054766371</v>
      </c>
      <c r="D297" s="48">
        <f t="shared" si="39"/>
        <v>0.30517171112195818</v>
      </c>
      <c r="E297" s="24">
        <f t="shared" si="40"/>
        <v>562.38929840856088</v>
      </c>
      <c r="F297" s="48">
        <f t="shared" si="41"/>
        <v>0.69482828887804182</v>
      </c>
      <c r="G297" s="44">
        <f t="shared" si="42"/>
        <v>809.39320895622461</v>
      </c>
      <c r="H297" s="24">
        <f t="shared" si="43"/>
        <v>48838.392811124177</v>
      </c>
      <c r="I297" s="24">
        <f t="shared" si="44"/>
        <v>9437.9182337241109</v>
      </c>
      <c r="J297" s="24">
        <f t="shared" si="37"/>
        <v>58276.311044848291</v>
      </c>
    </row>
    <row r="298" spans="1:10" x14ac:dyDescent="0.2">
      <c r="A298" s="132">
        <f>A286+1</f>
        <v>25</v>
      </c>
      <c r="B298" s="25">
        <f t="shared" si="45"/>
        <v>289</v>
      </c>
      <c r="C298" s="24">
        <f t="shared" si="38"/>
        <v>244.1919640556209</v>
      </c>
      <c r="D298" s="48">
        <f t="shared" si="39"/>
        <v>0.30169756967756794</v>
      </c>
      <c r="E298" s="24">
        <f t="shared" si="40"/>
        <v>565.20124490060368</v>
      </c>
      <c r="F298" s="48">
        <f t="shared" si="41"/>
        <v>0.698302430322432</v>
      </c>
      <c r="G298" s="44">
        <f t="shared" si="42"/>
        <v>809.39320895622461</v>
      </c>
      <c r="H298" s="24">
        <f t="shared" si="43"/>
        <v>48273.19156622357</v>
      </c>
      <c r="I298" s="24">
        <f t="shared" si="44"/>
        <v>9193.7262696684902</v>
      </c>
      <c r="J298" s="24">
        <f t="shared" si="37"/>
        <v>57466.917835892062</v>
      </c>
    </row>
    <row r="299" spans="1:10" x14ac:dyDescent="0.2">
      <c r="A299" s="132"/>
      <c r="B299" s="25">
        <f t="shared" si="45"/>
        <v>290</v>
      </c>
      <c r="C299" s="24">
        <f t="shared" si="38"/>
        <v>241.36595783111784</v>
      </c>
      <c r="D299" s="48">
        <f t="shared" si="39"/>
        <v>0.29820605752595575</v>
      </c>
      <c r="E299" s="24">
        <f t="shared" si="40"/>
        <v>568.02725112510677</v>
      </c>
      <c r="F299" s="48">
        <f t="shared" si="41"/>
        <v>0.70179394247404425</v>
      </c>
      <c r="G299" s="44">
        <f t="shared" si="42"/>
        <v>809.39320895622461</v>
      </c>
      <c r="H299" s="24">
        <f t="shared" si="43"/>
        <v>47705.16431509846</v>
      </c>
      <c r="I299" s="24">
        <f t="shared" si="44"/>
        <v>8952.3603118373721</v>
      </c>
      <c r="J299" s="24">
        <f t="shared" si="37"/>
        <v>56657.524626935832</v>
      </c>
    </row>
    <row r="300" spans="1:10" x14ac:dyDescent="0.2">
      <c r="A300" s="132"/>
      <c r="B300" s="25">
        <f t="shared" si="45"/>
        <v>291</v>
      </c>
      <c r="C300" s="24">
        <f t="shared" si="38"/>
        <v>238.5258215754923</v>
      </c>
      <c r="D300" s="48">
        <f t="shared" si="39"/>
        <v>0.2946970878135855</v>
      </c>
      <c r="E300" s="24">
        <f t="shared" si="40"/>
        <v>570.86738738073234</v>
      </c>
      <c r="F300" s="48">
        <f t="shared" si="41"/>
        <v>0.7053029121864145</v>
      </c>
      <c r="G300" s="44">
        <f t="shared" si="42"/>
        <v>809.39320895622461</v>
      </c>
      <c r="H300" s="24">
        <f t="shared" si="43"/>
        <v>47134.296927717725</v>
      </c>
      <c r="I300" s="24">
        <f t="shared" si="44"/>
        <v>8713.8344902618792</v>
      </c>
      <c r="J300" s="24">
        <f t="shared" si="37"/>
        <v>55848.131417979603</v>
      </c>
    </row>
    <row r="301" spans="1:10" x14ac:dyDescent="0.2">
      <c r="A301" s="132"/>
      <c r="B301" s="25">
        <f t="shared" si="45"/>
        <v>292</v>
      </c>
      <c r="C301" s="24">
        <f t="shared" si="38"/>
        <v>235.67148463858862</v>
      </c>
      <c r="D301" s="48">
        <f t="shared" si="39"/>
        <v>0.29117057325265344</v>
      </c>
      <c r="E301" s="24">
        <f t="shared" si="40"/>
        <v>573.72172431763602</v>
      </c>
      <c r="F301" s="48">
        <f t="shared" si="41"/>
        <v>0.70882942674734661</v>
      </c>
      <c r="G301" s="44">
        <f t="shared" si="42"/>
        <v>809.39320895622461</v>
      </c>
      <c r="H301" s="24">
        <f t="shared" si="43"/>
        <v>46560.575203400091</v>
      </c>
      <c r="I301" s="24">
        <f t="shared" si="44"/>
        <v>8478.1630056232898</v>
      </c>
      <c r="J301" s="24">
        <f t="shared" si="37"/>
        <v>55038.73820902338</v>
      </c>
    </row>
    <row r="302" spans="1:10" x14ac:dyDescent="0.2">
      <c r="A302" s="132"/>
      <c r="B302" s="25">
        <f t="shared" si="45"/>
        <v>293</v>
      </c>
      <c r="C302" s="24">
        <f t="shared" si="38"/>
        <v>232.80287601700047</v>
      </c>
      <c r="D302" s="48">
        <f t="shared" si="39"/>
        <v>0.28762642611891676</v>
      </c>
      <c r="E302" s="24">
        <f t="shared" si="40"/>
        <v>576.59033293922414</v>
      </c>
      <c r="F302" s="48">
        <f t="shared" si="41"/>
        <v>0.71237357388108324</v>
      </c>
      <c r="G302" s="44">
        <f t="shared" si="42"/>
        <v>809.39320895622461</v>
      </c>
      <c r="H302" s="24">
        <f t="shared" si="43"/>
        <v>45983.984870460867</v>
      </c>
      <c r="I302" s="24">
        <f t="shared" si="44"/>
        <v>8245.3601296062898</v>
      </c>
      <c r="J302" s="24">
        <f t="shared" si="37"/>
        <v>54229.345000067158</v>
      </c>
    </row>
    <row r="303" spans="1:10" x14ac:dyDescent="0.2">
      <c r="A303" s="132"/>
      <c r="B303" s="25">
        <f t="shared" si="45"/>
        <v>294</v>
      </c>
      <c r="C303" s="24">
        <f t="shared" si="38"/>
        <v>229.91992435230435</v>
      </c>
      <c r="D303" s="48">
        <f t="shared" si="39"/>
        <v>0.28406455824951132</v>
      </c>
      <c r="E303" s="24">
        <f t="shared" si="40"/>
        <v>579.47328460392032</v>
      </c>
      <c r="F303" s="48">
        <f t="shared" si="41"/>
        <v>0.71593544175048873</v>
      </c>
      <c r="G303" s="44">
        <f t="shared" si="42"/>
        <v>809.39320895622461</v>
      </c>
      <c r="H303" s="24">
        <f t="shared" si="43"/>
        <v>45404.511585856948</v>
      </c>
      <c r="I303" s="24">
        <f t="shared" si="44"/>
        <v>8015.4402052539854</v>
      </c>
      <c r="J303" s="24">
        <f t="shared" si="37"/>
        <v>53419.951791110936</v>
      </c>
    </row>
    <row r="304" spans="1:10" x14ac:dyDescent="0.2">
      <c r="A304" s="132"/>
      <c r="B304" s="25">
        <f t="shared" si="45"/>
        <v>295</v>
      </c>
      <c r="C304" s="24">
        <f t="shared" si="38"/>
        <v>227.02255792928474</v>
      </c>
      <c r="D304" s="48">
        <f t="shared" si="39"/>
        <v>0.28048488104075886</v>
      </c>
      <c r="E304" s="24">
        <f t="shared" si="40"/>
        <v>582.37065102693987</v>
      </c>
      <c r="F304" s="48">
        <f t="shared" si="41"/>
        <v>0.71951511895924114</v>
      </c>
      <c r="G304" s="44">
        <f t="shared" si="42"/>
        <v>809.39320895622461</v>
      </c>
      <c r="H304" s="24">
        <f t="shared" si="43"/>
        <v>44822.140934830008</v>
      </c>
      <c r="I304" s="24">
        <f t="shared" si="44"/>
        <v>7788.4176473247007</v>
      </c>
      <c r="J304" s="24">
        <f t="shared" si="37"/>
        <v>52610.558582154707</v>
      </c>
    </row>
    <row r="305" spans="1:10" x14ac:dyDescent="0.2">
      <c r="A305" s="132"/>
      <c r="B305" s="25">
        <f t="shared" si="45"/>
        <v>296</v>
      </c>
      <c r="C305" s="24">
        <f t="shared" si="38"/>
        <v>224.11070467415004</v>
      </c>
      <c r="D305" s="48">
        <f t="shared" si="39"/>
        <v>0.27688730544596268</v>
      </c>
      <c r="E305" s="24">
        <f t="shared" si="40"/>
        <v>585.28250428207457</v>
      </c>
      <c r="F305" s="48">
        <f t="shared" si="41"/>
        <v>0.72311269455403737</v>
      </c>
      <c r="G305" s="44">
        <f t="shared" si="42"/>
        <v>809.39320895622461</v>
      </c>
      <c r="H305" s="24">
        <f t="shared" si="43"/>
        <v>44236.858430547931</v>
      </c>
      <c r="I305" s="24">
        <f t="shared" si="44"/>
        <v>7564.3069426505508</v>
      </c>
      <c r="J305" s="24">
        <f t="shared" si="37"/>
        <v>51801.165373198484</v>
      </c>
    </row>
    <row r="306" spans="1:10" x14ac:dyDescent="0.2">
      <c r="A306" s="132"/>
      <c r="B306" s="25">
        <f t="shared" si="45"/>
        <v>297</v>
      </c>
      <c r="C306" s="24">
        <f t="shared" si="38"/>
        <v>221.18429215273966</v>
      </c>
      <c r="D306" s="48">
        <f t="shared" si="39"/>
        <v>0.27327174197319248</v>
      </c>
      <c r="E306" s="24">
        <f t="shared" si="40"/>
        <v>588.20891680348495</v>
      </c>
      <c r="F306" s="48">
        <f t="shared" si="41"/>
        <v>0.72672825802680752</v>
      </c>
      <c r="G306" s="44">
        <f t="shared" si="42"/>
        <v>809.39320895622461</v>
      </c>
      <c r="H306" s="24">
        <f t="shared" si="43"/>
        <v>43648.649513744444</v>
      </c>
      <c r="I306" s="24">
        <f t="shared" si="44"/>
        <v>7343.1226504978113</v>
      </c>
      <c r="J306" s="24">
        <f t="shared" si="37"/>
        <v>50991.772164242255</v>
      </c>
    </row>
    <row r="307" spans="1:10" x14ac:dyDescent="0.2">
      <c r="A307" s="132"/>
      <c r="B307" s="25">
        <f t="shared" si="45"/>
        <v>298</v>
      </c>
      <c r="C307" s="24">
        <f t="shared" si="38"/>
        <v>218.24324756872221</v>
      </c>
      <c r="D307" s="48">
        <f t="shared" si="39"/>
        <v>0.26963810068305838</v>
      </c>
      <c r="E307" s="24">
        <f t="shared" si="40"/>
        <v>591.14996138750234</v>
      </c>
      <c r="F307" s="48">
        <f t="shared" si="41"/>
        <v>0.73036189931694151</v>
      </c>
      <c r="G307" s="44">
        <f t="shared" si="42"/>
        <v>809.39320895622461</v>
      </c>
      <c r="H307" s="24">
        <f t="shared" si="43"/>
        <v>43057.499552356938</v>
      </c>
      <c r="I307" s="24">
        <f t="shared" si="44"/>
        <v>7124.8794029290893</v>
      </c>
      <c r="J307" s="24">
        <f t="shared" si="37"/>
        <v>50182.378955286025</v>
      </c>
    </row>
    <row r="308" spans="1:10" x14ac:dyDescent="0.2">
      <c r="A308" s="132"/>
      <c r="B308" s="25">
        <f t="shared" si="45"/>
        <v>299</v>
      </c>
      <c r="C308" s="24">
        <f t="shared" si="38"/>
        <v>215.28749776178469</v>
      </c>
      <c r="D308" s="48">
        <f t="shared" si="39"/>
        <v>0.26598629118647366</v>
      </c>
      <c r="E308" s="24">
        <f t="shared" si="40"/>
        <v>594.10571119443989</v>
      </c>
      <c r="F308" s="48">
        <f t="shared" si="41"/>
        <v>0.73401370881352634</v>
      </c>
      <c r="G308" s="44">
        <f t="shared" si="42"/>
        <v>809.39320895622461</v>
      </c>
      <c r="H308" s="24">
        <f t="shared" si="43"/>
        <v>42463.393841162499</v>
      </c>
      <c r="I308" s="24">
        <f t="shared" si="44"/>
        <v>6909.5919051673045</v>
      </c>
      <c r="J308" s="24">
        <f t="shared" si="37"/>
        <v>49372.985746329803</v>
      </c>
    </row>
    <row r="309" spans="1:10" x14ac:dyDescent="0.2">
      <c r="A309" s="132"/>
      <c r="B309" s="25">
        <f t="shared" si="45"/>
        <v>300</v>
      </c>
      <c r="C309" s="24">
        <f t="shared" si="38"/>
        <v>212.31696920581248</v>
      </c>
      <c r="D309" s="48">
        <f t="shared" si="39"/>
        <v>0.26231622264240601</v>
      </c>
      <c r="E309" s="24">
        <f t="shared" si="40"/>
        <v>597.07623975041213</v>
      </c>
      <c r="F309" s="48">
        <f t="shared" si="41"/>
        <v>0.73768377735759394</v>
      </c>
      <c r="G309" s="44">
        <f t="shared" si="42"/>
        <v>809.39320895622461</v>
      </c>
      <c r="H309" s="24">
        <f t="shared" si="43"/>
        <v>41866.317601412084</v>
      </c>
      <c r="I309" s="24">
        <f t="shared" si="44"/>
        <v>6697.2749359614918</v>
      </c>
      <c r="J309" s="24">
        <f t="shared" si="37"/>
        <v>48563.592537373574</v>
      </c>
    </row>
    <row r="310" spans="1:10" x14ac:dyDescent="0.2">
      <c r="A310" s="132">
        <f>A298+1</f>
        <v>26</v>
      </c>
      <c r="B310" s="25">
        <f t="shared" si="45"/>
        <v>301</v>
      </c>
      <c r="C310" s="24">
        <f t="shared" si="38"/>
        <v>209.33158800706042</v>
      </c>
      <c r="D310" s="48">
        <f t="shared" si="39"/>
        <v>0.25862780375561806</v>
      </c>
      <c r="E310" s="24">
        <f t="shared" si="40"/>
        <v>600.06162094916419</v>
      </c>
      <c r="F310" s="48">
        <f t="shared" si="41"/>
        <v>0.741372196244382</v>
      </c>
      <c r="G310" s="44">
        <f t="shared" si="42"/>
        <v>809.39320895622461</v>
      </c>
      <c r="H310" s="24">
        <f t="shared" si="43"/>
        <v>41266.25598046292</v>
      </c>
      <c r="I310" s="24">
        <f t="shared" si="44"/>
        <v>6487.9433479544314</v>
      </c>
      <c r="J310" s="24">
        <f t="shared" si="37"/>
        <v>47754.199328417351</v>
      </c>
    </row>
    <row r="311" spans="1:10" x14ac:dyDescent="0.2">
      <c r="A311" s="132"/>
      <c r="B311" s="25">
        <f t="shared" si="45"/>
        <v>302</v>
      </c>
      <c r="C311" s="24">
        <f t="shared" si="38"/>
        <v>206.33127990231461</v>
      </c>
      <c r="D311" s="48">
        <f t="shared" si="39"/>
        <v>0.25492094277439614</v>
      </c>
      <c r="E311" s="24">
        <f t="shared" si="40"/>
        <v>603.06192905391003</v>
      </c>
      <c r="F311" s="48">
        <f t="shared" si="41"/>
        <v>0.74507905722560386</v>
      </c>
      <c r="G311" s="44">
        <f t="shared" si="42"/>
        <v>809.39320895622461</v>
      </c>
      <c r="H311" s="24">
        <f t="shared" si="43"/>
        <v>40663.194051409009</v>
      </c>
      <c r="I311" s="24">
        <f t="shared" si="44"/>
        <v>6281.6120680521171</v>
      </c>
      <c r="J311" s="24">
        <f t="shared" si="37"/>
        <v>46944.806119461129</v>
      </c>
    </row>
    <row r="312" spans="1:10" x14ac:dyDescent="0.2">
      <c r="A312" s="132"/>
      <c r="B312" s="25">
        <f t="shared" si="45"/>
        <v>303</v>
      </c>
      <c r="C312" s="24">
        <f t="shared" si="38"/>
        <v>203.31597025704505</v>
      </c>
      <c r="D312" s="48">
        <f t="shared" si="39"/>
        <v>0.25119554748826811</v>
      </c>
      <c r="E312" s="24">
        <f t="shared" si="40"/>
        <v>606.07723869917959</v>
      </c>
      <c r="F312" s="48">
        <f t="shared" si="41"/>
        <v>0.74880445251173189</v>
      </c>
      <c r="G312" s="44">
        <f t="shared" si="42"/>
        <v>809.39320895622461</v>
      </c>
      <c r="H312" s="24">
        <f t="shared" si="43"/>
        <v>40057.116812709828</v>
      </c>
      <c r="I312" s="24">
        <f t="shared" si="44"/>
        <v>6078.2960977950725</v>
      </c>
      <c r="J312" s="24">
        <f t="shared" si="37"/>
        <v>46135.4129105049</v>
      </c>
    </row>
    <row r="313" spans="1:10" x14ac:dyDescent="0.2">
      <c r="A313" s="132"/>
      <c r="B313" s="25">
        <f t="shared" si="45"/>
        <v>304</v>
      </c>
      <c r="C313" s="24">
        <f t="shared" si="38"/>
        <v>200.28558406354915</v>
      </c>
      <c r="D313" s="48">
        <f t="shared" si="39"/>
        <v>0.24745152522570948</v>
      </c>
      <c r="E313" s="24">
        <f t="shared" si="40"/>
        <v>609.1076248926754</v>
      </c>
      <c r="F313" s="48">
        <f t="shared" si="41"/>
        <v>0.75254847477429043</v>
      </c>
      <c r="G313" s="44">
        <f t="shared" si="42"/>
        <v>809.39320895622461</v>
      </c>
      <c r="H313" s="24">
        <f t="shared" si="43"/>
        <v>39448.009187817152</v>
      </c>
      <c r="I313" s="24">
        <f t="shared" si="44"/>
        <v>5878.0105137315231</v>
      </c>
      <c r="J313" s="24">
        <f t="shared" si="37"/>
        <v>45326.019701548677</v>
      </c>
    </row>
    <row r="314" spans="1:10" x14ac:dyDescent="0.2">
      <c r="A314" s="132"/>
      <c r="B314" s="25">
        <f t="shared" si="45"/>
        <v>305</v>
      </c>
      <c r="C314" s="24">
        <f t="shared" si="38"/>
        <v>197.24004593908577</v>
      </c>
      <c r="D314" s="48">
        <f t="shared" si="39"/>
        <v>0.24368878285183801</v>
      </c>
      <c r="E314" s="24">
        <f t="shared" si="40"/>
        <v>612.15316301713881</v>
      </c>
      <c r="F314" s="48">
        <f t="shared" si="41"/>
        <v>0.75631121714816196</v>
      </c>
      <c r="G314" s="44">
        <f t="shared" si="42"/>
        <v>809.39320895622461</v>
      </c>
      <c r="H314" s="24">
        <f t="shared" si="43"/>
        <v>38835.856024800014</v>
      </c>
      <c r="I314" s="24">
        <f t="shared" si="44"/>
        <v>5680.7704677924376</v>
      </c>
      <c r="J314" s="24">
        <f t="shared" si="37"/>
        <v>44516.626492592448</v>
      </c>
    </row>
    <row r="315" spans="1:10" x14ac:dyDescent="0.2">
      <c r="A315" s="132"/>
      <c r="B315" s="25">
        <f t="shared" si="45"/>
        <v>306</v>
      </c>
      <c r="C315" s="24">
        <f t="shared" si="38"/>
        <v>194.17928012400009</v>
      </c>
      <c r="D315" s="48">
        <f t="shared" si="39"/>
        <v>0.23990722676609721</v>
      </c>
      <c r="E315" s="24">
        <f t="shared" si="40"/>
        <v>615.2139288322245</v>
      </c>
      <c r="F315" s="48">
        <f t="shared" si="41"/>
        <v>0.76009277323390279</v>
      </c>
      <c r="G315" s="44">
        <f t="shared" si="42"/>
        <v>809.39320895622461</v>
      </c>
      <c r="H315" s="24">
        <f t="shared" si="43"/>
        <v>38220.642095967793</v>
      </c>
      <c r="I315" s="24">
        <f t="shared" si="44"/>
        <v>5486.5911876684377</v>
      </c>
      <c r="J315" s="24">
        <f t="shared" si="37"/>
        <v>43707.233283636233</v>
      </c>
    </row>
    <row r="316" spans="1:10" x14ac:dyDescent="0.2">
      <c r="A316" s="132"/>
      <c r="B316" s="25">
        <f t="shared" si="45"/>
        <v>307</v>
      </c>
      <c r="C316" s="24">
        <f t="shared" si="38"/>
        <v>191.10321047983896</v>
      </c>
      <c r="D316" s="48">
        <f t="shared" si="39"/>
        <v>0.23610676289992771</v>
      </c>
      <c r="E316" s="24">
        <f t="shared" si="40"/>
        <v>618.28999847638568</v>
      </c>
      <c r="F316" s="48">
        <f t="shared" si="41"/>
        <v>0.76389323710007229</v>
      </c>
      <c r="G316" s="44">
        <f t="shared" si="42"/>
        <v>809.39320895622461</v>
      </c>
      <c r="H316" s="24">
        <f t="shared" si="43"/>
        <v>37602.352097491406</v>
      </c>
      <c r="I316" s="24">
        <f t="shared" si="44"/>
        <v>5295.487977188599</v>
      </c>
      <c r="J316" s="24">
        <f t="shared" si="37"/>
        <v>42897.840074680003</v>
      </c>
    </row>
    <row r="317" spans="1:10" x14ac:dyDescent="0.2">
      <c r="A317" s="132"/>
      <c r="B317" s="25">
        <f t="shared" si="45"/>
        <v>308</v>
      </c>
      <c r="C317" s="24">
        <f t="shared" si="38"/>
        <v>188.01176048745702</v>
      </c>
      <c r="D317" s="48">
        <f t="shared" si="39"/>
        <v>0.23228729671442733</v>
      </c>
      <c r="E317" s="24">
        <f t="shared" si="40"/>
        <v>621.38144846876753</v>
      </c>
      <c r="F317" s="48">
        <f t="shared" si="41"/>
        <v>0.76771270328557262</v>
      </c>
      <c r="G317" s="44">
        <f t="shared" si="42"/>
        <v>809.39320895622461</v>
      </c>
      <c r="H317" s="24">
        <f t="shared" si="43"/>
        <v>36980.970649022638</v>
      </c>
      <c r="I317" s="24">
        <f t="shared" si="44"/>
        <v>5107.4762167011422</v>
      </c>
      <c r="J317" s="24">
        <f t="shared" si="37"/>
        <v>42088.446865723781</v>
      </c>
    </row>
    <row r="318" spans="1:10" x14ac:dyDescent="0.2">
      <c r="A318" s="132"/>
      <c r="B318" s="25">
        <f t="shared" si="45"/>
        <v>309</v>
      </c>
      <c r="C318" s="24">
        <f t="shared" si="38"/>
        <v>184.9048532451132</v>
      </c>
      <c r="D318" s="48">
        <f t="shared" si="39"/>
        <v>0.22844873319799949</v>
      </c>
      <c r="E318" s="24">
        <f t="shared" si="40"/>
        <v>624.48835571111135</v>
      </c>
      <c r="F318" s="48">
        <f t="shared" si="41"/>
        <v>0.77155126680200048</v>
      </c>
      <c r="G318" s="44">
        <f t="shared" si="42"/>
        <v>809.39320895622461</v>
      </c>
      <c r="H318" s="24">
        <f t="shared" si="43"/>
        <v>36356.482293311528</v>
      </c>
      <c r="I318" s="24">
        <f t="shared" si="44"/>
        <v>4922.5713634560288</v>
      </c>
      <c r="J318" s="24">
        <f t="shared" si="37"/>
        <v>41279.053656767559</v>
      </c>
    </row>
    <row r="319" spans="1:10" x14ac:dyDescent="0.2">
      <c r="A319" s="132"/>
      <c r="B319" s="25">
        <f t="shared" si="45"/>
        <v>310</v>
      </c>
      <c r="C319" s="24">
        <f t="shared" si="38"/>
        <v>181.78241146655765</v>
      </c>
      <c r="D319" s="48">
        <f t="shared" si="39"/>
        <v>0.22459097686398949</v>
      </c>
      <c r="E319" s="24">
        <f t="shared" si="40"/>
        <v>627.61079748966699</v>
      </c>
      <c r="F319" s="48">
        <f t="shared" si="41"/>
        <v>0.77540902313601057</v>
      </c>
      <c r="G319" s="44">
        <f t="shared" si="42"/>
        <v>809.39320895622461</v>
      </c>
      <c r="H319" s="24">
        <f t="shared" si="43"/>
        <v>35728.871495821862</v>
      </c>
      <c r="I319" s="24">
        <f t="shared" si="44"/>
        <v>4740.7889519894716</v>
      </c>
      <c r="J319" s="24">
        <f t="shared" si="37"/>
        <v>40469.660447811337</v>
      </c>
    </row>
    <row r="320" spans="1:10" x14ac:dyDescent="0.2">
      <c r="A320" s="132"/>
      <c r="B320" s="25">
        <f t="shared" si="45"/>
        <v>311</v>
      </c>
      <c r="C320" s="24">
        <f t="shared" si="38"/>
        <v>178.64435747910932</v>
      </c>
      <c r="D320" s="48">
        <f t="shared" si="39"/>
        <v>0.22071393174830944</v>
      </c>
      <c r="E320" s="24">
        <f t="shared" si="40"/>
        <v>630.74885147711529</v>
      </c>
      <c r="F320" s="48">
        <f t="shared" si="41"/>
        <v>0.77928606825169056</v>
      </c>
      <c r="G320" s="44">
        <f t="shared" si="42"/>
        <v>809.39320895622461</v>
      </c>
      <c r="H320" s="24">
        <f t="shared" si="43"/>
        <v>35098.122644344745</v>
      </c>
      <c r="I320" s="24">
        <f t="shared" si="44"/>
        <v>4562.1445945103624</v>
      </c>
      <c r="J320" s="24">
        <f t="shared" si="37"/>
        <v>39660.267238855107</v>
      </c>
    </row>
    <row r="321" spans="1:10" x14ac:dyDescent="0.2">
      <c r="A321" s="132"/>
      <c r="B321" s="25">
        <f t="shared" si="45"/>
        <v>312</v>
      </c>
      <c r="C321" s="24">
        <f t="shared" si="38"/>
        <v>175.49061322172372</v>
      </c>
      <c r="D321" s="48">
        <f t="shared" si="39"/>
        <v>0.21681750140705094</v>
      </c>
      <c r="E321" s="24">
        <f t="shared" si="40"/>
        <v>633.90259573450089</v>
      </c>
      <c r="F321" s="48">
        <f t="shared" si="41"/>
        <v>0.78318249859294908</v>
      </c>
      <c r="G321" s="44">
        <f t="shared" si="42"/>
        <v>809.39320895622461</v>
      </c>
      <c r="H321" s="24">
        <f t="shared" si="43"/>
        <v>34464.220048610245</v>
      </c>
      <c r="I321" s="24">
        <f t="shared" si="44"/>
        <v>4386.6539812886385</v>
      </c>
      <c r="J321" s="24">
        <f t="shared" si="37"/>
        <v>38850.874029898885</v>
      </c>
    </row>
    <row r="322" spans="1:10" x14ac:dyDescent="0.2">
      <c r="A322" s="132">
        <f>A310+1</f>
        <v>27</v>
      </c>
      <c r="B322" s="25">
        <f t="shared" si="45"/>
        <v>313</v>
      </c>
      <c r="C322" s="24">
        <f t="shared" si="38"/>
        <v>172.32110024305123</v>
      </c>
      <c r="D322" s="48">
        <f t="shared" si="39"/>
        <v>0.21290158891408623</v>
      </c>
      <c r="E322" s="24">
        <f t="shared" si="40"/>
        <v>637.07210871317341</v>
      </c>
      <c r="F322" s="48">
        <f t="shared" si="41"/>
        <v>0.78709841108591383</v>
      </c>
      <c r="G322" s="44">
        <f t="shared" si="42"/>
        <v>809.39320895622461</v>
      </c>
      <c r="H322" s="24">
        <f t="shared" si="43"/>
        <v>33827.14793989707</v>
      </c>
      <c r="I322" s="24">
        <f t="shared" si="44"/>
        <v>4214.3328810455869</v>
      </c>
      <c r="J322" s="24">
        <f t="shared" si="37"/>
        <v>38041.480820942656</v>
      </c>
    </row>
    <row r="323" spans="1:10" x14ac:dyDescent="0.2">
      <c r="A323" s="132"/>
      <c r="B323" s="25">
        <f t="shared" si="45"/>
        <v>314</v>
      </c>
      <c r="C323" s="24">
        <f t="shared" si="38"/>
        <v>169.13573969948536</v>
      </c>
      <c r="D323" s="48">
        <f t="shared" si="39"/>
        <v>0.20896609685865666</v>
      </c>
      <c r="E323" s="24">
        <f t="shared" si="40"/>
        <v>640.25746925673923</v>
      </c>
      <c r="F323" s="48">
        <f t="shared" si="41"/>
        <v>0.79103390314134336</v>
      </c>
      <c r="G323" s="44">
        <f t="shared" si="42"/>
        <v>809.39320895622461</v>
      </c>
      <c r="H323" s="24">
        <f t="shared" si="43"/>
        <v>33186.890470640334</v>
      </c>
      <c r="I323" s="24">
        <f t="shared" si="44"/>
        <v>4045.1971413461015</v>
      </c>
      <c r="J323" s="24">
        <f t="shared" si="37"/>
        <v>37232.087611986433</v>
      </c>
    </row>
    <row r="324" spans="1:10" x14ac:dyDescent="0.2">
      <c r="A324" s="132"/>
      <c r="B324" s="25">
        <f t="shared" si="45"/>
        <v>315</v>
      </c>
      <c r="C324" s="24">
        <f t="shared" si="38"/>
        <v>165.93445235320166</v>
      </c>
      <c r="D324" s="48">
        <f t="shared" si="39"/>
        <v>0.20501092734294993</v>
      </c>
      <c r="E324" s="24">
        <f t="shared" si="40"/>
        <v>643.45875660302295</v>
      </c>
      <c r="F324" s="48">
        <f t="shared" si="41"/>
        <v>0.7949890726570501</v>
      </c>
      <c r="G324" s="44">
        <f t="shared" si="42"/>
        <v>809.39320895622461</v>
      </c>
      <c r="H324" s="24">
        <f t="shared" si="43"/>
        <v>32543.43171403731</v>
      </c>
      <c r="I324" s="24">
        <f t="shared" si="44"/>
        <v>3879.2626889928997</v>
      </c>
      <c r="J324" s="24">
        <f t="shared" si="37"/>
        <v>36422.694403030211</v>
      </c>
    </row>
    <row r="325" spans="1:10" x14ac:dyDescent="0.2">
      <c r="A325" s="132"/>
      <c r="B325" s="25">
        <f t="shared" si="45"/>
        <v>316</v>
      </c>
      <c r="C325" s="24">
        <f t="shared" si="38"/>
        <v>162.71715857018654</v>
      </c>
      <c r="D325" s="48">
        <f t="shared" si="39"/>
        <v>0.20103598197966469</v>
      </c>
      <c r="E325" s="24">
        <f t="shared" si="40"/>
        <v>646.67605038603801</v>
      </c>
      <c r="F325" s="48">
        <f t="shared" si="41"/>
        <v>0.79896401802033523</v>
      </c>
      <c r="G325" s="44">
        <f t="shared" si="42"/>
        <v>809.39320895622461</v>
      </c>
      <c r="H325" s="24">
        <f t="shared" si="43"/>
        <v>31896.755663651271</v>
      </c>
      <c r="I325" s="24">
        <f t="shared" si="44"/>
        <v>3716.545530422713</v>
      </c>
      <c r="J325" s="24">
        <f t="shared" si="37"/>
        <v>35613.301194073982</v>
      </c>
    </row>
    <row r="326" spans="1:10" x14ac:dyDescent="0.2">
      <c r="A326" s="132"/>
      <c r="B326" s="25">
        <f t="shared" si="45"/>
        <v>317</v>
      </c>
      <c r="C326" s="24">
        <f t="shared" si="38"/>
        <v>159.48377831825636</v>
      </c>
      <c r="D326" s="48">
        <f t="shared" si="39"/>
        <v>0.197041161889563</v>
      </c>
      <c r="E326" s="24">
        <f t="shared" si="40"/>
        <v>649.90943063796828</v>
      </c>
      <c r="F326" s="48">
        <f t="shared" si="41"/>
        <v>0.802958838110437</v>
      </c>
      <c r="G326" s="44">
        <f t="shared" si="42"/>
        <v>809.39320895622461</v>
      </c>
      <c r="H326" s="24">
        <f t="shared" si="43"/>
        <v>31246.846233013304</v>
      </c>
      <c r="I326" s="24">
        <f t="shared" si="44"/>
        <v>3557.0617521044564</v>
      </c>
      <c r="J326" s="24">
        <f t="shared" si="37"/>
        <v>34803.907985117759</v>
      </c>
    </row>
    <row r="327" spans="1:10" x14ac:dyDescent="0.2">
      <c r="A327" s="132"/>
      <c r="B327" s="25">
        <f t="shared" si="45"/>
        <v>318</v>
      </c>
      <c r="C327" s="24">
        <f t="shared" si="38"/>
        <v>156.23423116506652</v>
      </c>
      <c r="D327" s="48">
        <f t="shared" si="39"/>
        <v>0.19302636769901083</v>
      </c>
      <c r="E327" s="24">
        <f t="shared" si="40"/>
        <v>653.15897779115812</v>
      </c>
      <c r="F327" s="48">
        <f t="shared" si="41"/>
        <v>0.80697363230098917</v>
      </c>
      <c r="G327" s="44">
        <f t="shared" si="42"/>
        <v>809.39320895622461</v>
      </c>
      <c r="H327" s="24">
        <f t="shared" si="43"/>
        <v>30593.687255222147</v>
      </c>
      <c r="I327" s="24">
        <f t="shared" si="44"/>
        <v>3400.8275209393901</v>
      </c>
      <c r="J327" s="24">
        <f t="shared" si="37"/>
        <v>33994.514776161537</v>
      </c>
    </row>
    <row r="328" spans="1:10" x14ac:dyDescent="0.2">
      <c r="A328" s="132"/>
      <c r="B328" s="25">
        <f t="shared" si="45"/>
        <v>319</v>
      </c>
      <c r="C328" s="24">
        <f t="shared" si="38"/>
        <v>152.96843627611074</v>
      </c>
      <c r="D328" s="48">
        <f t="shared" si="39"/>
        <v>0.18899149953750591</v>
      </c>
      <c r="E328" s="24">
        <f t="shared" si="40"/>
        <v>656.42477268011385</v>
      </c>
      <c r="F328" s="48">
        <f t="shared" si="41"/>
        <v>0.81100850046249406</v>
      </c>
      <c r="G328" s="44">
        <f t="shared" si="42"/>
        <v>809.39320895622461</v>
      </c>
      <c r="H328" s="24">
        <f t="shared" si="43"/>
        <v>29937.262482542032</v>
      </c>
      <c r="I328" s="24">
        <f t="shared" si="44"/>
        <v>3247.8590846632792</v>
      </c>
      <c r="J328" s="24">
        <f t="shared" si="37"/>
        <v>33185.121567205308</v>
      </c>
    </row>
    <row r="329" spans="1:10" x14ac:dyDescent="0.2">
      <c r="A329" s="132"/>
      <c r="B329" s="25">
        <f t="shared" si="45"/>
        <v>320</v>
      </c>
      <c r="C329" s="24">
        <f t="shared" si="38"/>
        <v>149.68631241271015</v>
      </c>
      <c r="D329" s="48">
        <f t="shared" si="39"/>
        <v>0.1849364570351934</v>
      </c>
      <c r="E329" s="24">
        <f t="shared" si="40"/>
        <v>659.7068965435144</v>
      </c>
      <c r="F329" s="48">
        <f t="shared" si="41"/>
        <v>0.81506354296480654</v>
      </c>
      <c r="G329" s="44">
        <f t="shared" si="42"/>
        <v>809.39320895622461</v>
      </c>
      <c r="H329" s="24">
        <f t="shared" si="43"/>
        <v>29277.555585998518</v>
      </c>
      <c r="I329" s="24">
        <f t="shared" si="44"/>
        <v>3098.1727722505689</v>
      </c>
      <c r="J329" s="24">
        <f t="shared" si="37"/>
        <v>32375.728358249085</v>
      </c>
    </row>
    <row r="330" spans="1:10" x14ac:dyDescent="0.2">
      <c r="A330" s="132"/>
      <c r="B330" s="25">
        <f t="shared" si="45"/>
        <v>321</v>
      </c>
      <c r="C330" s="24">
        <f t="shared" si="38"/>
        <v>146.38777792999258</v>
      </c>
      <c r="D330" s="48">
        <f t="shared" si="39"/>
        <v>0.18086113932036937</v>
      </c>
      <c r="E330" s="24">
        <f t="shared" si="40"/>
        <v>663.00543102623203</v>
      </c>
      <c r="F330" s="48">
        <f t="shared" si="41"/>
        <v>0.8191388606796306</v>
      </c>
      <c r="G330" s="44">
        <f t="shared" si="42"/>
        <v>809.39320895622461</v>
      </c>
      <c r="H330" s="24">
        <f t="shared" si="43"/>
        <v>28614.550154972287</v>
      </c>
      <c r="I330" s="24">
        <f t="shared" si="44"/>
        <v>2951.7849943205765</v>
      </c>
      <c r="J330" s="24">
        <f t="shared" ref="J330:J369" si="46">H330+I330</f>
        <v>31566.335149292863</v>
      </c>
    </row>
    <row r="331" spans="1:10" x14ac:dyDescent="0.2">
      <c r="A331" s="132"/>
      <c r="B331" s="25">
        <f t="shared" si="45"/>
        <v>322</v>
      </c>
      <c r="C331" s="24">
        <f t="shared" ref="C331:C369" si="47">IF(H330*($G$5*0.01/12)&gt;0,H330*($G$5*0.01/12),0)</f>
        <v>143.07275077486145</v>
      </c>
      <c r="D331" s="48">
        <f t="shared" ref="D331:D369" si="48">C331/G331</f>
        <v>0.17676544501697125</v>
      </c>
      <c r="E331" s="24">
        <f t="shared" ref="E331:E369" si="49">IF(C331&gt;0,G331-C331,0)</f>
        <v>666.32045818136316</v>
      </c>
      <c r="F331" s="48">
        <f t="shared" ref="F331:F369" si="50">E331/G331</f>
        <v>0.82323455498302878</v>
      </c>
      <c r="G331" s="44">
        <f t="shared" ref="G331:G369" si="51">IF(C331&gt;0,(($G$5*0.01/12)*$G$4)/(1-1/(1+($G$5*0.01/12))^($G$6*12)),0)</f>
        <v>809.39320895622461</v>
      </c>
      <c r="H331" s="24">
        <f t="shared" ref="H331:H369" si="52">IF(H330-E331&gt;=0,H330-E331,0)</f>
        <v>27948.229696790924</v>
      </c>
      <c r="I331" s="24">
        <f t="shared" ref="I331:I369" si="53">I330-C331</f>
        <v>2808.712243545715</v>
      </c>
      <c r="J331" s="24">
        <f t="shared" si="46"/>
        <v>30756.941940336641</v>
      </c>
    </row>
    <row r="332" spans="1:10" x14ac:dyDescent="0.2">
      <c r="A332" s="132"/>
      <c r="B332" s="25">
        <f t="shared" si="45"/>
        <v>323</v>
      </c>
      <c r="C332" s="24">
        <f t="shared" si="47"/>
        <v>139.74114848395462</v>
      </c>
      <c r="D332" s="48">
        <f t="shared" si="48"/>
        <v>0.17264927224205609</v>
      </c>
      <c r="E332" s="24">
        <f t="shared" si="49"/>
        <v>669.65206047227002</v>
      </c>
      <c r="F332" s="48">
        <f t="shared" si="50"/>
        <v>0.82735072775794394</v>
      </c>
      <c r="G332" s="44">
        <f t="shared" si="51"/>
        <v>809.39320895622461</v>
      </c>
      <c r="H332" s="24">
        <f t="shared" si="52"/>
        <v>27278.577636318652</v>
      </c>
      <c r="I332" s="24">
        <f t="shared" si="53"/>
        <v>2668.9710950617605</v>
      </c>
      <c r="J332" s="24">
        <f t="shared" si="46"/>
        <v>29947.548731380411</v>
      </c>
    </row>
    <row r="333" spans="1:10" x14ac:dyDescent="0.2">
      <c r="A333" s="132"/>
      <c r="B333" s="25">
        <f t="shared" si="45"/>
        <v>324</v>
      </c>
      <c r="C333" s="24">
        <f t="shared" si="47"/>
        <v>136.39288818159326</v>
      </c>
      <c r="D333" s="48">
        <f t="shared" si="48"/>
        <v>0.16851251860326638</v>
      </c>
      <c r="E333" s="24">
        <f t="shared" si="49"/>
        <v>673.00032077463129</v>
      </c>
      <c r="F333" s="48">
        <f t="shared" si="50"/>
        <v>0.83148748139673356</v>
      </c>
      <c r="G333" s="44">
        <f t="shared" si="51"/>
        <v>809.39320895622461</v>
      </c>
      <c r="H333" s="24">
        <f t="shared" si="52"/>
        <v>26605.577315544022</v>
      </c>
      <c r="I333" s="24">
        <f t="shared" si="53"/>
        <v>2532.5782068801673</v>
      </c>
      <c r="J333" s="24">
        <f t="shared" si="46"/>
        <v>29138.155522424189</v>
      </c>
    </row>
    <row r="334" spans="1:10" x14ac:dyDescent="0.2">
      <c r="A334" s="132">
        <f>A322+1</f>
        <v>28</v>
      </c>
      <c r="B334" s="25">
        <f t="shared" si="45"/>
        <v>325</v>
      </c>
      <c r="C334" s="24">
        <f t="shared" si="47"/>
        <v>133.02788657772012</v>
      </c>
      <c r="D334" s="48">
        <f t="shared" si="48"/>
        <v>0.16435508119628273</v>
      </c>
      <c r="E334" s="24">
        <f t="shared" si="49"/>
        <v>676.36532237850452</v>
      </c>
      <c r="F334" s="48">
        <f t="shared" si="50"/>
        <v>0.83564491880371727</v>
      </c>
      <c r="G334" s="44">
        <f t="shared" si="51"/>
        <v>809.39320895622461</v>
      </c>
      <c r="H334" s="24">
        <f t="shared" si="52"/>
        <v>25929.211993165518</v>
      </c>
      <c r="I334" s="24">
        <f t="shared" si="53"/>
        <v>2399.5503203024473</v>
      </c>
      <c r="J334" s="24">
        <f t="shared" si="46"/>
        <v>28328.762313467967</v>
      </c>
    </row>
    <row r="335" spans="1:10" x14ac:dyDescent="0.2">
      <c r="A335" s="132"/>
      <c r="B335" s="25">
        <f t="shared" si="45"/>
        <v>326</v>
      </c>
      <c r="C335" s="24">
        <f t="shared" si="47"/>
        <v>129.64605996582759</v>
      </c>
      <c r="D335" s="48">
        <f t="shared" si="48"/>
        <v>0.16017685660226413</v>
      </c>
      <c r="E335" s="24">
        <f t="shared" si="49"/>
        <v>679.74714899039702</v>
      </c>
      <c r="F335" s="48">
        <f t="shared" si="50"/>
        <v>0.83982314339773589</v>
      </c>
      <c r="G335" s="44">
        <f t="shared" si="51"/>
        <v>809.39320895622461</v>
      </c>
      <c r="H335" s="24">
        <f t="shared" si="52"/>
        <v>25249.46484417512</v>
      </c>
      <c r="I335" s="24">
        <f t="shared" si="53"/>
        <v>2269.9042603366197</v>
      </c>
      <c r="J335" s="24">
        <f t="shared" si="46"/>
        <v>27519.369104511738</v>
      </c>
    </row>
    <row r="336" spans="1:10" x14ac:dyDescent="0.2">
      <c r="A336" s="132"/>
      <c r="B336" s="25">
        <f t="shared" si="45"/>
        <v>327</v>
      </c>
      <c r="C336" s="24">
        <f t="shared" si="47"/>
        <v>126.2473242208756</v>
      </c>
      <c r="D336" s="48">
        <f t="shared" si="48"/>
        <v>0.15597774088527544</v>
      </c>
      <c r="E336" s="24">
        <f t="shared" si="49"/>
        <v>683.145884735349</v>
      </c>
      <c r="F336" s="48">
        <f t="shared" si="50"/>
        <v>0.8440222591147245</v>
      </c>
      <c r="G336" s="44">
        <f t="shared" si="51"/>
        <v>809.39320895622461</v>
      </c>
      <c r="H336" s="24">
        <f t="shared" si="52"/>
        <v>24566.31895943977</v>
      </c>
      <c r="I336" s="24">
        <f t="shared" si="53"/>
        <v>2143.656936115744</v>
      </c>
      <c r="J336" s="24">
        <f t="shared" si="46"/>
        <v>26709.975895555515</v>
      </c>
    </row>
    <row r="337" spans="1:10" x14ac:dyDescent="0.2">
      <c r="A337" s="132"/>
      <c r="B337" s="25">
        <f t="shared" si="45"/>
        <v>328</v>
      </c>
      <c r="C337" s="24">
        <f t="shared" si="47"/>
        <v>122.83159479719885</v>
      </c>
      <c r="D337" s="48">
        <f t="shared" si="48"/>
        <v>0.15175762958970179</v>
      </c>
      <c r="E337" s="24">
        <f t="shared" si="49"/>
        <v>686.56161415902579</v>
      </c>
      <c r="F337" s="48">
        <f t="shared" si="50"/>
        <v>0.84824237041029826</v>
      </c>
      <c r="G337" s="44">
        <f t="shared" si="51"/>
        <v>809.39320895622461</v>
      </c>
      <c r="H337" s="24">
        <f t="shared" si="52"/>
        <v>23879.757345280745</v>
      </c>
      <c r="I337" s="24">
        <f t="shared" si="53"/>
        <v>2020.825341318545</v>
      </c>
      <c r="J337" s="24">
        <f t="shared" si="46"/>
        <v>25900.582686599289</v>
      </c>
    </row>
    <row r="338" spans="1:10" x14ac:dyDescent="0.2">
      <c r="A338" s="132"/>
      <c r="B338" s="25">
        <f t="shared" si="45"/>
        <v>329</v>
      </c>
      <c r="C338" s="24">
        <f t="shared" si="47"/>
        <v>119.39878672640373</v>
      </c>
      <c r="D338" s="48">
        <f t="shared" si="48"/>
        <v>0.14751641773765031</v>
      </c>
      <c r="E338" s="24">
        <f t="shared" si="49"/>
        <v>689.99442222982088</v>
      </c>
      <c r="F338" s="48">
        <f t="shared" si="50"/>
        <v>0.85248358226234966</v>
      </c>
      <c r="G338" s="44">
        <f t="shared" si="51"/>
        <v>809.39320895622461</v>
      </c>
      <c r="H338" s="24">
        <f t="shared" si="52"/>
        <v>23189.762923050923</v>
      </c>
      <c r="I338" s="24">
        <f t="shared" si="53"/>
        <v>1901.4265545921412</v>
      </c>
      <c r="J338" s="24">
        <f t="shared" si="46"/>
        <v>25091.189477643064</v>
      </c>
    </row>
    <row r="339" spans="1:10" x14ac:dyDescent="0.2">
      <c r="A339" s="132"/>
      <c r="B339" s="25">
        <f t="shared" si="45"/>
        <v>330</v>
      </c>
      <c r="C339" s="24">
        <f t="shared" si="47"/>
        <v>115.94881461525462</v>
      </c>
      <c r="D339" s="48">
        <f t="shared" si="48"/>
        <v>0.14325399982633857</v>
      </c>
      <c r="E339" s="24">
        <f t="shared" si="49"/>
        <v>693.44439434097001</v>
      </c>
      <c r="F339" s="48">
        <f t="shared" si="50"/>
        <v>0.85674600017366143</v>
      </c>
      <c r="G339" s="44">
        <f t="shared" si="51"/>
        <v>809.39320895622461</v>
      </c>
      <c r="H339" s="24">
        <f t="shared" si="52"/>
        <v>22496.318528709951</v>
      </c>
      <c r="I339" s="24">
        <f t="shared" si="53"/>
        <v>1785.4777399768866</v>
      </c>
      <c r="J339" s="24">
        <f t="shared" si="46"/>
        <v>24281.796268686838</v>
      </c>
    </row>
    <row r="340" spans="1:10" x14ac:dyDescent="0.2">
      <c r="A340" s="132"/>
      <c r="B340" s="25">
        <f t="shared" si="45"/>
        <v>331</v>
      </c>
      <c r="C340" s="24">
        <f t="shared" si="47"/>
        <v>112.48159264354976</v>
      </c>
      <c r="D340" s="48">
        <f t="shared" si="48"/>
        <v>0.13897026982547026</v>
      </c>
      <c r="E340" s="24">
        <f t="shared" si="49"/>
        <v>696.91161631267482</v>
      </c>
      <c r="F340" s="48">
        <f t="shared" si="50"/>
        <v>0.86102973017452966</v>
      </c>
      <c r="G340" s="44">
        <f t="shared" si="51"/>
        <v>809.39320895622461</v>
      </c>
      <c r="H340" s="24">
        <f t="shared" si="52"/>
        <v>21799.406912397277</v>
      </c>
      <c r="I340" s="24">
        <f t="shared" si="53"/>
        <v>1672.9961473333369</v>
      </c>
      <c r="J340" s="24">
        <f t="shared" si="46"/>
        <v>23472.403059730612</v>
      </c>
    </row>
    <row r="341" spans="1:10" x14ac:dyDescent="0.2">
      <c r="A341" s="132"/>
      <c r="B341" s="25">
        <f t="shared" si="45"/>
        <v>332</v>
      </c>
      <c r="C341" s="24">
        <f t="shared" si="47"/>
        <v>108.99703456198638</v>
      </c>
      <c r="D341" s="48">
        <f t="shared" si="48"/>
        <v>0.13466512117459761</v>
      </c>
      <c r="E341" s="24">
        <f t="shared" si="49"/>
        <v>700.39617439423819</v>
      </c>
      <c r="F341" s="48">
        <f t="shared" si="50"/>
        <v>0.86533487882540239</v>
      </c>
      <c r="G341" s="44">
        <f t="shared" si="51"/>
        <v>809.39320895622461</v>
      </c>
      <c r="H341" s="24">
        <f t="shared" si="52"/>
        <v>21099.010738003039</v>
      </c>
      <c r="I341" s="24">
        <f t="shared" si="53"/>
        <v>1563.9991127713506</v>
      </c>
      <c r="J341" s="24">
        <f t="shared" si="46"/>
        <v>22663.00985077439</v>
      </c>
    </row>
    <row r="342" spans="1:10" x14ac:dyDescent="0.2">
      <c r="A342" s="132"/>
      <c r="B342" s="25">
        <f t="shared" si="45"/>
        <v>333</v>
      </c>
      <c r="C342" s="24">
        <f t="shared" si="47"/>
        <v>105.4950536900152</v>
      </c>
      <c r="D342" s="48">
        <f t="shared" si="48"/>
        <v>0.1303384467804706</v>
      </c>
      <c r="E342" s="24">
        <f t="shared" si="49"/>
        <v>703.89815526620941</v>
      </c>
      <c r="F342" s="48">
        <f t="shared" si="50"/>
        <v>0.86966155321952943</v>
      </c>
      <c r="G342" s="44">
        <f t="shared" si="51"/>
        <v>809.39320895622461</v>
      </c>
      <c r="H342" s="24">
        <f t="shared" si="52"/>
        <v>20395.112582736831</v>
      </c>
      <c r="I342" s="24">
        <f t="shared" si="53"/>
        <v>1458.5040590813355</v>
      </c>
      <c r="J342" s="24">
        <f t="shared" si="46"/>
        <v>21853.616641818167</v>
      </c>
    </row>
    <row r="343" spans="1:10" x14ac:dyDescent="0.2">
      <c r="A343" s="132"/>
      <c r="B343" s="25">
        <f t="shared" si="45"/>
        <v>334</v>
      </c>
      <c r="C343" s="24">
        <f t="shared" si="47"/>
        <v>101.97556291368416</v>
      </c>
      <c r="D343" s="48">
        <f t="shared" si="48"/>
        <v>0.12599013901437295</v>
      </c>
      <c r="E343" s="24">
        <f t="shared" si="49"/>
        <v>707.41764604254047</v>
      </c>
      <c r="F343" s="48">
        <f t="shared" si="50"/>
        <v>0.87400986098562705</v>
      </c>
      <c r="G343" s="44">
        <f t="shared" si="51"/>
        <v>809.39320895622461</v>
      </c>
      <c r="H343" s="24">
        <f t="shared" si="52"/>
        <v>19687.69493669429</v>
      </c>
      <c r="I343" s="24">
        <f t="shared" si="53"/>
        <v>1356.5284961676514</v>
      </c>
      <c r="J343" s="24">
        <f t="shared" si="46"/>
        <v>21044.223432861942</v>
      </c>
    </row>
    <row r="344" spans="1:10" x14ac:dyDescent="0.2">
      <c r="A344" s="132"/>
      <c r="B344" s="25">
        <f t="shared" ref="B344:B369" si="54">B343+1</f>
        <v>335</v>
      </c>
      <c r="C344" s="24">
        <f t="shared" si="47"/>
        <v>98.438474683471455</v>
      </c>
      <c r="D344" s="48">
        <f t="shared" si="48"/>
        <v>0.12162008970944482</v>
      </c>
      <c r="E344" s="24">
        <f t="shared" si="49"/>
        <v>710.95473427275317</v>
      </c>
      <c r="F344" s="48">
        <f t="shared" si="50"/>
        <v>0.87837991029055518</v>
      </c>
      <c r="G344" s="44">
        <f t="shared" si="51"/>
        <v>809.39320895622461</v>
      </c>
      <c r="H344" s="24">
        <f t="shared" si="52"/>
        <v>18976.740202421537</v>
      </c>
      <c r="I344" s="24">
        <f t="shared" si="53"/>
        <v>1258.0900214841799</v>
      </c>
      <c r="J344" s="24">
        <f t="shared" si="46"/>
        <v>20234.830223905716</v>
      </c>
    </row>
    <row r="345" spans="1:10" x14ac:dyDescent="0.2">
      <c r="A345" s="132"/>
      <c r="B345" s="25">
        <f t="shared" si="54"/>
        <v>336</v>
      </c>
      <c r="C345" s="24">
        <f t="shared" si="47"/>
        <v>94.883701012107693</v>
      </c>
      <c r="D345" s="48">
        <f t="shared" si="48"/>
        <v>0.11722819015799205</v>
      </c>
      <c r="E345" s="24">
        <f t="shared" si="49"/>
        <v>714.50950794411688</v>
      </c>
      <c r="F345" s="48">
        <f t="shared" si="50"/>
        <v>0.88277180984200787</v>
      </c>
      <c r="G345" s="44">
        <f t="shared" si="51"/>
        <v>809.39320895622461</v>
      </c>
      <c r="H345" s="24">
        <f t="shared" si="52"/>
        <v>18262.230694477421</v>
      </c>
      <c r="I345" s="24">
        <f t="shared" si="53"/>
        <v>1163.2063204720723</v>
      </c>
      <c r="J345" s="24">
        <f t="shared" si="46"/>
        <v>19425.437014949493</v>
      </c>
    </row>
    <row r="346" spans="1:10" x14ac:dyDescent="0.2">
      <c r="A346" s="132">
        <f>A334+1</f>
        <v>29</v>
      </c>
      <c r="B346" s="25">
        <f t="shared" si="54"/>
        <v>337</v>
      </c>
      <c r="C346" s="24">
        <f t="shared" si="47"/>
        <v>91.311153472387105</v>
      </c>
      <c r="D346" s="48">
        <f t="shared" si="48"/>
        <v>0.112814331108782</v>
      </c>
      <c r="E346" s="24">
        <f t="shared" si="49"/>
        <v>718.08205548383751</v>
      </c>
      <c r="F346" s="48">
        <f t="shared" si="50"/>
        <v>0.88718566889121797</v>
      </c>
      <c r="G346" s="44">
        <f t="shared" si="51"/>
        <v>809.39320895622461</v>
      </c>
      <c r="H346" s="24">
        <f t="shared" si="52"/>
        <v>17544.148638993582</v>
      </c>
      <c r="I346" s="24">
        <f t="shared" si="53"/>
        <v>1071.8951669996852</v>
      </c>
      <c r="J346" s="24">
        <f t="shared" si="46"/>
        <v>18616.043805993268</v>
      </c>
    </row>
    <row r="347" spans="1:10" x14ac:dyDescent="0.2">
      <c r="A347" s="132"/>
      <c r="B347" s="25">
        <f t="shared" si="54"/>
        <v>338</v>
      </c>
      <c r="C347" s="24">
        <f t="shared" si="47"/>
        <v>87.720743194967909</v>
      </c>
      <c r="D347" s="48">
        <f t="shared" si="48"/>
        <v>0.10837840276432591</v>
      </c>
      <c r="E347" s="24">
        <f t="shared" si="49"/>
        <v>721.67246576125672</v>
      </c>
      <c r="F347" s="48">
        <f t="shared" si="50"/>
        <v>0.89162159723567413</v>
      </c>
      <c r="G347" s="44">
        <f t="shared" si="51"/>
        <v>809.39320895622461</v>
      </c>
      <c r="H347" s="24">
        <f t="shared" si="52"/>
        <v>16822.476173232324</v>
      </c>
      <c r="I347" s="24">
        <f t="shared" si="53"/>
        <v>984.17442380471732</v>
      </c>
      <c r="J347" s="24">
        <f t="shared" si="46"/>
        <v>17806.650597037042</v>
      </c>
    </row>
    <row r="348" spans="1:10" x14ac:dyDescent="0.2">
      <c r="A348" s="132"/>
      <c r="B348" s="25">
        <f t="shared" si="54"/>
        <v>339</v>
      </c>
      <c r="C348" s="24">
        <f t="shared" si="47"/>
        <v>84.112380866161615</v>
      </c>
      <c r="D348" s="48">
        <f t="shared" si="48"/>
        <v>0.10392029477814753</v>
      </c>
      <c r="E348" s="24">
        <f t="shared" si="49"/>
        <v>725.28082809006298</v>
      </c>
      <c r="F348" s="48">
        <f t="shared" si="50"/>
        <v>0.89607970522185243</v>
      </c>
      <c r="G348" s="44">
        <f t="shared" si="51"/>
        <v>809.39320895622461</v>
      </c>
      <c r="H348" s="24">
        <f t="shared" si="52"/>
        <v>16097.195345142261</v>
      </c>
      <c r="I348" s="24">
        <f t="shared" si="53"/>
        <v>900.06204293855569</v>
      </c>
      <c r="J348" s="24">
        <f t="shared" si="46"/>
        <v>16997.257388080816</v>
      </c>
    </row>
    <row r="349" spans="1:10" x14ac:dyDescent="0.2">
      <c r="A349" s="132"/>
      <c r="B349" s="25">
        <f t="shared" si="54"/>
        <v>340</v>
      </c>
      <c r="C349" s="24">
        <f t="shared" si="47"/>
        <v>80.485976725711311</v>
      </c>
      <c r="D349" s="48">
        <f t="shared" si="48"/>
        <v>9.9439896252038279E-2</v>
      </c>
      <c r="E349" s="24">
        <f t="shared" si="49"/>
        <v>728.90723223051327</v>
      </c>
      <c r="F349" s="48">
        <f t="shared" si="50"/>
        <v>0.90056010374796169</v>
      </c>
      <c r="G349" s="44">
        <f t="shared" si="51"/>
        <v>809.39320895622461</v>
      </c>
      <c r="H349" s="24">
        <f t="shared" si="52"/>
        <v>15368.288112911749</v>
      </c>
      <c r="I349" s="24">
        <f t="shared" si="53"/>
        <v>819.57606621284435</v>
      </c>
      <c r="J349" s="24">
        <f t="shared" si="46"/>
        <v>16187.864179124594</v>
      </c>
    </row>
    <row r="350" spans="1:10" x14ac:dyDescent="0.2">
      <c r="A350" s="132"/>
      <c r="B350" s="25">
        <f t="shared" si="54"/>
        <v>341</v>
      </c>
      <c r="C350" s="24">
        <f t="shared" si="47"/>
        <v>76.841440564558738</v>
      </c>
      <c r="D350" s="48">
        <f t="shared" si="48"/>
        <v>9.4937095733298463E-2</v>
      </c>
      <c r="E350" s="24">
        <f t="shared" si="49"/>
        <v>732.55176839166586</v>
      </c>
      <c r="F350" s="48">
        <f t="shared" si="50"/>
        <v>0.90506290426670155</v>
      </c>
      <c r="G350" s="44">
        <f t="shared" si="51"/>
        <v>809.39320895622461</v>
      </c>
      <c r="H350" s="24">
        <f t="shared" si="52"/>
        <v>14635.736344520083</v>
      </c>
      <c r="I350" s="24">
        <f t="shared" si="53"/>
        <v>742.7346256482856</v>
      </c>
      <c r="J350" s="24">
        <f t="shared" si="46"/>
        <v>15378.470970168368</v>
      </c>
    </row>
    <row r="351" spans="1:10" x14ac:dyDescent="0.2">
      <c r="A351" s="132"/>
      <c r="B351" s="25">
        <f t="shared" si="54"/>
        <v>342</v>
      </c>
      <c r="C351" s="24">
        <f t="shared" si="47"/>
        <v>73.178681722600416</v>
      </c>
      <c r="D351" s="48">
        <f t="shared" si="48"/>
        <v>9.0411781211964956E-2</v>
      </c>
      <c r="E351" s="24">
        <f t="shared" si="49"/>
        <v>736.21452723362415</v>
      </c>
      <c r="F351" s="48">
        <f t="shared" si="50"/>
        <v>0.90958821878803497</v>
      </c>
      <c r="G351" s="44">
        <f t="shared" si="51"/>
        <v>809.39320895622461</v>
      </c>
      <c r="H351" s="24">
        <f t="shared" si="52"/>
        <v>13899.521817286459</v>
      </c>
      <c r="I351" s="24">
        <f t="shared" si="53"/>
        <v>669.55594392568514</v>
      </c>
      <c r="J351" s="24">
        <f t="shared" si="46"/>
        <v>14569.077761212144</v>
      </c>
    </row>
    <row r="352" spans="1:10" x14ac:dyDescent="0.2">
      <c r="A352" s="132"/>
      <c r="B352" s="25">
        <f t="shared" si="54"/>
        <v>343</v>
      </c>
      <c r="C352" s="24">
        <f t="shared" si="47"/>
        <v>69.497609086432291</v>
      </c>
      <c r="D352" s="48">
        <f t="shared" si="48"/>
        <v>8.5863840118024781E-2</v>
      </c>
      <c r="E352" s="24">
        <f t="shared" si="49"/>
        <v>739.89559986979236</v>
      </c>
      <c r="F352" s="48">
        <f t="shared" si="50"/>
        <v>0.91413615988197527</v>
      </c>
      <c r="G352" s="44">
        <f t="shared" si="51"/>
        <v>809.39320895622461</v>
      </c>
      <c r="H352" s="24">
        <f t="shared" si="52"/>
        <v>13159.626217416666</v>
      </c>
      <c r="I352" s="24">
        <f t="shared" si="53"/>
        <v>600.05833483925289</v>
      </c>
      <c r="J352" s="24">
        <f t="shared" si="46"/>
        <v>13759.68455225592</v>
      </c>
    </row>
    <row r="353" spans="1:10" x14ac:dyDescent="0.2">
      <c r="A353" s="132"/>
      <c r="B353" s="25">
        <f t="shared" si="54"/>
        <v>344</v>
      </c>
      <c r="C353" s="24">
        <f t="shared" si="47"/>
        <v>65.798131087083334</v>
      </c>
      <c r="D353" s="48">
        <f t="shared" si="48"/>
        <v>8.1293159318614902E-2</v>
      </c>
      <c r="E353" s="24">
        <f t="shared" si="49"/>
        <v>743.59507786914128</v>
      </c>
      <c r="F353" s="48">
        <f t="shared" si="50"/>
        <v>0.91870684068138508</v>
      </c>
      <c r="G353" s="44">
        <f t="shared" si="51"/>
        <v>809.39320895622461</v>
      </c>
      <c r="H353" s="24">
        <f t="shared" si="52"/>
        <v>12416.031139547526</v>
      </c>
      <c r="I353" s="24">
        <f t="shared" si="53"/>
        <v>534.26020375216956</v>
      </c>
      <c r="J353" s="24">
        <f t="shared" si="46"/>
        <v>12950.291343299696</v>
      </c>
    </row>
    <row r="354" spans="1:10" x14ac:dyDescent="0.2">
      <c r="A354" s="132"/>
      <c r="B354" s="25">
        <f t="shared" si="54"/>
        <v>345</v>
      </c>
      <c r="C354" s="24">
        <f t="shared" si="47"/>
        <v>62.080155697737631</v>
      </c>
      <c r="D354" s="48">
        <f t="shared" si="48"/>
        <v>7.6699625115207989E-2</v>
      </c>
      <c r="E354" s="24">
        <f t="shared" si="49"/>
        <v>747.313053258487</v>
      </c>
      <c r="F354" s="48">
        <f t="shared" si="50"/>
        <v>0.923300374884792</v>
      </c>
      <c r="G354" s="44">
        <f t="shared" si="51"/>
        <v>809.39320895622461</v>
      </c>
      <c r="H354" s="24">
        <f t="shared" si="52"/>
        <v>11668.718086289038</v>
      </c>
      <c r="I354" s="24">
        <f t="shared" si="53"/>
        <v>472.18004805443195</v>
      </c>
      <c r="J354" s="24">
        <f t="shared" si="46"/>
        <v>12140.89813434347</v>
      </c>
    </row>
    <row r="355" spans="1:10" x14ac:dyDescent="0.2">
      <c r="A355" s="132"/>
      <c r="B355" s="25">
        <f t="shared" si="54"/>
        <v>346</v>
      </c>
      <c r="C355" s="24">
        <f t="shared" si="47"/>
        <v>58.343590431445193</v>
      </c>
      <c r="D355" s="48">
        <f t="shared" si="48"/>
        <v>7.2083123240784017E-2</v>
      </c>
      <c r="E355" s="24">
        <f t="shared" si="49"/>
        <v>751.04961852477936</v>
      </c>
      <c r="F355" s="48">
        <f t="shared" si="50"/>
        <v>0.92791687675921586</v>
      </c>
      <c r="G355" s="44">
        <f t="shared" si="51"/>
        <v>809.39320895622461</v>
      </c>
      <c r="H355" s="24">
        <f t="shared" si="52"/>
        <v>10917.668467764259</v>
      </c>
      <c r="I355" s="24">
        <f t="shared" si="53"/>
        <v>413.83645762298676</v>
      </c>
      <c r="J355" s="24">
        <f t="shared" si="46"/>
        <v>11331.504925387246</v>
      </c>
    </row>
    <row r="356" spans="1:10" x14ac:dyDescent="0.2">
      <c r="A356" s="132"/>
      <c r="B356" s="25">
        <f t="shared" si="54"/>
        <v>347</v>
      </c>
      <c r="C356" s="24">
        <f t="shared" si="47"/>
        <v>54.588342338821292</v>
      </c>
      <c r="D356" s="48">
        <f t="shared" si="48"/>
        <v>6.7443538856987936E-2</v>
      </c>
      <c r="E356" s="24">
        <f t="shared" si="49"/>
        <v>754.80486661740338</v>
      </c>
      <c r="F356" s="48">
        <f t="shared" si="50"/>
        <v>0.93255646114301216</v>
      </c>
      <c r="G356" s="44">
        <f t="shared" si="51"/>
        <v>809.39320895622461</v>
      </c>
      <c r="H356" s="24">
        <f t="shared" si="52"/>
        <v>10162.863601146855</v>
      </c>
      <c r="I356" s="24">
        <f t="shared" si="53"/>
        <v>359.24811528416546</v>
      </c>
      <c r="J356" s="24">
        <f t="shared" si="46"/>
        <v>10522.11171643102</v>
      </c>
    </row>
    <row r="357" spans="1:10" x14ac:dyDescent="0.2">
      <c r="A357" s="132"/>
      <c r="B357" s="25">
        <f t="shared" si="54"/>
        <v>348</v>
      </c>
      <c r="C357" s="24">
        <f t="shared" si="47"/>
        <v>50.814318005734279</v>
      </c>
      <c r="D357" s="48">
        <f t="shared" si="48"/>
        <v>6.2780756551272882E-2</v>
      </c>
      <c r="E357" s="24">
        <f t="shared" si="49"/>
        <v>758.57889095049029</v>
      </c>
      <c r="F357" s="48">
        <f t="shared" si="50"/>
        <v>0.93721924344872709</v>
      </c>
      <c r="G357" s="44">
        <f t="shared" si="51"/>
        <v>809.39320895622461</v>
      </c>
      <c r="H357" s="24">
        <f t="shared" si="52"/>
        <v>9404.2847101963653</v>
      </c>
      <c r="I357" s="24">
        <f t="shared" si="53"/>
        <v>308.4337972784312</v>
      </c>
      <c r="J357" s="24">
        <f t="shared" si="46"/>
        <v>9712.7185074747958</v>
      </c>
    </row>
    <row r="358" spans="1:10" x14ac:dyDescent="0.2">
      <c r="A358" s="132">
        <f>A346+1</f>
        <v>30</v>
      </c>
      <c r="B358" s="25">
        <f t="shared" si="54"/>
        <v>349</v>
      </c>
      <c r="C358" s="24">
        <f t="shared" si="47"/>
        <v>47.021423550981829</v>
      </c>
      <c r="D358" s="48">
        <f t="shared" si="48"/>
        <v>5.8094660334029248E-2</v>
      </c>
      <c r="E358" s="24">
        <f t="shared" si="49"/>
        <v>762.3717854052428</v>
      </c>
      <c r="F358" s="48">
        <f t="shared" si="50"/>
        <v>0.94190533966597079</v>
      </c>
      <c r="G358" s="44">
        <f t="shared" si="51"/>
        <v>809.39320895622461</v>
      </c>
      <c r="H358" s="24">
        <f t="shared" si="52"/>
        <v>8641.9129247911224</v>
      </c>
      <c r="I358" s="24">
        <f t="shared" si="53"/>
        <v>261.41237372744939</v>
      </c>
      <c r="J358" s="24">
        <f t="shared" si="46"/>
        <v>8903.3252985185718</v>
      </c>
    </row>
    <row r="359" spans="1:10" x14ac:dyDescent="0.2">
      <c r="A359" s="132"/>
      <c r="B359" s="25">
        <f t="shared" si="54"/>
        <v>350</v>
      </c>
      <c r="C359" s="24">
        <f t="shared" si="47"/>
        <v>43.209564623955615</v>
      </c>
      <c r="D359" s="48">
        <f t="shared" si="48"/>
        <v>5.3385133635699397E-2</v>
      </c>
      <c r="E359" s="24">
        <f t="shared" si="49"/>
        <v>766.18364433226895</v>
      </c>
      <c r="F359" s="48">
        <f t="shared" si="50"/>
        <v>0.94661486636430059</v>
      </c>
      <c r="G359" s="44">
        <f t="shared" si="51"/>
        <v>809.39320895622461</v>
      </c>
      <c r="H359" s="24">
        <f t="shared" si="52"/>
        <v>7875.7292804588533</v>
      </c>
      <c r="I359" s="24">
        <f t="shared" si="53"/>
        <v>218.20280910349379</v>
      </c>
      <c r="J359" s="24">
        <f t="shared" si="46"/>
        <v>8093.9320895623468</v>
      </c>
    </row>
    <row r="360" spans="1:10" x14ac:dyDescent="0.2">
      <c r="A360" s="132"/>
      <c r="B360" s="25">
        <f t="shared" si="54"/>
        <v>351</v>
      </c>
      <c r="C360" s="24">
        <f t="shared" si="47"/>
        <v>39.378646402294265</v>
      </c>
      <c r="D360" s="48">
        <f t="shared" si="48"/>
        <v>4.8652059303877886E-2</v>
      </c>
      <c r="E360" s="24">
        <f t="shared" si="49"/>
        <v>770.01456255393032</v>
      </c>
      <c r="F360" s="48">
        <f t="shared" si="50"/>
        <v>0.95134794069612205</v>
      </c>
      <c r="G360" s="44">
        <f t="shared" si="51"/>
        <v>809.39320895622461</v>
      </c>
      <c r="H360" s="24">
        <f t="shared" si="52"/>
        <v>7105.7147179049225</v>
      </c>
      <c r="I360" s="24">
        <f t="shared" si="53"/>
        <v>178.82416270119953</v>
      </c>
      <c r="J360" s="24">
        <f t="shared" si="46"/>
        <v>7284.5388806061219</v>
      </c>
    </row>
    <row r="361" spans="1:10" x14ac:dyDescent="0.2">
      <c r="A361" s="132"/>
      <c r="B361" s="25">
        <f t="shared" si="54"/>
        <v>352</v>
      </c>
      <c r="C361" s="24">
        <f t="shared" si="47"/>
        <v>35.528573589524612</v>
      </c>
      <c r="D361" s="48">
        <f t="shared" si="48"/>
        <v>4.3895319600397276E-2</v>
      </c>
      <c r="E361" s="24">
        <f t="shared" si="49"/>
        <v>773.86463536669999</v>
      </c>
      <c r="F361" s="48">
        <f t="shared" si="50"/>
        <v>0.95610468039960272</v>
      </c>
      <c r="G361" s="44">
        <f t="shared" si="51"/>
        <v>809.39320895622461</v>
      </c>
      <c r="H361" s="24">
        <f t="shared" si="52"/>
        <v>6331.8500825382225</v>
      </c>
      <c r="I361" s="24">
        <f t="shared" si="53"/>
        <v>143.29558911167493</v>
      </c>
      <c r="J361" s="24">
        <f t="shared" si="46"/>
        <v>6475.1456716498978</v>
      </c>
    </row>
    <row r="362" spans="1:10" x14ac:dyDescent="0.2">
      <c r="A362" s="132"/>
      <c r="B362" s="25">
        <f t="shared" si="54"/>
        <v>353</v>
      </c>
      <c r="C362" s="24">
        <f t="shared" si="47"/>
        <v>31.659250412691112</v>
      </c>
      <c r="D362" s="48">
        <f t="shared" si="48"/>
        <v>3.9114796198399263E-2</v>
      </c>
      <c r="E362" s="24">
        <f t="shared" si="49"/>
        <v>777.7339585435335</v>
      </c>
      <c r="F362" s="48">
        <f t="shared" si="50"/>
        <v>0.9608852038016007</v>
      </c>
      <c r="G362" s="44">
        <f t="shared" si="51"/>
        <v>809.39320895622461</v>
      </c>
      <c r="H362" s="24">
        <f t="shared" si="52"/>
        <v>5554.1161239946887</v>
      </c>
      <c r="I362" s="24">
        <f t="shared" si="53"/>
        <v>111.63633869898382</v>
      </c>
      <c r="J362" s="24">
        <f t="shared" si="46"/>
        <v>5665.7524626936729</v>
      </c>
    </row>
    <row r="363" spans="1:10" x14ac:dyDescent="0.2">
      <c r="A363" s="132"/>
      <c r="B363" s="25">
        <f t="shared" si="54"/>
        <v>354</v>
      </c>
      <c r="C363" s="24">
        <f t="shared" si="47"/>
        <v>27.770580619973444</v>
      </c>
      <c r="D363" s="48">
        <f t="shared" si="48"/>
        <v>3.4310370179391259E-2</v>
      </c>
      <c r="E363" s="24">
        <f t="shared" si="49"/>
        <v>781.62262833625118</v>
      </c>
      <c r="F363" s="48">
        <f t="shared" si="50"/>
        <v>0.9656896298206088</v>
      </c>
      <c r="G363" s="44">
        <f t="shared" si="51"/>
        <v>809.39320895622461</v>
      </c>
      <c r="H363" s="24">
        <f t="shared" si="52"/>
        <v>4772.4934956584375</v>
      </c>
      <c r="I363" s="24">
        <f t="shared" si="53"/>
        <v>83.865758079010376</v>
      </c>
      <c r="J363" s="24">
        <f t="shared" si="46"/>
        <v>4856.3592537374479</v>
      </c>
    </row>
    <row r="364" spans="1:10" x14ac:dyDescent="0.2">
      <c r="A364" s="132"/>
      <c r="B364" s="25">
        <f t="shared" si="54"/>
        <v>355</v>
      </c>
      <c r="C364" s="24">
        <f t="shared" si="47"/>
        <v>23.862467478292189</v>
      </c>
      <c r="D364" s="48">
        <f t="shared" si="48"/>
        <v>2.9481922030288214E-2</v>
      </c>
      <c r="E364" s="24">
        <f t="shared" si="49"/>
        <v>785.53074147793245</v>
      </c>
      <c r="F364" s="48">
        <f t="shared" si="50"/>
        <v>0.97051807796971179</v>
      </c>
      <c r="G364" s="44">
        <f t="shared" si="51"/>
        <v>809.39320895622461</v>
      </c>
      <c r="H364" s="24">
        <f t="shared" si="52"/>
        <v>3986.9627541805048</v>
      </c>
      <c r="I364" s="24">
        <f t="shared" si="53"/>
        <v>60.003290600718188</v>
      </c>
      <c r="J364" s="24">
        <f t="shared" si="46"/>
        <v>4046.966044781223</v>
      </c>
    </row>
    <row r="365" spans="1:10" x14ac:dyDescent="0.2">
      <c r="A365" s="132"/>
      <c r="B365" s="25">
        <f t="shared" si="54"/>
        <v>356</v>
      </c>
      <c r="C365" s="24">
        <f t="shared" si="47"/>
        <v>19.934813770902526</v>
      </c>
      <c r="D365" s="48">
        <f t="shared" si="48"/>
        <v>2.4629331640439654E-2</v>
      </c>
      <c r="E365" s="24">
        <f t="shared" si="49"/>
        <v>789.45839518532205</v>
      </c>
      <c r="F365" s="48">
        <f t="shared" si="50"/>
        <v>0.97537066835956032</v>
      </c>
      <c r="G365" s="44">
        <f t="shared" si="51"/>
        <v>809.39320895622461</v>
      </c>
      <c r="H365" s="24">
        <f t="shared" si="52"/>
        <v>3197.5043589951829</v>
      </c>
      <c r="I365" s="24">
        <f t="shared" si="53"/>
        <v>40.068476829815665</v>
      </c>
      <c r="J365" s="24">
        <f t="shared" si="46"/>
        <v>3237.5728358249985</v>
      </c>
    </row>
    <row r="366" spans="1:10" x14ac:dyDescent="0.2">
      <c r="A366" s="132"/>
      <c r="B366" s="25">
        <f t="shared" si="54"/>
        <v>357</v>
      </c>
      <c r="C366" s="24">
        <f t="shared" si="47"/>
        <v>15.987521794975915</v>
      </c>
      <c r="D366" s="48">
        <f t="shared" si="48"/>
        <v>1.9752478298641851E-2</v>
      </c>
      <c r="E366" s="24">
        <f t="shared" si="49"/>
        <v>793.40568716124869</v>
      </c>
      <c r="F366" s="48">
        <f t="shared" si="50"/>
        <v>0.98024752170135809</v>
      </c>
      <c r="G366" s="44">
        <f t="shared" si="51"/>
        <v>809.39320895622461</v>
      </c>
      <c r="H366" s="24">
        <f t="shared" si="52"/>
        <v>2404.0986718339341</v>
      </c>
      <c r="I366" s="24">
        <f t="shared" si="53"/>
        <v>24.08095503483975</v>
      </c>
      <c r="J366" s="24">
        <f t="shared" si="46"/>
        <v>2428.179626868774</v>
      </c>
    </row>
    <row r="367" spans="1:10" x14ac:dyDescent="0.2">
      <c r="A367" s="132"/>
      <c r="B367" s="25">
        <f t="shared" si="54"/>
        <v>358</v>
      </c>
      <c r="C367" s="24">
        <f t="shared" si="47"/>
        <v>12.02049335916967</v>
      </c>
      <c r="D367" s="48">
        <f t="shared" si="48"/>
        <v>1.4851240690135058E-2</v>
      </c>
      <c r="E367" s="24">
        <f t="shared" si="49"/>
        <v>797.37271559705493</v>
      </c>
      <c r="F367" s="48">
        <f t="shared" si="50"/>
        <v>0.9851487593098649</v>
      </c>
      <c r="G367" s="44">
        <f t="shared" si="51"/>
        <v>809.39320895622461</v>
      </c>
      <c r="H367" s="24">
        <f t="shared" si="52"/>
        <v>1606.725956236879</v>
      </c>
      <c r="I367" s="24">
        <f t="shared" si="53"/>
        <v>12.06046167567008</v>
      </c>
      <c r="J367" s="24">
        <f t="shared" si="46"/>
        <v>1618.786417912549</v>
      </c>
    </row>
    <row r="368" spans="1:10" x14ac:dyDescent="0.2">
      <c r="A368" s="132"/>
      <c r="B368" s="25">
        <f t="shared" si="54"/>
        <v>359</v>
      </c>
      <c r="C368" s="24">
        <f t="shared" si="47"/>
        <v>8.0336297811843949</v>
      </c>
      <c r="D368" s="48">
        <f t="shared" si="48"/>
        <v>9.9254968935857321E-3</v>
      </c>
      <c r="E368" s="24">
        <f t="shared" si="49"/>
        <v>801.35957917504027</v>
      </c>
      <c r="F368" s="48">
        <f t="shared" si="50"/>
        <v>0.99007450310641432</v>
      </c>
      <c r="G368" s="44">
        <f t="shared" si="51"/>
        <v>809.39320895622461</v>
      </c>
      <c r="H368" s="24">
        <f t="shared" si="52"/>
        <v>805.36637706183876</v>
      </c>
      <c r="I368" s="24">
        <f t="shared" si="53"/>
        <v>4.0268318944856851</v>
      </c>
      <c r="J368" s="24">
        <f t="shared" si="46"/>
        <v>809.39320895632443</v>
      </c>
    </row>
    <row r="369" spans="1:10" x14ac:dyDescent="0.2">
      <c r="A369" s="132"/>
      <c r="B369" s="25">
        <f t="shared" si="54"/>
        <v>360</v>
      </c>
      <c r="C369" s="24">
        <f t="shared" si="47"/>
        <v>4.0268318853091936</v>
      </c>
      <c r="D369" s="48">
        <f t="shared" si="48"/>
        <v>4.9751243780536605E-3</v>
      </c>
      <c r="E369" s="24">
        <f t="shared" si="49"/>
        <v>805.36637707091541</v>
      </c>
      <c r="F369" s="48">
        <f t="shared" si="50"/>
        <v>0.9950248756219463</v>
      </c>
      <c r="G369" s="44">
        <f t="shared" si="51"/>
        <v>809.39320895622461</v>
      </c>
      <c r="H369" s="24">
        <f t="shared" si="52"/>
        <v>0</v>
      </c>
      <c r="I369" s="24">
        <f t="shared" si="53"/>
        <v>9.1764915666203706E-9</v>
      </c>
      <c r="J369" s="24">
        <f t="shared" si="46"/>
        <v>9.1764915666203706E-9</v>
      </c>
    </row>
    <row r="370" spans="1:10" x14ac:dyDescent="0.2">
      <c r="A370" s="132">
        <f>A358+1</f>
        <v>31</v>
      </c>
      <c r="B370" s="25">
        <f t="shared" ref="B370:B393" si="55">B369+1</f>
        <v>361</v>
      </c>
      <c r="C370" s="24">
        <f t="shared" ref="C370:C393" si="56">IF(H369*($G$5*0.01/12)&gt;0,H369*($G$5*0.01/12),0)</f>
        <v>0</v>
      </c>
      <c r="D370" s="48" t="e">
        <f t="shared" ref="D370:D393" si="57">C370/G370</f>
        <v>#DIV/0!</v>
      </c>
      <c r="E370" s="24">
        <f t="shared" ref="E370:E393" si="58">IF(C370&gt;0,G370-C370,0)</f>
        <v>0</v>
      </c>
      <c r="F370" s="48" t="e">
        <f t="shared" ref="F370:F393" si="59">E370/G370</f>
        <v>#DIV/0!</v>
      </c>
      <c r="G370" s="44">
        <f t="shared" ref="G370:G393" si="60">IF(C370&gt;0,(($G$5*0.01/12)*$G$4)/(1-1/(1+($G$5*0.01/12))^($G$6*12)),0)</f>
        <v>0</v>
      </c>
      <c r="H370" s="24">
        <f t="shared" ref="H370:H393" si="61">IF(H369-E370&gt;=0,H369-E370,0)</f>
        <v>0</v>
      </c>
      <c r="I370" s="24">
        <f t="shared" ref="I370:I393" si="62">I369-C370</f>
        <v>9.1764915666203706E-9</v>
      </c>
      <c r="J370" s="24">
        <f t="shared" ref="J370:J393" si="63">H370+I370</f>
        <v>9.1764915666203706E-9</v>
      </c>
    </row>
    <row r="371" spans="1:10" x14ac:dyDescent="0.2">
      <c r="A371" s="132"/>
      <c r="B371" s="25">
        <f t="shared" si="55"/>
        <v>362</v>
      </c>
      <c r="C371" s="24">
        <f t="shared" si="56"/>
        <v>0</v>
      </c>
      <c r="D371" s="48" t="e">
        <f t="shared" si="57"/>
        <v>#DIV/0!</v>
      </c>
      <c r="E371" s="24">
        <f t="shared" si="58"/>
        <v>0</v>
      </c>
      <c r="F371" s="48" t="e">
        <f t="shared" si="59"/>
        <v>#DIV/0!</v>
      </c>
      <c r="G371" s="44">
        <f t="shared" si="60"/>
        <v>0</v>
      </c>
      <c r="H371" s="24">
        <f t="shared" si="61"/>
        <v>0</v>
      </c>
      <c r="I371" s="24">
        <f t="shared" si="62"/>
        <v>9.1764915666203706E-9</v>
      </c>
      <c r="J371" s="24">
        <f t="shared" si="63"/>
        <v>9.1764915666203706E-9</v>
      </c>
    </row>
    <row r="372" spans="1:10" x14ac:dyDescent="0.2">
      <c r="A372" s="132"/>
      <c r="B372" s="25">
        <f t="shared" si="55"/>
        <v>363</v>
      </c>
      <c r="C372" s="24">
        <f t="shared" si="56"/>
        <v>0</v>
      </c>
      <c r="D372" s="48" t="e">
        <f t="shared" si="57"/>
        <v>#DIV/0!</v>
      </c>
      <c r="E372" s="24">
        <f t="shared" si="58"/>
        <v>0</v>
      </c>
      <c r="F372" s="48" t="e">
        <f t="shared" si="59"/>
        <v>#DIV/0!</v>
      </c>
      <c r="G372" s="44">
        <f t="shared" si="60"/>
        <v>0</v>
      </c>
      <c r="H372" s="24">
        <f t="shared" si="61"/>
        <v>0</v>
      </c>
      <c r="I372" s="24">
        <f t="shared" si="62"/>
        <v>9.1764915666203706E-9</v>
      </c>
      <c r="J372" s="24">
        <f t="shared" si="63"/>
        <v>9.1764915666203706E-9</v>
      </c>
    </row>
    <row r="373" spans="1:10" x14ac:dyDescent="0.2">
      <c r="A373" s="132"/>
      <c r="B373" s="25">
        <f t="shared" si="55"/>
        <v>364</v>
      </c>
      <c r="C373" s="24">
        <f t="shared" si="56"/>
        <v>0</v>
      </c>
      <c r="D373" s="48" t="e">
        <f t="shared" si="57"/>
        <v>#DIV/0!</v>
      </c>
      <c r="E373" s="24">
        <f t="shared" si="58"/>
        <v>0</v>
      </c>
      <c r="F373" s="48" t="e">
        <f t="shared" si="59"/>
        <v>#DIV/0!</v>
      </c>
      <c r="G373" s="44">
        <f t="shared" si="60"/>
        <v>0</v>
      </c>
      <c r="H373" s="24">
        <f t="shared" si="61"/>
        <v>0</v>
      </c>
      <c r="I373" s="24">
        <f t="shared" si="62"/>
        <v>9.1764915666203706E-9</v>
      </c>
      <c r="J373" s="24">
        <f t="shared" si="63"/>
        <v>9.1764915666203706E-9</v>
      </c>
    </row>
    <row r="374" spans="1:10" x14ac:dyDescent="0.2">
      <c r="A374" s="132"/>
      <c r="B374" s="25">
        <f t="shared" si="55"/>
        <v>365</v>
      </c>
      <c r="C374" s="24">
        <f t="shared" si="56"/>
        <v>0</v>
      </c>
      <c r="D374" s="48" t="e">
        <f t="shared" si="57"/>
        <v>#DIV/0!</v>
      </c>
      <c r="E374" s="24">
        <f t="shared" si="58"/>
        <v>0</v>
      </c>
      <c r="F374" s="48" t="e">
        <f t="shared" si="59"/>
        <v>#DIV/0!</v>
      </c>
      <c r="G374" s="44">
        <f t="shared" si="60"/>
        <v>0</v>
      </c>
      <c r="H374" s="24">
        <f t="shared" si="61"/>
        <v>0</v>
      </c>
      <c r="I374" s="24">
        <f t="shared" si="62"/>
        <v>9.1764915666203706E-9</v>
      </c>
      <c r="J374" s="24">
        <f t="shared" si="63"/>
        <v>9.1764915666203706E-9</v>
      </c>
    </row>
    <row r="375" spans="1:10" x14ac:dyDescent="0.2">
      <c r="A375" s="132"/>
      <c r="B375" s="25">
        <f t="shared" si="55"/>
        <v>366</v>
      </c>
      <c r="C375" s="24">
        <f t="shared" si="56"/>
        <v>0</v>
      </c>
      <c r="D375" s="48" t="e">
        <f t="shared" si="57"/>
        <v>#DIV/0!</v>
      </c>
      <c r="E375" s="24">
        <f t="shared" si="58"/>
        <v>0</v>
      </c>
      <c r="F375" s="48" t="e">
        <f t="shared" si="59"/>
        <v>#DIV/0!</v>
      </c>
      <c r="G375" s="44">
        <f t="shared" si="60"/>
        <v>0</v>
      </c>
      <c r="H375" s="24">
        <f t="shared" si="61"/>
        <v>0</v>
      </c>
      <c r="I375" s="24">
        <f t="shared" si="62"/>
        <v>9.1764915666203706E-9</v>
      </c>
      <c r="J375" s="24">
        <f t="shared" si="63"/>
        <v>9.1764915666203706E-9</v>
      </c>
    </row>
    <row r="376" spans="1:10" x14ac:dyDescent="0.2">
      <c r="A376" s="132"/>
      <c r="B376" s="25">
        <f t="shared" si="55"/>
        <v>367</v>
      </c>
      <c r="C376" s="24">
        <f t="shared" si="56"/>
        <v>0</v>
      </c>
      <c r="D376" s="48" t="e">
        <f t="shared" si="57"/>
        <v>#DIV/0!</v>
      </c>
      <c r="E376" s="24">
        <f t="shared" si="58"/>
        <v>0</v>
      </c>
      <c r="F376" s="48" t="e">
        <f t="shared" si="59"/>
        <v>#DIV/0!</v>
      </c>
      <c r="G376" s="44">
        <f t="shared" si="60"/>
        <v>0</v>
      </c>
      <c r="H376" s="24">
        <f t="shared" si="61"/>
        <v>0</v>
      </c>
      <c r="I376" s="24">
        <f t="shared" si="62"/>
        <v>9.1764915666203706E-9</v>
      </c>
      <c r="J376" s="24">
        <f t="shared" si="63"/>
        <v>9.1764915666203706E-9</v>
      </c>
    </row>
    <row r="377" spans="1:10" x14ac:dyDescent="0.2">
      <c r="A377" s="132"/>
      <c r="B377" s="25">
        <f t="shared" si="55"/>
        <v>368</v>
      </c>
      <c r="C377" s="24">
        <f t="shared" si="56"/>
        <v>0</v>
      </c>
      <c r="D377" s="48" t="e">
        <f t="shared" si="57"/>
        <v>#DIV/0!</v>
      </c>
      <c r="E377" s="24">
        <f t="shared" si="58"/>
        <v>0</v>
      </c>
      <c r="F377" s="48" t="e">
        <f t="shared" si="59"/>
        <v>#DIV/0!</v>
      </c>
      <c r="G377" s="44">
        <f t="shared" si="60"/>
        <v>0</v>
      </c>
      <c r="H377" s="24">
        <f t="shared" si="61"/>
        <v>0</v>
      </c>
      <c r="I377" s="24">
        <f t="shared" si="62"/>
        <v>9.1764915666203706E-9</v>
      </c>
      <c r="J377" s="24">
        <f t="shared" si="63"/>
        <v>9.1764915666203706E-9</v>
      </c>
    </row>
    <row r="378" spans="1:10" x14ac:dyDescent="0.2">
      <c r="A378" s="132"/>
      <c r="B378" s="25">
        <f t="shared" si="55"/>
        <v>369</v>
      </c>
      <c r="C378" s="24">
        <f t="shared" si="56"/>
        <v>0</v>
      </c>
      <c r="D378" s="48" t="e">
        <f t="shared" si="57"/>
        <v>#DIV/0!</v>
      </c>
      <c r="E378" s="24">
        <f t="shared" si="58"/>
        <v>0</v>
      </c>
      <c r="F378" s="48" t="e">
        <f t="shared" si="59"/>
        <v>#DIV/0!</v>
      </c>
      <c r="G378" s="44">
        <f t="shared" si="60"/>
        <v>0</v>
      </c>
      <c r="H378" s="24">
        <f t="shared" si="61"/>
        <v>0</v>
      </c>
      <c r="I378" s="24">
        <f t="shared" si="62"/>
        <v>9.1764915666203706E-9</v>
      </c>
      <c r="J378" s="24">
        <f t="shared" si="63"/>
        <v>9.1764915666203706E-9</v>
      </c>
    </row>
    <row r="379" spans="1:10" x14ac:dyDescent="0.2">
      <c r="A379" s="132"/>
      <c r="B379" s="25">
        <f t="shared" si="55"/>
        <v>370</v>
      </c>
      <c r="C379" s="24">
        <f t="shared" si="56"/>
        <v>0</v>
      </c>
      <c r="D379" s="48" t="e">
        <f t="shared" si="57"/>
        <v>#DIV/0!</v>
      </c>
      <c r="E379" s="24">
        <f t="shared" si="58"/>
        <v>0</v>
      </c>
      <c r="F379" s="48" t="e">
        <f t="shared" si="59"/>
        <v>#DIV/0!</v>
      </c>
      <c r="G379" s="44">
        <f t="shared" si="60"/>
        <v>0</v>
      </c>
      <c r="H379" s="24">
        <f t="shared" si="61"/>
        <v>0</v>
      </c>
      <c r="I379" s="24">
        <f t="shared" si="62"/>
        <v>9.1764915666203706E-9</v>
      </c>
      <c r="J379" s="24">
        <f t="shared" si="63"/>
        <v>9.1764915666203706E-9</v>
      </c>
    </row>
    <row r="380" spans="1:10" x14ac:dyDescent="0.2">
      <c r="A380" s="132"/>
      <c r="B380" s="25">
        <f t="shared" si="55"/>
        <v>371</v>
      </c>
      <c r="C380" s="24">
        <f t="shared" si="56"/>
        <v>0</v>
      </c>
      <c r="D380" s="48" t="e">
        <f t="shared" si="57"/>
        <v>#DIV/0!</v>
      </c>
      <c r="E380" s="24">
        <f t="shared" si="58"/>
        <v>0</v>
      </c>
      <c r="F380" s="48" t="e">
        <f t="shared" si="59"/>
        <v>#DIV/0!</v>
      </c>
      <c r="G380" s="44">
        <f t="shared" si="60"/>
        <v>0</v>
      </c>
      <c r="H380" s="24">
        <f t="shared" si="61"/>
        <v>0</v>
      </c>
      <c r="I380" s="24">
        <f t="shared" si="62"/>
        <v>9.1764915666203706E-9</v>
      </c>
      <c r="J380" s="24">
        <f t="shared" si="63"/>
        <v>9.1764915666203706E-9</v>
      </c>
    </row>
    <row r="381" spans="1:10" x14ac:dyDescent="0.2">
      <c r="A381" s="132"/>
      <c r="B381" s="25">
        <f t="shared" si="55"/>
        <v>372</v>
      </c>
      <c r="C381" s="24">
        <f t="shared" si="56"/>
        <v>0</v>
      </c>
      <c r="D381" s="48" t="e">
        <f t="shared" si="57"/>
        <v>#DIV/0!</v>
      </c>
      <c r="E381" s="24">
        <f t="shared" si="58"/>
        <v>0</v>
      </c>
      <c r="F381" s="48" t="e">
        <f t="shared" si="59"/>
        <v>#DIV/0!</v>
      </c>
      <c r="G381" s="44">
        <f t="shared" si="60"/>
        <v>0</v>
      </c>
      <c r="H381" s="24">
        <f t="shared" si="61"/>
        <v>0</v>
      </c>
      <c r="I381" s="24">
        <f t="shared" si="62"/>
        <v>9.1764915666203706E-9</v>
      </c>
      <c r="J381" s="24">
        <f t="shared" si="63"/>
        <v>9.1764915666203706E-9</v>
      </c>
    </row>
    <row r="382" spans="1:10" x14ac:dyDescent="0.2">
      <c r="A382" s="132">
        <f>A370+1</f>
        <v>32</v>
      </c>
      <c r="B382" s="25">
        <f t="shared" si="55"/>
        <v>373</v>
      </c>
      <c r="C382" s="24">
        <f t="shared" si="56"/>
        <v>0</v>
      </c>
      <c r="D382" s="48" t="e">
        <f t="shared" si="57"/>
        <v>#DIV/0!</v>
      </c>
      <c r="E382" s="24">
        <f t="shared" si="58"/>
        <v>0</v>
      </c>
      <c r="F382" s="48" t="e">
        <f t="shared" si="59"/>
        <v>#DIV/0!</v>
      </c>
      <c r="G382" s="44">
        <f t="shared" si="60"/>
        <v>0</v>
      </c>
      <c r="H382" s="24">
        <f t="shared" si="61"/>
        <v>0</v>
      </c>
      <c r="I382" s="24">
        <f t="shared" si="62"/>
        <v>9.1764915666203706E-9</v>
      </c>
      <c r="J382" s="24">
        <f t="shared" si="63"/>
        <v>9.1764915666203706E-9</v>
      </c>
    </row>
    <row r="383" spans="1:10" x14ac:dyDescent="0.2">
      <c r="A383" s="132"/>
      <c r="B383" s="25">
        <f t="shared" si="55"/>
        <v>374</v>
      </c>
      <c r="C383" s="24">
        <f t="shared" si="56"/>
        <v>0</v>
      </c>
      <c r="D383" s="48" t="e">
        <f t="shared" si="57"/>
        <v>#DIV/0!</v>
      </c>
      <c r="E383" s="24">
        <f t="shared" si="58"/>
        <v>0</v>
      </c>
      <c r="F383" s="48" t="e">
        <f t="shared" si="59"/>
        <v>#DIV/0!</v>
      </c>
      <c r="G383" s="44">
        <f t="shared" si="60"/>
        <v>0</v>
      </c>
      <c r="H383" s="24">
        <f t="shared" si="61"/>
        <v>0</v>
      </c>
      <c r="I383" s="24">
        <f t="shared" si="62"/>
        <v>9.1764915666203706E-9</v>
      </c>
      <c r="J383" s="24">
        <f t="shared" si="63"/>
        <v>9.1764915666203706E-9</v>
      </c>
    </row>
    <row r="384" spans="1:10" x14ac:dyDescent="0.2">
      <c r="A384" s="132"/>
      <c r="B384" s="25">
        <f t="shared" si="55"/>
        <v>375</v>
      </c>
      <c r="C384" s="24">
        <f t="shared" si="56"/>
        <v>0</v>
      </c>
      <c r="D384" s="48" t="e">
        <f t="shared" si="57"/>
        <v>#DIV/0!</v>
      </c>
      <c r="E384" s="24">
        <f t="shared" si="58"/>
        <v>0</v>
      </c>
      <c r="F384" s="48" t="e">
        <f t="shared" si="59"/>
        <v>#DIV/0!</v>
      </c>
      <c r="G384" s="44">
        <f t="shared" si="60"/>
        <v>0</v>
      </c>
      <c r="H384" s="24">
        <f t="shared" si="61"/>
        <v>0</v>
      </c>
      <c r="I384" s="24">
        <f t="shared" si="62"/>
        <v>9.1764915666203706E-9</v>
      </c>
      <c r="J384" s="24">
        <f t="shared" si="63"/>
        <v>9.1764915666203706E-9</v>
      </c>
    </row>
    <row r="385" spans="1:10" x14ac:dyDescent="0.2">
      <c r="A385" s="132"/>
      <c r="B385" s="25">
        <f t="shared" si="55"/>
        <v>376</v>
      </c>
      <c r="C385" s="24">
        <f t="shared" si="56"/>
        <v>0</v>
      </c>
      <c r="D385" s="48" t="e">
        <f t="shared" si="57"/>
        <v>#DIV/0!</v>
      </c>
      <c r="E385" s="24">
        <f t="shared" si="58"/>
        <v>0</v>
      </c>
      <c r="F385" s="48" t="e">
        <f t="shared" si="59"/>
        <v>#DIV/0!</v>
      </c>
      <c r="G385" s="44">
        <f t="shared" si="60"/>
        <v>0</v>
      </c>
      <c r="H385" s="24">
        <f t="shared" si="61"/>
        <v>0</v>
      </c>
      <c r="I385" s="24">
        <f t="shared" si="62"/>
        <v>9.1764915666203706E-9</v>
      </c>
      <c r="J385" s="24">
        <f t="shared" si="63"/>
        <v>9.1764915666203706E-9</v>
      </c>
    </row>
    <row r="386" spans="1:10" x14ac:dyDescent="0.2">
      <c r="A386" s="132"/>
      <c r="B386" s="25">
        <f t="shared" si="55"/>
        <v>377</v>
      </c>
      <c r="C386" s="24">
        <f t="shared" si="56"/>
        <v>0</v>
      </c>
      <c r="D386" s="48" t="e">
        <f t="shared" si="57"/>
        <v>#DIV/0!</v>
      </c>
      <c r="E386" s="24">
        <f t="shared" si="58"/>
        <v>0</v>
      </c>
      <c r="F386" s="48" t="e">
        <f t="shared" si="59"/>
        <v>#DIV/0!</v>
      </c>
      <c r="G386" s="44">
        <f t="shared" si="60"/>
        <v>0</v>
      </c>
      <c r="H386" s="24">
        <f t="shared" si="61"/>
        <v>0</v>
      </c>
      <c r="I386" s="24">
        <f t="shared" si="62"/>
        <v>9.1764915666203706E-9</v>
      </c>
      <c r="J386" s="24">
        <f t="shared" si="63"/>
        <v>9.1764915666203706E-9</v>
      </c>
    </row>
    <row r="387" spans="1:10" x14ac:dyDescent="0.2">
      <c r="A387" s="132"/>
      <c r="B387" s="25">
        <f t="shared" si="55"/>
        <v>378</v>
      </c>
      <c r="C387" s="24">
        <f t="shared" si="56"/>
        <v>0</v>
      </c>
      <c r="D387" s="48" t="e">
        <f t="shared" si="57"/>
        <v>#DIV/0!</v>
      </c>
      <c r="E387" s="24">
        <f t="shared" si="58"/>
        <v>0</v>
      </c>
      <c r="F387" s="48" t="e">
        <f t="shared" si="59"/>
        <v>#DIV/0!</v>
      </c>
      <c r="G387" s="44">
        <f t="shared" si="60"/>
        <v>0</v>
      </c>
      <c r="H387" s="24">
        <f t="shared" si="61"/>
        <v>0</v>
      </c>
      <c r="I387" s="24">
        <f t="shared" si="62"/>
        <v>9.1764915666203706E-9</v>
      </c>
      <c r="J387" s="24">
        <f t="shared" si="63"/>
        <v>9.1764915666203706E-9</v>
      </c>
    </row>
    <row r="388" spans="1:10" x14ac:dyDescent="0.2">
      <c r="A388" s="132"/>
      <c r="B388" s="25">
        <f t="shared" si="55"/>
        <v>379</v>
      </c>
      <c r="C388" s="24">
        <f t="shared" si="56"/>
        <v>0</v>
      </c>
      <c r="D388" s="48" t="e">
        <f t="shared" si="57"/>
        <v>#DIV/0!</v>
      </c>
      <c r="E388" s="24">
        <f t="shared" si="58"/>
        <v>0</v>
      </c>
      <c r="F388" s="48" t="e">
        <f t="shared" si="59"/>
        <v>#DIV/0!</v>
      </c>
      <c r="G388" s="44">
        <f t="shared" si="60"/>
        <v>0</v>
      </c>
      <c r="H388" s="24">
        <f t="shared" si="61"/>
        <v>0</v>
      </c>
      <c r="I388" s="24">
        <f t="shared" si="62"/>
        <v>9.1764915666203706E-9</v>
      </c>
      <c r="J388" s="24">
        <f t="shared" si="63"/>
        <v>9.1764915666203706E-9</v>
      </c>
    </row>
    <row r="389" spans="1:10" x14ac:dyDescent="0.2">
      <c r="A389" s="132"/>
      <c r="B389" s="25">
        <f t="shared" si="55"/>
        <v>380</v>
      </c>
      <c r="C389" s="24">
        <f t="shared" si="56"/>
        <v>0</v>
      </c>
      <c r="D389" s="48" t="e">
        <f t="shared" si="57"/>
        <v>#DIV/0!</v>
      </c>
      <c r="E389" s="24">
        <f t="shared" si="58"/>
        <v>0</v>
      </c>
      <c r="F389" s="48" t="e">
        <f t="shared" si="59"/>
        <v>#DIV/0!</v>
      </c>
      <c r="G389" s="44">
        <f t="shared" si="60"/>
        <v>0</v>
      </c>
      <c r="H389" s="24">
        <f t="shared" si="61"/>
        <v>0</v>
      </c>
      <c r="I389" s="24">
        <f t="shared" si="62"/>
        <v>9.1764915666203706E-9</v>
      </c>
      <c r="J389" s="24">
        <f t="shared" si="63"/>
        <v>9.1764915666203706E-9</v>
      </c>
    </row>
    <row r="390" spans="1:10" x14ac:dyDescent="0.2">
      <c r="A390" s="132"/>
      <c r="B390" s="25">
        <f t="shared" si="55"/>
        <v>381</v>
      </c>
      <c r="C390" s="24">
        <f t="shared" si="56"/>
        <v>0</v>
      </c>
      <c r="D390" s="48" t="e">
        <f t="shared" si="57"/>
        <v>#DIV/0!</v>
      </c>
      <c r="E390" s="24">
        <f t="shared" si="58"/>
        <v>0</v>
      </c>
      <c r="F390" s="48" t="e">
        <f t="shared" si="59"/>
        <v>#DIV/0!</v>
      </c>
      <c r="G390" s="44">
        <f t="shared" si="60"/>
        <v>0</v>
      </c>
      <c r="H390" s="24">
        <f t="shared" si="61"/>
        <v>0</v>
      </c>
      <c r="I390" s="24">
        <f t="shared" si="62"/>
        <v>9.1764915666203706E-9</v>
      </c>
      <c r="J390" s="24">
        <f t="shared" si="63"/>
        <v>9.1764915666203706E-9</v>
      </c>
    </row>
    <row r="391" spans="1:10" x14ac:dyDescent="0.2">
      <c r="A391" s="132"/>
      <c r="B391" s="25">
        <f t="shared" si="55"/>
        <v>382</v>
      </c>
      <c r="C391" s="24">
        <f t="shared" si="56"/>
        <v>0</v>
      </c>
      <c r="D391" s="48" t="e">
        <f t="shared" si="57"/>
        <v>#DIV/0!</v>
      </c>
      <c r="E391" s="24">
        <f t="shared" si="58"/>
        <v>0</v>
      </c>
      <c r="F391" s="48" t="e">
        <f t="shared" si="59"/>
        <v>#DIV/0!</v>
      </c>
      <c r="G391" s="44">
        <f t="shared" si="60"/>
        <v>0</v>
      </c>
      <c r="H391" s="24">
        <f t="shared" si="61"/>
        <v>0</v>
      </c>
      <c r="I391" s="24">
        <f t="shared" si="62"/>
        <v>9.1764915666203706E-9</v>
      </c>
      <c r="J391" s="24">
        <f t="shared" si="63"/>
        <v>9.1764915666203706E-9</v>
      </c>
    </row>
    <row r="392" spans="1:10" x14ac:dyDescent="0.2">
      <c r="A392" s="132"/>
      <c r="B392" s="25">
        <f t="shared" si="55"/>
        <v>383</v>
      </c>
      <c r="C392" s="24">
        <f t="shared" si="56"/>
        <v>0</v>
      </c>
      <c r="D392" s="48" t="e">
        <f t="shared" si="57"/>
        <v>#DIV/0!</v>
      </c>
      <c r="E392" s="24">
        <f t="shared" si="58"/>
        <v>0</v>
      </c>
      <c r="F392" s="48" t="e">
        <f t="shared" si="59"/>
        <v>#DIV/0!</v>
      </c>
      <c r="G392" s="44">
        <f t="shared" si="60"/>
        <v>0</v>
      </c>
      <c r="H392" s="24">
        <f t="shared" si="61"/>
        <v>0</v>
      </c>
      <c r="I392" s="24">
        <f t="shared" si="62"/>
        <v>9.1764915666203706E-9</v>
      </c>
      <c r="J392" s="24">
        <f t="shared" si="63"/>
        <v>9.1764915666203706E-9</v>
      </c>
    </row>
    <row r="393" spans="1:10" x14ac:dyDescent="0.2">
      <c r="A393" s="132"/>
      <c r="B393" s="25">
        <f t="shared" si="55"/>
        <v>384</v>
      </c>
      <c r="C393" s="24">
        <f t="shared" si="56"/>
        <v>0</v>
      </c>
      <c r="D393" s="48" t="e">
        <f t="shared" si="57"/>
        <v>#DIV/0!</v>
      </c>
      <c r="E393" s="24">
        <f t="shared" si="58"/>
        <v>0</v>
      </c>
      <c r="F393" s="48" t="e">
        <f t="shared" si="59"/>
        <v>#DIV/0!</v>
      </c>
      <c r="G393" s="44">
        <f t="shared" si="60"/>
        <v>0</v>
      </c>
      <c r="H393" s="24">
        <f t="shared" si="61"/>
        <v>0</v>
      </c>
      <c r="I393" s="24">
        <f t="shared" si="62"/>
        <v>9.1764915666203706E-9</v>
      </c>
      <c r="J393" s="24">
        <f t="shared" si="63"/>
        <v>9.1764915666203706E-9</v>
      </c>
    </row>
    <row r="394" spans="1:10" x14ac:dyDescent="0.2">
      <c r="A394" s="132">
        <f>A382+1</f>
        <v>33</v>
      </c>
      <c r="B394" s="25">
        <f t="shared" ref="B394:B457" si="64">B393+1</f>
        <v>385</v>
      </c>
      <c r="C394" s="24">
        <f t="shared" ref="C394:C457" si="65">IF(H393*($G$5*0.01/12)&gt;0,H393*($G$5*0.01/12),0)</f>
        <v>0</v>
      </c>
      <c r="D394" s="48" t="e">
        <f t="shared" ref="D394:D457" si="66">C394/G394</f>
        <v>#DIV/0!</v>
      </c>
      <c r="E394" s="24">
        <f t="shared" ref="E394:E457" si="67">IF(C394&gt;0,G394-C394,0)</f>
        <v>0</v>
      </c>
      <c r="F394" s="48" t="e">
        <f t="shared" ref="F394:F457" si="68">E394/G394</f>
        <v>#DIV/0!</v>
      </c>
      <c r="G394" s="44">
        <f t="shared" ref="G394:G457" si="69">IF(C394&gt;0,(($G$5*0.01/12)*$G$4)/(1-1/(1+($G$5*0.01/12))^($G$6*12)),0)</f>
        <v>0</v>
      </c>
      <c r="H394" s="24">
        <f t="shared" ref="H394:H457" si="70">IF(H393-E394&gt;=0,H393-E394,0)</f>
        <v>0</v>
      </c>
      <c r="I394" s="24">
        <f t="shared" ref="I394:I457" si="71">I393-C394</f>
        <v>9.1764915666203706E-9</v>
      </c>
      <c r="J394" s="24">
        <f t="shared" ref="J394:J457" si="72">H394+I394</f>
        <v>9.1764915666203706E-9</v>
      </c>
    </row>
    <row r="395" spans="1:10" x14ac:dyDescent="0.2">
      <c r="A395" s="132"/>
      <c r="B395" s="25">
        <f t="shared" si="64"/>
        <v>386</v>
      </c>
      <c r="C395" s="24">
        <f t="shared" si="65"/>
        <v>0</v>
      </c>
      <c r="D395" s="48" t="e">
        <f t="shared" si="66"/>
        <v>#DIV/0!</v>
      </c>
      <c r="E395" s="24">
        <f t="shared" si="67"/>
        <v>0</v>
      </c>
      <c r="F395" s="48" t="e">
        <f t="shared" si="68"/>
        <v>#DIV/0!</v>
      </c>
      <c r="G395" s="44">
        <f t="shared" si="69"/>
        <v>0</v>
      </c>
      <c r="H395" s="24">
        <f t="shared" si="70"/>
        <v>0</v>
      </c>
      <c r="I395" s="24">
        <f t="shared" si="71"/>
        <v>9.1764915666203706E-9</v>
      </c>
      <c r="J395" s="24">
        <f t="shared" si="72"/>
        <v>9.1764915666203706E-9</v>
      </c>
    </row>
    <row r="396" spans="1:10" x14ac:dyDescent="0.2">
      <c r="A396" s="132"/>
      <c r="B396" s="25">
        <f t="shared" si="64"/>
        <v>387</v>
      </c>
      <c r="C396" s="24">
        <f t="shared" si="65"/>
        <v>0</v>
      </c>
      <c r="D396" s="48" t="e">
        <f t="shared" si="66"/>
        <v>#DIV/0!</v>
      </c>
      <c r="E396" s="24">
        <f t="shared" si="67"/>
        <v>0</v>
      </c>
      <c r="F396" s="48" t="e">
        <f t="shared" si="68"/>
        <v>#DIV/0!</v>
      </c>
      <c r="G396" s="44">
        <f t="shared" si="69"/>
        <v>0</v>
      </c>
      <c r="H396" s="24">
        <f t="shared" si="70"/>
        <v>0</v>
      </c>
      <c r="I396" s="24">
        <f t="shared" si="71"/>
        <v>9.1764915666203706E-9</v>
      </c>
      <c r="J396" s="24">
        <f t="shared" si="72"/>
        <v>9.1764915666203706E-9</v>
      </c>
    </row>
    <row r="397" spans="1:10" x14ac:dyDescent="0.2">
      <c r="A397" s="132"/>
      <c r="B397" s="25">
        <f t="shared" si="64"/>
        <v>388</v>
      </c>
      <c r="C397" s="24">
        <f t="shared" si="65"/>
        <v>0</v>
      </c>
      <c r="D397" s="48" t="e">
        <f t="shared" si="66"/>
        <v>#DIV/0!</v>
      </c>
      <c r="E397" s="24">
        <f t="shared" si="67"/>
        <v>0</v>
      </c>
      <c r="F397" s="48" t="e">
        <f t="shared" si="68"/>
        <v>#DIV/0!</v>
      </c>
      <c r="G397" s="44">
        <f t="shared" si="69"/>
        <v>0</v>
      </c>
      <c r="H397" s="24">
        <f t="shared" si="70"/>
        <v>0</v>
      </c>
      <c r="I397" s="24">
        <f t="shared" si="71"/>
        <v>9.1764915666203706E-9</v>
      </c>
      <c r="J397" s="24">
        <f t="shared" si="72"/>
        <v>9.1764915666203706E-9</v>
      </c>
    </row>
    <row r="398" spans="1:10" x14ac:dyDescent="0.2">
      <c r="A398" s="132"/>
      <c r="B398" s="25">
        <f t="shared" si="64"/>
        <v>389</v>
      </c>
      <c r="C398" s="24">
        <f t="shared" si="65"/>
        <v>0</v>
      </c>
      <c r="D398" s="48" t="e">
        <f t="shared" si="66"/>
        <v>#DIV/0!</v>
      </c>
      <c r="E398" s="24">
        <f t="shared" si="67"/>
        <v>0</v>
      </c>
      <c r="F398" s="48" t="e">
        <f t="shared" si="68"/>
        <v>#DIV/0!</v>
      </c>
      <c r="G398" s="44">
        <f t="shared" si="69"/>
        <v>0</v>
      </c>
      <c r="H398" s="24">
        <f t="shared" si="70"/>
        <v>0</v>
      </c>
      <c r="I398" s="24">
        <f t="shared" si="71"/>
        <v>9.1764915666203706E-9</v>
      </c>
      <c r="J398" s="24">
        <f t="shared" si="72"/>
        <v>9.1764915666203706E-9</v>
      </c>
    </row>
    <row r="399" spans="1:10" x14ac:dyDescent="0.2">
      <c r="A399" s="132"/>
      <c r="B399" s="25">
        <f t="shared" si="64"/>
        <v>390</v>
      </c>
      <c r="C399" s="24">
        <f t="shared" si="65"/>
        <v>0</v>
      </c>
      <c r="D399" s="48" t="e">
        <f t="shared" si="66"/>
        <v>#DIV/0!</v>
      </c>
      <c r="E399" s="24">
        <f t="shared" si="67"/>
        <v>0</v>
      </c>
      <c r="F399" s="48" t="e">
        <f t="shared" si="68"/>
        <v>#DIV/0!</v>
      </c>
      <c r="G399" s="44">
        <f t="shared" si="69"/>
        <v>0</v>
      </c>
      <c r="H399" s="24">
        <f t="shared" si="70"/>
        <v>0</v>
      </c>
      <c r="I399" s="24">
        <f t="shared" si="71"/>
        <v>9.1764915666203706E-9</v>
      </c>
      <c r="J399" s="24">
        <f t="shared" si="72"/>
        <v>9.1764915666203706E-9</v>
      </c>
    </row>
    <row r="400" spans="1:10" x14ac:dyDescent="0.2">
      <c r="A400" s="132"/>
      <c r="B400" s="25">
        <f t="shared" si="64"/>
        <v>391</v>
      </c>
      <c r="C400" s="24">
        <f t="shared" si="65"/>
        <v>0</v>
      </c>
      <c r="D400" s="48" t="e">
        <f t="shared" si="66"/>
        <v>#DIV/0!</v>
      </c>
      <c r="E400" s="24">
        <f t="shared" si="67"/>
        <v>0</v>
      </c>
      <c r="F400" s="48" t="e">
        <f t="shared" si="68"/>
        <v>#DIV/0!</v>
      </c>
      <c r="G400" s="44">
        <f t="shared" si="69"/>
        <v>0</v>
      </c>
      <c r="H400" s="24">
        <f t="shared" si="70"/>
        <v>0</v>
      </c>
      <c r="I400" s="24">
        <f t="shared" si="71"/>
        <v>9.1764915666203706E-9</v>
      </c>
      <c r="J400" s="24">
        <f t="shared" si="72"/>
        <v>9.1764915666203706E-9</v>
      </c>
    </row>
    <row r="401" spans="1:10" x14ac:dyDescent="0.2">
      <c r="A401" s="132"/>
      <c r="B401" s="25">
        <f t="shared" si="64"/>
        <v>392</v>
      </c>
      <c r="C401" s="24">
        <f t="shared" si="65"/>
        <v>0</v>
      </c>
      <c r="D401" s="48" t="e">
        <f t="shared" si="66"/>
        <v>#DIV/0!</v>
      </c>
      <c r="E401" s="24">
        <f t="shared" si="67"/>
        <v>0</v>
      </c>
      <c r="F401" s="48" t="e">
        <f t="shared" si="68"/>
        <v>#DIV/0!</v>
      </c>
      <c r="G401" s="44">
        <f t="shared" si="69"/>
        <v>0</v>
      </c>
      <c r="H401" s="24">
        <f t="shared" si="70"/>
        <v>0</v>
      </c>
      <c r="I401" s="24">
        <f t="shared" si="71"/>
        <v>9.1764915666203706E-9</v>
      </c>
      <c r="J401" s="24">
        <f t="shared" si="72"/>
        <v>9.1764915666203706E-9</v>
      </c>
    </row>
    <row r="402" spans="1:10" x14ac:dyDescent="0.2">
      <c r="A402" s="132"/>
      <c r="B402" s="25">
        <f t="shared" si="64"/>
        <v>393</v>
      </c>
      <c r="C402" s="24">
        <f t="shared" si="65"/>
        <v>0</v>
      </c>
      <c r="D402" s="48" t="e">
        <f t="shared" si="66"/>
        <v>#DIV/0!</v>
      </c>
      <c r="E402" s="24">
        <f t="shared" si="67"/>
        <v>0</v>
      </c>
      <c r="F402" s="48" t="e">
        <f t="shared" si="68"/>
        <v>#DIV/0!</v>
      </c>
      <c r="G402" s="44">
        <f t="shared" si="69"/>
        <v>0</v>
      </c>
      <c r="H402" s="24">
        <f t="shared" si="70"/>
        <v>0</v>
      </c>
      <c r="I402" s="24">
        <f t="shared" si="71"/>
        <v>9.1764915666203706E-9</v>
      </c>
      <c r="J402" s="24">
        <f t="shared" si="72"/>
        <v>9.1764915666203706E-9</v>
      </c>
    </row>
    <row r="403" spans="1:10" x14ac:dyDescent="0.2">
      <c r="A403" s="132"/>
      <c r="B403" s="25">
        <f t="shared" si="64"/>
        <v>394</v>
      </c>
      <c r="C403" s="24">
        <f t="shared" si="65"/>
        <v>0</v>
      </c>
      <c r="D403" s="48" t="e">
        <f t="shared" si="66"/>
        <v>#DIV/0!</v>
      </c>
      <c r="E403" s="24">
        <f t="shared" si="67"/>
        <v>0</v>
      </c>
      <c r="F403" s="48" t="e">
        <f t="shared" si="68"/>
        <v>#DIV/0!</v>
      </c>
      <c r="G403" s="44">
        <f t="shared" si="69"/>
        <v>0</v>
      </c>
      <c r="H403" s="24">
        <f t="shared" si="70"/>
        <v>0</v>
      </c>
      <c r="I403" s="24">
        <f t="shared" si="71"/>
        <v>9.1764915666203706E-9</v>
      </c>
      <c r="J403" s="24">
        <f t="shared" si="72"/>
        <v>9.1764915666203706E-9</v>
      </c>
    </row>
    <row r="404" spans="1:10" x14ac:dyDescent="0.2">
      <c r="A404" s="132"/>
      <c r="B404" s="25">
        <f t="shared" si="64"/>
        <v>395</v>
      </c>
      <c r="C404" s="24">
        <f t="shared" si="65"/>
        <v>0</v>
      </c>
      <c r="D404" s="48" t="e">
        <f t="shared" si="66"/>
        <v>#DIV/0!</v>
      </c>
      <c r="E404" s="24">
        <f t="shared" si="67"/>
        <v>0</v>
      </c>
      <c r="F404" s="48" t="e">
        <f t="shared" si="68"/>
        <v>#DIV/0!</v>
      </c>
      <c r="G404" s="44">
        <f t="shared" si="69"/>
        <v>0</v>
      </c>
      <c r="H404" s="24">
        <f t="shared" si="70"/>
        <v>0</v>
      </c>
      <c r="I404" s="24">
        <f t="shared" si="71"/>
        <v>9.1764915666203706E-9</v>
      </c>
      <c r="J404" s="24">
        <f t="shared" si="72"/>
        <v>9.1764915666203706E-9</v>
      </c>
    </row>
    <row r="405" spans="1:10" x14ac:dyDescent="0.2">
      <c r="A405" s="132"/>
      <c r="B405" s="25">
        <f t="shared" si="64"/>
        <v>396</v>
      </c>
      <c r="C405" s="24">
        <f t="shared" si="65"/>
        <v>0</v>
      </c>
      <c r="D405" s="48" t="e">
        <f t="shared" si="66"/>
        <v>#DIV/0!</v>
      </c>
      <c r="E405" s="24">
        <f t="shared" si="67"/>
        <v>0</v>
      </c>
      <c r="F405" s="48" t="e">
        <f t="shared" si="68"/>
        <v>#DIV/0!</v>
      </c>
      <c r="G405" s="44">
        <f t="shared" si="69"/>
        <v>0</v>
      </c>
      <c r="H405" s="24">
        <f t="shared" si="70"/>
        <v>0</v>
      </c>
      <c r="I405" s="24">
        <f t="shared" si="71"/>
        <v>9.1764915666203706E-9</v>
      </c>
      <c r="J405" s="24">
        <f t="shared" si="72"/>
        <v>9.1764915666203706E-9</v>
      </c>
    </row>
    <row r="406" spans="1:10" x14ac:dyDescent="0.2">
      <c r="A406" s="132">
        <f>A394+1</f>
        <v>34</v>
      </c>
      <c r="B406" s="25">
        <f t="shared" si="64"/>
        <v>397</v>
      </c>
      <c r="C406" s="24">
        <f t="shared" si="65"/>
        <v>0</v>
      </c>
      <c r="D406" s="48" t="e">
        <f t="shared" si="66"/>
        <v>#DIV/0!</v>
      </c>
      <c r="E406" s="24">
        <f t="shared" si="67"/>
        <v>0</v>
      </c>
      <c r="F406" s="48" t="e">
        <f t="shared" si="68"/>
        <v>#DIV/0!</v>
      </c>
      <c r="G406" s="44">
        <f t="shared" si="69"/>
        <v>0</v>
      </c>
      <c r="H406" s="24">
        <f t="shared" si="70"/>
        <v>0</v>
      </c>
      <c r="I406" s="24">
        <f t="shared" si="71"/>
        <v>9.1764915666203706E-9</v>
      </c>
      <c r="J406" s="24">
        <f t="shared" si="72"/>
        <v>9.1764915666203706E-9</v>
      </c>
    </row>
    <row r="407" spans="1:10" x14ac:dyDescent="0.2">
      <c r="A407" s="132"/>
      <c r="B407" s="25">
        <f t="shared" si="64"/>
        <v>398</v>
      </c>
      <c r="C407" s="24">
        <f t="shared" si="65"/>
        <v>0</v>
      </c>
      <c r="D407" s="48" t="e">
        <f t="shared" si="66"/>
        <v>#DIV/0!</v>
      </c>
      <c r="E407" s="24">
        <f t="shared" si="67"/>
        <v>0</v>
      </c>
      <c r="F407" s="48" t="e">
        <f t="shared" si="68"/>
        <v>#DIV/0!</v>
      </c>
      <c r="G407" s="44">
        <f t="shared" si="69"/>
        <v>0</v>
      </c>
      <c r="H407" s="24">
        <f t="shared" si="70"/>
        <v>0</v>
      </c>
      <c r="I407" s="24">
        <f t="shared" si="71"/>
        <v>9.1764915666203706E-9</v>
      </c>
      <c r="J407" s="24">
        <f t="shared" si="72"/>
        <v>9.1764915666203706E-9</v>
      </c>
    </row>
    <row r="408" spans="1:10" x14ac:dyDescent="0.2">
      <c r="A408" s="132"/>
      <c r="B408" s="25">
        <f t="shared" si="64"/>
        <v>399</v>
      </c>
      <c r="C408" s="24">
        <f t="shared" si="65"/>
        <v>0</v>
      </c>
      <c r="D408" s="48" t="e">
        <f t="shared" si="66"/>
        <v>#DIV/0!</v>
      </c>
      <c r="E408" s="24">
        <f t="shared" si="67"/>
        <v>0</v>
      </c>
      <c r="F408" s="48" t="e">
        <f t="shared" si="68"/>
        <v>#DIV/0!</v>
      </c>
      <c r="G408" s="44">
        <f t="shared" si="69"/>
        <v>0</v>
      </c>
      <c r="H408" s="24">
        <f t="shared" si="70"/>
        <v>0</v>
      </c>
      <c r="I408" s="24">
        <f t="shared" si="71"/>
        <v>9.1764915666203706E-9</v>
      </c>
      <c r="J408" s="24">
        <f t="shared" si="72"/>
        <v>9.1764915666203706E-9</v>
      </c>
    </row>
    <row r="409" spans="1:10" x14ac:dyDescent="0.2">
      <c r="A409" s="132"/>
      <c r="B409" s="25">
        <f t="shared" si="64"/>
        <v>400</v>
      </c>
      <c r="C409" s="24">
        <f t="shared" si="65"/>
        <v>0</v>
      </c>
      <c r="D409" s="48" t="e">
        <f t="shared" si="66"/>
        <v>#DIV/0!</v>
      </c>
      <c r="E409" s="24">
        <f t="shared" si="67"/>
        <v>0</v>
      </c>
      <c r="F409" s="48" t="e">
        <f t="shared" si="68"/>
        <v>#DIV/0!</v>
      </c>
      <c r="G409" s="44">
        <f t="shared" si="69"/>
        <v>0</v>
      </c>
      <c r="H409" s="24">
        <f t="shared" si="70"/>
        <v>0</v>
      </c>
      <c r="I409" s="24">
        <f t="shared" si="71"/>
        <v>9.1764915666203706E-9</v>
      </c>
      <c r="J409" s="24">
        <f t="shared" si="72"/>
        <v>9.1764915666203706E-9</v>
      </c>
    </row>
    <row r="410" spans="1:10" x14ac:dyDescent="0.2">
      <c r="A410" s="132"/>
      <c r="B410" s="25">
        <f t="shared" si="64"/>
        <v>401</v>
      </c>
      <c r="C410" s="24">
        <f t="shared" si="65"/>
        <v>0</v>
      </c>
      <c r="D410" s="48" t="e">
        <f t="shared" si="66"/>
        <v>#DIV/0!</v>
      </c>
      <c r="E410" s="24">
        <f t="shared" si="67"/>
        <v>0</v>
      </c>
      <c r="F410" s="48" t="e">
        <f t="shared" si="68"/>
        <v>#DIV/0!</v>
      </c>
      <c r="G410" s="44">
        <f t="shared" si="69"/>
        <v>0</v>
      </c>
      <c r="H410" s="24">
        <f t="shared" si="70"/>
        <v>0</v>
      </c>
      <c r="I410" s="24">
        <f t="shared" si="71"/>
        <v>9.1764915666203706E-9</v>
      </c>
      <c r="J410" s="24">
        <f t="shared" si="72"/>
        <v>9.1764915666203706E-9</v>
      </c>
    </row>
    <row r="411" spans="1:10" x14ac:dyDescent="0.2">
      <c r="A411" s="132"/>
      <c r="B411" s="25">
        <f t="shared" si="64"/>
        <v>402</v>
      </c>
      <c r="C411" s="24">
        <f t="shared" si="65"/>
        <v>0</v>
      </c>
      <c r="D411" s="48" t="e">
        <f t="shared" si="66"/>
        <v>#DIV/0!</v>
      </c>
      <c r="E411" s="24">
        <f t="shared" si="67"/>
        <v>0</v>
      </c>
      <c r="F411" s="48" t="e">
        <f t="shared" si="68"/>
        <v>#DIV/0!</v>
      </c>
      <c r="G411" s="44">
        <f t="shared" si="69"/>
        <v>0</v>
      </c>
      <c r="H411" s="24">
        <f t="shared" si="70"/>
        <v>0</v>
      </c>
      <c r="I411" s="24">
        <f t="shared" si="71"/>
        <v>9.1764915666203706E-9</v>
      </c>
      <c r="J411" s="24">
        <f t="shared" si="72"/>
        <v>9.1764915666203706E-9</v>
      </c>
    </row>
    <row r="412" spans="1:10" x14ac:dyDescent="0.2">
      <c r="A412" s="132"/>
      <c r="B412" s="25">
        <f t="shared" si="64"/>
        <v>403</v>
      </c>
      <c r="C412" s="24">
        <f t="shared" si="65"/>
        <v>0</v>
      </c>
      <c r="D412" s="48" t="e">
        <f t="shared" si="66"/>
        <v>#DIV/0!</v>
      </c>
      <c r="E412" s="24">
        <f t="shared" si="67"/>
        <v>0</v>
      </c>
      <c r="F412" s="48" t="e">
        <f t="shared" si="68"/>
        <v>#DIV/0!</v>
      </c>
      <c r="G412" s="44">
        <f t="shared" si="69"/>
        <v>0</v>
      </c>
      <c r="H412" s="24">
        <f t="shared" si="70"/>
        <v>0</v>
      </c>
      <c r="I412" s="24">
        <f t="shared" si="71"/>
        <v>9.1764915666203706E-9</v>
      </c>
      <c r="J412" s="24">
        <f t="shared" si="72"/>
        <v>9.1764915666203706E-9</v>
      </c>
    </row>
    <row r="413" spans="1:10" x14ac:dyDescent="0.2">
      <c r="A413" s="132"/>
      <c r="B413" s="25">
        <f t="shared" si="64"/>
        <v>404</v>
      </c>
      <c r="C413" s="24">
        <f t="shared" si="65"/>
        <v>0</v>
      </c>
      <c r="D413" s="48" t="e">
        <f t="shared" si="66"/>
        <v>#DIV/0!</v>
      </c>
      <c r="E413" s="24">
        <f t="shared" si="67"/>
        <v>0</v>
      </c>
      <c r="F413" s="48" t="e">
        <f t="shared" si="68"/>
        <v>#DIV/0!</v>
      </c>
      <c r="G413" s="44">
        <f t="shared" si="69"/>
        <v>0</v>
      </c>
      <c r="H413" s="24">
        <f t="shared" si="70"/>
        <v>0</v>
      </c>
      <c r="I413" s="24">
        <f t="shared" si="71"/>
        <v>9.1764915666203706E-9</v>
      </c>
      <c r="J413" s="24">
        <f t="shared" si="72"/>
        <v>9.1764915666203706E-9</v>
      </c>
    </row>
    <row r="414" spans="1:10" x14ac:dyDescent="0.2">
      <c r="A414" s="132"/>
      <c r="B414" s="25">
        <f t="shared" si="64"/>
        <v>405</v>
      </c>
      <c r="C414" s="24">
        <f t="shared" si="65"/>
        <v>0</v>
      </c>
      <c r="D414" s="48" t="e">
        <f t="shared" si="66"/>
        <v>#DIV/0!</v>
      </c>
      <c r="E414" s="24">
        <f t="shared" si="67"/>
        <v>0</v>
      </c>
      <c r="F414" s="48" t="e">
        <f t="shared" si="68"/>
        <v>#DIV/0!</v>
      </c>
      <c r="G414" s="44">
        <f t="shared" si="69"/>
        <v>0</v>
      </c>
      <c r="H414" s="24">
        <f t="shared" si="70"/>
        <v>0</v>
      </c>
      <c r="I414" s="24">
        <f t="shared" si="71"/>
        <v>9.1764915666203706E-9</v>
      </c>
      <c r="J414" s="24">
        <f t="shared" si="72"/>
        <v>9.1764915666203706E-9</v>
      </c>
    </row>
    <row r="415" spans="1:10" x14ac:dyDescent="0.2">
      <c r="A415" s="132"/>
      <c r="B415" s="25">
        <f t="shared" si="64"/>
        <v>406</v>
      </c>
      <c r="C415" s="24">
        <f t="shared" si="65"/>
        <v>0</v>
      </c>
      <c r="D415" s="48" t="e">
        <f t="shared" si="66"/>
        <v>#DIV/0!</v>
      </c>
      <c r="E415" s="24">
        <f t="shared" si="67"/>
        <v>0</v>
      </c>
      <c r="F415" s="48" t="e">
        <f t="shared" si="68"/>
        <v>#DIV/0!</v>
      </c>
      <c r="G415" s="44">
        <f t="shared" si="69"/>
        <v>0</v>
      </c>
      <c r="H415" s="24">
        <f t="shared" si="70"/>
        <v>0</v>
      </c>
      <c r="I415" s="24">
        <f t="shared" si="71"/>
        <v>9.1764915666203706E-9</v>
      </c>
      <c r="J415" s="24">
        <f t="shared" si="72"/>
        <v>9.1764915666203706E-9</v>
      </c>
    </row>
    <row r="416" spans="1:10" x14ac:dyDescent="0.2">
      <c r="A416" s="132"/>
      <c r="B416" s="25">
        <f t="shared" si="64"/>
        <v>407</v>
      </c>
      <c r="C416" s="24">
        <f t="shared" si="65"/>
        <v>0</v>
      </c>
      <c r="D416" s="48" t="e">
        <f t="shared" si="66"/>
        <v>#DIV/0!</v>
      </c>
      <c r="E416" s="24">
        <f t="shared" si="67"/>
        <v>0</v>
      </c>
      <c r="F416" s="48" t="e">
        <f t="shared" si="68"/>
        <v>#DIV/0!</v>
      </c>
      <c r="G416" s="44">
        <f t="shared" si="69"/>
        <v>0</v>
      </c>
      <c r="H416" s="24">
        <f t="shared" si="70"/>
        <v>0</v>
      </c>
      <c r="I416" s="24">
        <f t="shared" si="71"/>
        <v>9.1764915666203706E-9</v>
      </c>
      <c r="J416" s="24">
        <f t="shared" si="72"/>
        <v>9.1764915666203706E-9</v>
      </c>
    </row>
    <row r="417" spans="1:10" x14ac:dyDescent="0.2">
      <c r="A417" s="132"/>
      <c r="B417" s="25">
        <f t="shared" si="64"/>
        <v>408</v>
      </c>
      <c r="C417" s="24">
        <f t="shared" si="65"/>
        <v>0</v>
      </c>
      <c r="D417" s="48" t="e">
        <f t="shared" si="66"/>
        <v>#DIV/0!</v>
      </c>
      <c r="E417" s="24">
        <f t="shared" si="67"/>
        <v>0</v>
      </c>
      <c r="F417" s="48" t="e">
        <f t="shared" si="68"/>
        <v>#DIV/0!</v>
      </c>
      <c r="G417" s="44">
        <f t="shared" si="69"/>
        <v>0</v>
      </c>
      <c r="H417" s="24">
        <f t="shared" si="70"/>
        <v>0</v>
      </c>
      <c r="I417" s="24">
        <f t="shared" si="71"/>
        <v>9.1764915666203706E-9</v>
      </c>
      <c r="J417" s="24">
        <f t="shared" si="72"/>
        <v>9.1764915666203706E-9</v>
      </c>
    </row>
    <row r="418" spans="1:10" x14ac:dyDescent="0.2">
      <c r="A418" s="132">
        <f>A406+1</f>
        <v>35</v>
      </c>
      <c r="B418" s="25">
        <f t="shared" si="64"/>
        <v>409</v>
      </c>
      <c r="C418" s="24">
        <f t="shared" si="65"/>
        <v>0</v>
      </c>
      <c r="D418" s="48" t="e">
        <f t="shared" si="66"/>
        <v>#DIV/0!</v>
      </c>
      <c r="E418" s="24">
        <f t="shared" si="67"/>
        <v>0</v>
      </c>
      <c r="F418" s="48" t="e">
        <f t="shared" si="68"/>
        <v>#DIV/0!</v>
      </c>
      <c r="G418" s="44">
        <f t="shared" si="69"/>
        <v>0</v>
      </c>
      <c r="H418" s="24">
        <f t="shared" si="70"/>
        <v>0</v>
      </c>
      <c r="I418" s="24">
        <f t="shared" si="71"/>
        <v>9.1764915666203706E-9</v>
      </c>
      <c r="J418" s="24">
        <f t="shared" si="72"/>
        <v>9.1764915666203706E-9</v>
      </c>
    </row>
    <row r="419" spans="1:10" x14ac:dyDescent="0.2">
      <c r="A419" s="132"/>
      <c r="B419" s="25">
        <f t="shared" si="64"/>
        <v>410</v>
      </c>
      <c r="C419" s="24">
        <f t="shared" si="65"/>
        <v>0</v>
      </c>
      <c r="D419" s="48" t="e">
        <f t="shared" si="66"/>
        <v>#DIV/0!</v>
      </c>
      <c r="E419" s="24">
        <f t="shared" si="67"/>
        <v>0</v>
      </c>
      <c r="F419" s="48" t="e">
        <f t="shared" si="68"/>
        <v>#DIV/0!</v>
      </c>
      <c r="G419" s="44">
        <f t="shared" si="69"/>
        <v>0</v>
      </c>
      <c r="H419" s="24">
        <f t="shared" si="70"/>
        <v>0</v>
      </c>
      <c r="I419" s="24">
        <f t="shared" si="71"/>
        <v>9.1764915666203706E-9</v>
      </c>
      <c r="J419" s="24">
        <f t="shared" si="72"/>
        <v>9.1764915666203706E-9</v>
      </c>
    </row>
    <row r="420" spans="1:10" x14ac:dyDescent="0.2">
      <c r="A420" s="132"/>
      <c r="B420" s="25">
        <f t="shared" si="64"/>
        <v>411</v>
      </c>
      <c r="C420" s="24">
        <f t="shared" si="65"/>
        <v>0</v>
      </c>
      <c r="D420" s="48" t="e">
        <f t="shared" si="66"/>
        <v>#DIV/0!</v>
      </c>
      <c r="E420" s="24">
        <f t="shared" si="67"/>
        <v>0</v>
      </c>
      <c r="F420" s="48" t="e">
        <f t="shared" si="68"/>
        <v>#DIV/0!</v>
      </c>
      <c r="G420" s="44">
        <f t="shared" si="69"/>
        <v>0</v>
      </c>
      <c r="H420" s="24">
        <f t="shared" si="70"/>
        <v>0</v>
      </c>
      <c r="I420" s="24">
        <f t="shared" si="71"/>
        <v>9.1764915666203706E-9</v>
      </c>
      <c r="J420" s="24">
        <f t="shared" si="72"/>
        <v>9.1764915666203706E-9</v>
      </c>
    </row>
    <row r="421" spans="1:10" x14ac:dyDescent="0.2">
      <c r="A421" s="132"/>
      <c r="B421" s="25">
        <f t="shared" si="64"/>
        <v>412</v>
      </c>
      <c r="C421" s="24">
        <f t="shared" si="65"/>
        <v>0</v>
      </c>
      <c r="D421" s="48" t="e">
        <f t="shared" si="66"/>
        <v>#DIV/0!</v>
      </c>
      <c r="E421" s="24">
        <f t="shared" si="67"/>
        <v>0</v>
      </c>
      <c r="F421" s="48" t="e">
        <f t="shared" si="68"/>
        <v>#DIV/0!</v>
      </c>
      <c r="G421" s="44">
        <f t="shared" si="69"/>
        <v>0</v>
      </c>
      <c r="H421" s="24">
        <f t="shared" si="70"/>
        <v>0</v>
      </c>
      <c r="I421" s="24">
        <f t="shared" si="71"/>
        <v>9.1764915666203706E-9</v>
      </c>
      <c r="J421" s="24">
        <f t="shared" si="72"/>
        <v>9.1764915666203706E-9</v>
      </c>
    </row>
    <row r="422" spans="1:10" x14ac:dyDescent="0.2">
      <c r="A422" s="132"/>
      <c r="B422" s="25">
        <f t="shared" si="64"/>
        <v>413</v>
      </c>
      <c r="C422" s="24">
        <f t="shared" si="65"/>
        <v>0</v>
      </c>
      <c r="D422" s="48" t="e">
        <f t="shared" si="66"/>
        <v>#DIV/0!</v>
      </c>
      <c r="E422" s="24">
        <f t="shared" si="67"/>
        <v>0</v>
      </c>
      <c r="F422" s="48" t="e">
        <f t="shared" si="68"/>
        <v>#DIV/0!</v>
      </c>
      <c r="G422" s="44">
        <f t="shared" si="69"/>
        <v>0</v>
      </c>
      <c r="H422" s="24">
        <f t="shared" si="70"/>
        <v>0</v>
      </c>
      <c r="I422" s="24">
        <f t="shared" si="71"/>
        <v>9.1764915666203706E-9</v>
      </c>
      <c r="J422" s="24">
        <f t="shared" si="72"/>
        <v>9.1764915666203706E-9</v>
      </c>
    </row>
    <row r="423" spans="1:10" x14ac:dyDescent="0.2">
      <c r="A423" s="132"/>
      <c r="B423" s="25">
        <f t="shared" si="64"/>
        <v>414</v>
      </c>
      <c r="C423" s="24">
        <f t="shared" si="65"/>
        <v>0</v>
      </c>
      <c r="D423" s="48" t="e">
        <f t="shared" si="66"/>
        <v>#DIV/0!</v>
      </c>
      <c r="E423" s="24">
        <f t="shared" si="67"/>
        <v>0</v>
      </c>
      <c r="F423" s="48" t="e">
        <f t="shared" si="68"/>
        <v>#DIV/0!</v>
      </c>
      <c r="G423" s="44">
        <f t="shared" si="69"/>
        <v>0</v>
      </c>
      <c r="H423" s="24">
        <f t="shared" si="70"/>
        <v>0</v>
      </c>
      <c r="I423" s="24">
        <f t="shared" si="71"/>
        <v>9.1764915666203706E-9</v>
      </c>
      <c r="J423" s="24">
        <f t="shared" si="72"/>
        <v>9.1764915666203706E-9</v>
      </c>
    </row>
    <row r="424" spans="1:10" x14ac:dyDescent="0.2">
      <c r="A424" s="132"/>
      <c r="B424" s="25">
        <f t="shared" si="64"/>
        <v>415</v>
      </c>
      <c r="C424" s="24">
        <f t="shared" si="65"/>
        <v>0</v>
      </c>
      <c r="D424" s="48" t="e">
        <f t="shared" si="66"/>
        <v>#DIV/0!</v>
      </c>
      <c r="E424" s="24">
        <f t="shared" si="67"/>
        <v>0</v>
      </c>
      <c r="F424" s="48" t="e">
        <f t="shared" si="68"/>
        <v>#DIV/0!</v>
      </c>
      <c r="G424" s="44">
        <f t="shared" si="69"/>
        <v>0</v>
      </c>
      <c r="H424" s="24">
        <f t="shared" si="70"/>
        <v>0</v>
      </c>
      <c r="I424" s="24">
        <f t="shared" si="71"/>
        <v>9.1764915666203706E-9</v>
      </c>
      <c r="J424" s="24">
        <f t="shared" si="72"/>
        <v>9.1764915666203706E-9</v>
      </c>
    </row>
    <row r="425" spans="1:10" x14ac:dyDescent="0.2">
      <c r="A425" s="132"/>
      <c r="B425" s="25">
        <f t="shared" si="64"/>
        <v>416</v>
      </c>
      <c r="C425" s="24">
        <f t="shared" si="65"/>
        <v>0</v>
      </c>
      <c r="D425" s="48" t="e">
        <f t="shared" si="66"/>
        <v>#DIV/0!</v>
      </c>
      <c r="E425" s="24">
        <f t="shared" si="67"/>
        <v>0</v>
      </c>
      <c r="F425" s="48" t="e">
        <f t="shared" si="68"/>
        <v>#DIV/0!</v>
      </c>
      <c r="G425" s="44">
        <f t="shared" si="69"/>
        <v>0</v>
      </c>
      <c r="H425" s="24">
        <f t="shared" si="70"/>
        <v>0</v>
      </c>
      <c r="I425" s="24">
        <f t="shared" si="71"/>
        <v>9.1764915666203706E-9</v>
      </c>
      <c r="J425" s="24">
        <f t="shared" si="72"/>
        <v>9.1764915666203706E-9</v>
      </c>
    </row>
    <row r="426" spans="1:10" x14ac:dyDescent="0.2">
      <c r="A426" s="132"/>
      <c r="B426" s="25">
        <f t="shared" si="64"/>
        <v>417</v>
      </c>
      <c r="C426" s="24">
        <f t="shared" si="65"/>
        <v>0</v>
      </c>
      <c r="D426" s="48" t="e">
        <f t="shared" si="66"/>
        <v>#DIV/0!</v>
      </c>
      <c r="E426" s="24">
        <f t="shared" si="67"/>
        <v>0</v>
      </c>
      <c r="F426" s="48" t="e">
        <f t="shared" si="68"/>
        <v>#DIV/0!</v>
      </c>
      <c r="G426" s="44">
        <f t="shared" si="69"/>
        <v>0</v>
      </c>
      <c r="H426" s="24">
        <f t="shared" si="70"/>
        <v>0</v>
      </c>
      <c r="I426" s="24">
        <f t="shared" si="71"/>
        <v>9.1764915666203706E-9</v>
      </c>
      <c r="J426" s="24">
        <f t="shared" si="72"/>
        <v>9.1764915666203706E-9</v>
      </c>
    </row>
    <row r="427" spans="1:10" x14ac:dyDescent="0.2">
      <c r="A427" s="132"/>
      <c r="B427" s="25">
        <f t="shared" si="64"/>
        <v>418</v>
      </c>
      <c r="C427" s="24">
        <f t="shared" si="65"/>
        <v>0</v>
      </c>
      <c r="D427" s="48" t="e">
        <f t="shared" si="66"/>
        <v>#DIV/0!</v>
      </c>
      <c r="E427" s="24">
        <f t="shared" si="67"/>
        <v>0</v>
      </c>
      <c r="F427" s="48" t="e">
        <f t="shared" si="68"/>
        <v>#DIV/0!</v>
      </c>
      <c r="G427" s="44">
        <f t="shared" si="69"/>
        <v>0</v>
      </c>
      <c r="H427" s="24">
        <f t="shared" si="70"/>
        <v>0</v>
      </c>
      <c r="I427" s="24">
        <f t="shared" si="71"/>
        <v>9.1764915666203706E-9</v>
      </c>
      <c r="J427" s="24">
        <f t="shared" si="72"/>
        <v>9.1764915666203706E-9</v>
      </c>
    </row>
    <row r="428" spans="1:10" x14ac:dyDescent="0.2">
      <c r="A428" s="132"/>
      <c r="B428" s="25">
        <f t="shared" si="64"/>
        <v>419</v>
      </c>
      <c r="C428" s="24">
        <f t="shared" si="65"/>
        <v>0</v>
      </c>
      <c r="D428" s="48" t="e">
        <f t="shared" si="66"/>
        <v>#DIV/0!</v>
      </c>
      <c r="E428" s="24">
        <f t="shared" si="67"/>
        <v>0</v>
      </c>
      <c r="F428" s="48" t="e">
        <f t="shared" si="68"/>
        <v>#DIV/0!</v>
      </c>
      <c r="G428" s="44">
        <f t="shared" si="69"/>
        <v>0</v>
      </c>
      <c r="H428" s="24">
        <f t="shared" si="70"/>
        <v>0</v>
      </c>
      <c r="I428" s="24">
        <f t="shared" si="71"/>
        <v>9.1764915666203706E-9</v>
      </c>
      <c r="J428" s="24">
        <f t="shared" si="72"/>
        <v>9.1764915666203706E-9</v>
      </c>
    </row>
    <row r="429" spans="1:10" x14ac:dyDescent="0.2">
      <c r="A429" s="132"/>
      <c r="B429" s="25">
        <f t="shared" si="64"/>
        <v>420</v>
      </c>
      <c r="C429" s="24">
        <f t="shared" si="65"/>
        <v>0</v>
      </c>
      <c r="D429" s="48" t="e">
        <f t="shared" si="66"/>
        <v>#DIV/0!</v>
      </c>
      <c r="E429" s="24">
        <f t="shared" si="67"/>
        <v>0</v>
      </c>
      <c r="F429" s="48" t="e">
        <f t="shared" si="68"/>
        <v>#DIV/0!</v>
      </c>
      <c r="G429" s="44">
        <f t="shared" si="69"/>
        <v>0</v>
      </c>
      <c r="H429" s="24">
        <f t="shared" si="70"/>
        <v>0</v>
      </c>
      <c r="I429" s="24">
        <f t="shared" si="71"/>
        <v>9.1764915666203706E-9</v>
      </c>
      <c r="J429" s="24">
        <f t="shared" si="72"/>
        <v>9.1764915666203706E-9</v>
      </c>
    </row>
    <row r="430" spans="1:10" x14ac:dyDescent="0.2">
      <c r="A430" s="132">
        <f>A418+1</f>
        <v>36</v>
      </c>
      <c r="B430" s="25">
        <f t="shared" si="64"/>
        <v>421</v>
      </c>
      <c r="C430" s="24">
        <f t="shared" si="65"/>
        <v>0</v>
      </c>
      <c r="D430" s="48" t="e">
        <f t="shared" si="66"/>
        <v>#DIV/0!</v>
      </c>
      <c r="E430" s="24">
        <f t="shared" si="67"/>
        <v>0</v>
      </c>
      <c r="F430" s="48" t="e">
        <f t="shared" si="68"/>
        <v>#DIV/0!</v>
      </c>
      <c r="G430" s="44">
        <f t="shared" si="69"/>
        <v>0</v>
      </c>
      <c r="H430" s="24">
        <f t="shared" si="70"/>
        <v>0</v>
      </c>
      <c r="I430" s="24">
        <f t="shared" si="71"/>
        <v>9.1764915666203706E-9</v>
      </c>
      <c r="J430" s="24">
        <f t="shared" si="72"/>
        <v>9.1764915666203706E-9</v>
      </c>
    </row>
    <row r="431" spans="1:10" x14ac:dyDescent="0.2">
      <c r="A431" s="132"/>
      <c r="B431" s="25">
        <f t="shared" si="64"/>
        <v>422</v>
      </c>
      <c r="C431" s="24">
        <f t="shared" si="65"/>
        <v>0</v>
      </c>
      <c r="D431" s="48" t="e">
        <f t="shared" si="66"/>
        <v>#DIV/0!</v>
      </c>
      <c r="E431" s="24">
        <f t="shared" si="67"/>
        <v>0</v>
      </c>
      <c r="F431" s="48" t="e">
        <f t="shared" si="68"/>
        <v>#DIV/0!</v>
      </c>
      <c r="G431" s="44">
        <f t="shared" si="69"/>
        <v>0</v>
      </c>
      <c r="H431" s="24">
        <f t="shared" si="70"/>
        <v>0</v>
      </c>
      <c r="I431" s="24">
        <f t="shared" si="71"/>
        <v>9.1764915666203706E-9</v>
      </c>
      <c r="J431" s="24">
        <f t="shared" si="72"/>
        <v>9.1764915666203706E-9</v>
      </c>
    </row>
    <row r="432" spans="1:10" x14ac:dyDescent="0.2">
      <c r="A432" s="132"/>
      <c r="B432" s="25">
        <f t="shared" si="64"/>
        <v>423</v>
      </c>
      <c r="C432" s="24">
        <f t="shared" si="65"/>
        <v>0</v>
      </c>
      <c r="D432" s="48" t="e">
        <f t="shared" si="66"/>
        <v>#DIV/0!</v>
      </c>
      <c r="E432" s="24">
        <f t="shared" si="67"/>
        <v>0</v>
      </c>
      <c r="F432" s="48" t="e">
        <f t="shared" si="68"/>
        <v>#DIV/0!</v>
      </c>
      <c r="G432" s="44">
        <f t="shared" si="69"/>
        <v>0</v>
      </c>
      <c r="H432" s="24">
        <f t="shared" si="70"/>
        <v>0</v>
      </c>
      <c r="I432" s="24">
        <f t="shared" si="71"/>
        <v>9.1764915666203706E-9</v>
      </c>
      <c r="J432" s="24">
        <f t="shared" si="72"/>
        <v>9.1764915666203706E-9</v>
      </c>
    </row>
    <row r="433" spans="1:10" x14ac:dyDescent="0.2">
      <c r="A433" s="132"/>
      <c r="B433" s="25">
        <f t="shared" si="64"/>
        <v>424</v>
      </c>
      <c r="C433" s="24">
        <f t="shared" si="65"/>
        <v>0</v>
      </c>
      <c r="D433" s="48" t="e">
        <f t="shared" si="66"/>
        <v>#DIV/0!</v>
      </c>
      <c r="E433" s="24">
        <f t="shared" si="67"/>
        <v>0</v>
      </c>
      <c r="F433" s="48" t="e">
        <f t="shared" si="68"/>
        <v>#DIV/0!</v>
      </c>
      <c r="G433" s="44">
        <f t="shared" si="69"/>
        <v>0</v>
      </c>
      <c r="H433" s="24">
        <f t="shared" si="70"/>
        <v>0</v>
      </c>
      <c r="I433" s="24">
        <f t="shared" si="71"/>
        <v>9.1764915666203706E-9</v>
      </c>
      <c r="J433" s="24">
        <f t="shared" si="72"/>
        <v>9.1764915666203706E-9</v>
      </c>
    </row>
    <row r="434" spans="1:10" x14ac:dyDescent="0.2">
      <c r="A434" s="132"/>
      <c r="B434" s="25">
        <f t="shared" si="64"/>
        <v>425</v>
      </c>
      <c r="C434" s="24">
        <f t="shared" si="65"/>
        <v>0</v>
      </c>
      <c r="D434" s="48" t="e">
        <f t="shared" si="66"/>
        <v>#DIV/0!</v>
      </c>
      <c r="E434" s="24">
        <f t="shared" si="67"/>
        <v>0</v>
      </c>
      <c r="F434" s="48" t="e">
        <f t="shared" si="68"/>
        <v>#DIV/0!</v>
      </c>
      <c r="G434" s="44">
        <f t="shared" si="69"/>
        <v>0</v>
      </c>
      <c r="H434" s="24">
        <f t="shared" si="70"/>
        <v>0</v>
      </c>
      <c r="I434" s="24">
        <f t="shared" si="71"/>
        <v>9.1764915666203706E-9</v>
      </c>
      <c r="J434" s="24">
        <f t="shared" si="72"/>
        <v>9.1764915666203706E-9</v>
      </c>
    </row>
    <row r="435" spans="1:10" x14ac:dyDescent="0.2">
      <c r="A435" s="132"/>
      <c r="B435" s="25">
        <f t="shared" si="64"/>
        <v>426</v>
      </c>
      <c r="C435" s="24">
        <f t="shared" si="65"/>
        <v>0</v>
      </c>
      <c r="D435" s="48" t="e">
        <f t="shared" si="66"/>
        <v>#DIV/0!</v>
      </c>
      <c r="E435" s="24">
        <f t="shared" si="67"/>
        <v>0</v>
      </c>
      <c r="F435" s="48" t="e">
        <f t="shared" si="68"/>
        <v>#DIV/0!</v>
      </c>
      <c r="G435" s="44">
        <f t="shared" si="69"/>
        <v>0</v>
      </c>
      <c r="H435" s="24">
        <f t="shared" si="70"/>
        <v>0</v>
      </c>
      <c r="I435" s="24">
        <f t="shared" si="71"/>
        <v>9.1764915666203706E-9</v>
      </c>
      <c r="J435" s="24">
        <f t="shared" si="72"/>
        <v>9.1764915666203706E-9</v>
      </c>
    </row>
    <row r="436" spans="1:10" x14ac:dyDescent="0.2">
      <c r="A436" s="132"/>
      <c r="B436" s="25">
        <f t="shared" si="64"/>
        <v>427</v>
      </c>
      <c r="C436" s="24">
        <f t="shared" si="65"/>
        <v>0</v>
      </c>
      <c r="D436" s="48" t="e">
        <f t="shared" si="66"/>
        <v>#DIV/0!</v>
      </c>
      <c r="E436" s="24">
        <f t="shared" si="67"/>
        <v>0</v>
      </c>
      <c r="F436" s="48" t="e">
        <f t="shared" si="68"/>
        <v>#DIV/0!</v>
      </c>
      <c r="G436" s="44">
        <f t="shared" si="69"/>
        <v>0</v>
      </c>
      <c r="H436" s="24">
        <f t="shared" si="70"/>
        <v>0</v>
      </c>
      <c r="I436" s="24">
        <f t="shared" si="71"/>
        <v>9.1764915666203706E-9</v>
      </c>
      <c r="J436" s="24">
        <f t="shared" si="72"/>
        <v>9.1764915666203706E-9</v>
      </c>
    </row>
    <row r="437" spans="1:10" x14ac:dyDescent="0.2">
      <c r="A437" s="132"/>
      <c r="B437" s="25">
        <f t="shared" si="64"/>
        <v>428</v>
      </c>
      <c r="C437" s="24">
        <f t="shared" si="65"/>
        <v>0</v>
      </c>
      <c r="D437" s="48" t="e">
        <f t="shared" si="66"/>
        <v>#DIV/0!</v>
      </c>
      <c r="E437" s="24">
        <f t="shared" si="67"/>
        <v>0</v>
      </c>
      <c r="F437" s="48" t="e">
        <f t="shared" si="68"/>
        <v>#DIV/0!</v>
      </c>
      <c r="G437" s="44">
        <f t="shared" si="69"/>
        <v>0</v>
      </c>
      <c r="H437" s="24">
        <f t="shared" si="70"/>
        <v>0</v>
      </c>
      <c r="I437" s="24">
        <f t="shared" si="71"/>
        <v>9.1764915666203706E-9</v>
      </c>
      <c r="J437" s="24">
        <f t="shared" si="72"/>
        <v>9.1764915666203706E-9</v>
      </c>
    </row>
    <row r="438" spans="1:10" x14ac:dyDescent="0.2">
      <c r="A438" s="132"/>
      <c r="B438" s="25">
        <f t="shared" si="64"/>
        <v>429</v>
      </c>
      <c r="C438" s="24">
        <f t="shared" si="65"/>
        <v>0</v>
      </c>
      <c r="D438" s="48" t="e">
        <f t="shared" si="66"/>
        <v>#DIV/0!</v>
      </c>
      <c r="E438" s="24">
        <f t="shared" si="67"/>
        <v>0</v>
      </c>
      <c r="F438" s="48" t="e">
        <f t="shared" si="68"/>
        <v>#DIV/0!</v>
      </c>
      <c r="G438" s="44">
        <f t="shared" si="69"/>
        <v>0</v>
      </c>
      <c r="H438" s="24">
        <f t="shared" si="70"/>
        <v>0</v>
      </c>
      <c r="I438" s="24">
        <f t="shared" si="71"/>
        <v>9.1764915666203706E-9</v>
      </c>
      <c r="J438" s="24">
        <f t="shared" si="72"/>
        <v>9.1764915666203706E-9</v>
      </c>
    </row>
    <row r="439" spans="1:10" x14ac:dyDescent="0.2">
      <c r="A439" s="132"/>
      <c r="B439" s="25">
        <f t="shared" si="64"/>
        <v>430</v>
      </c>
      <c r="C439" s="24">
        <f t="shared" si="65"/>
        <v>0</v>
      </c>
      <c r="D439" s="48" t="e">
        <f t="shared" si="66"/>
        <v>#DIV/0!</v>
      </c>
      <c r="E439" s="24">
        <f t="shared" si="67"/>
        <v>0</v>
      </c>
      <c r="F439" s="48" t="e">
        <f t="shared" si="68"/>
        <v>#DIV/0!</v>
      </c>
      <c r="G439" s="44">
        <f t="shared" si="69"/>
        <v>0</v>
      </c>
      <c r="H439" s="24">
        <f t="shared" si="70"/>
        <v>0</v>
      </c>
      <c r="I439" s="24">
        <f t="shared" si="71"/>
        <v>9.1764915666203706E-9</v>
      </c>
      <c r="J439" s="24">
        <f t="shared" si="72"/>
        <v>9.1764915666203706E-9</v>
      </c>
    </row>
    <row r="440" spans="1:10" x14ac:dyDescent="0.2">
      <c r="A440" s="132"/>
      <c r="B440" s="25">
        <f t="shared" si="64"/>
        <v>431</v>
      </c>
      <c r="C440" s="24">
        <f t="shared" si="65"/>
        <v>0</v>
      </c>
      <c r="D440" s="48" t="e">
        <f t="shared" si="66"/>
        <v>#DIV/0!</v>
      </c>
      <c r="E440" s="24">
        <f t="shared" si="67"/>
        <v>0</v>
      </c>
      <c r="F440" s="48" t="e">
        <f t="shared" si="68"/>
        <v>#DIV/0!</v>
      </c>
      <c r="G440" s="44">
        <f t="shared" si="69"/>
        <v>0</v>
      </c>
      <c r="H440" s="24">
        <f t="shared" si="70"/>
        <v>0</v>
      </c>
      <c r="I440" s="24">
        <f t="shared" si="71"/>
        <v>9.1764915666203706E-9</v>
      </c>
      <c r="J440" s="24">
        <f t="shared" si="72"/>
        <v>9.1764915666203706E-9</v>
      </c>
    </row>
    <row r="441" spans="1:10" x14ac:dyDescent="0.2">
      <c r="A441" s="132"/>
      <c r="B441" s="25">
        <f t="shared" si="64"/>
        <v>432</v>
      </c>
      <c r="C441" s="24">
        <f t="shared" si="65"/>
        <v>0</v>
      </c>
      <c r="D441" s="48" t="e">
        <f t="shared" si="66"/>
        <v>#DIV/0!</v>
      </c>
      <c r="E441" s="24">
        <f t="shared" si="67"/>
        <v>0</v>
      </c>
      <c r="F441" s="48" t="e">
        <f t="shared" si="68"/>
        <v>#DIV/0!</v>
      </c>
      <c r="G441" s="44">
        <f t="shared" si="69"/>
        <v>0</v>
      </c>
      <c r="H441" s="24">
        <f t="shared" si="70"/>
        <v>0</v>
      </c>
      <c r="I441" s="24">
        <f t="shared" si="71"/>
        <v>9.1764915666203706E-9</v>
      </c>
      <c r="J441" s="24">
        <f t="shared" si="72"/>
        <v>9.1764915666203706E-9</v>
      </c>
    </row>
    <row r="442" spans="1:10" x14ac:dyDescent="0.2">
      <c r="A442" s="132">
        <f>A430+1</f>
        <v>37</v>
      </c>
      <c r="B442" s="25">
        <f t="shared" si="64"/>
        <v>433</v>
      </c>
      <c r="C442" s="24">
        <f t="shared" si="65"/>
        <v>0</v>
      </c>
      <c r="D442" s="48" t="e">
        <f t="shared" si="66"/>
        <v>#DIV/0!</v>
      </c>
      <c r="E442" s="24">
        <f t="shared" si="67"/>
        <v>0</v>
      </c>
      <c r="F442" s="48" t="e">
        <f t="shared" si="68"/>
        <v>#DIV/0!</v>
      </c>
      <c r="G442" s="44">
        <f t="shared" si="69"/>
        <v>0</v>
      </c>
      <c r="H442" s="24">
        <f t="shared" si="70"/>
        <v>0</v>
      </c>
      <c r="I442" s="24">
        <f t="shared" si="71"/>
        <v>9.1764915666203706E-9</v>
      </c>
      <c r="J442" s="24">
        <f t="shared" si="72"/>
        <v>9.1764915666203706E-9</v>
      </c>
    </row>
    <row r="443" spans="1:10" x14ac:dyDescent="0.2">
      <c r="A443" s="132"/>
      <c r="B443" s="25">
        <f t="shared" si="64"/>
        <v>434</v>
      </c>
      <c r="C443" s="24">
        <f t="shared" si="65"/>
        <v>0</v>
      </c>
      <c r="D443" s="48" t="e">
        <f t="shared" si="66"/>
        <v>#DIV/0!</v>
      </c>
      <c r="E443" s="24">
        <f t="shared" si="67"/>
        <v>0</v>
      </c>
      <c r="F443" s="48" t="e">
        <f t="shared" si="68"/>
        <v>#DIV/0!</v>
      </c>
      <c r="G443" s="44">
        <f t="shared" si="69"/>
        <v>0</v>
      </c>
      <c r="H443" s="24">
        <f t="shared" si="70"/>
        <v>0</v>
      </c>
      <c r="I443" s="24">
        <f t="shared" si="71"/>
        <v>9.1764915666203706E-9</v>
      </c>
      <c r="J443" s="24">
        <f t="shared" si="72"/>
        <v>9.1764915666203706E-9</v>
      </c>
    </row>
    <row r="444" spans="1:10" x14ac:dyDescent="0.2">
      <c r="A444" s="132"/>
      <c r="B444" s="25">
        <f t="shared" si="64"/>
        <v>435</v>
      </c>
      <c r="C444" s="24">
        <f t="shared" si="65"/>
        <v>0</v>
      </c>
      <c r="D444" s="48" t="e">
        <f t="shared" si="66"/>
        <v>#DIV/0!</v>
      </c>
      <c r="E444" s="24">
        <f t="shared" si="67"/>
        <v>0</v>
      </c>
      <c r="F444" s="48" t="e">
        <f t="shared" si="68"/>
        <v>#DIV/0!</v>
      </c>
      <c r="G444" s="44">
        <f t="shared" si="69"/>
        <v>0</v>
      </c>
      <c r="H444" s="24">
        <f t="shared" si="70"/>
        <v>0</v>
      </c>
      <c r="I444" s="24">
        <f t="shared" si="71"/>
        <v>9.1764915666203706E-9</v>
      </c>
      <c r="J444" s="24">
        <f t="shared" si="72"/>
        <v>9.1764915666203706E-9</v>
      </c>
    </row>
    <row r="445" spans="1:10" x14ac:dyDescent="0.2">
      <c r="A445" s="132"/>
      <c r="B445" s="25">
        <f t="shared" si="64"/>
        <v>436</v>
      </c>
      <c r="C445" s="24">
        <f t="shared" si="65"/>
        <v>0</v>
      </c>
      <c r="D445" s="48" t="e">
        <f t="shared" si="66"/>
        <v>#DIV/0!</v>
      </c>
      <c r="E445" s="24">
        <f t="shared" si="67"/>
        <v>0</v>
      </c>
      <c r="F445" s="48" t="e">
        <f t="shared" si="68"/>
        <v>#DIV/0!</v>
      </c>
      <c r="G445" s="44">
        <f t="shared" si="69"/>
        <v>0</v>
      </c>
      <c r="H445" s="24">
        <f t="shared" si="70"/>
        <v>0</v>
      </c>
      <c r="I445" s="24">
        <f t="shared" si="71"/>
        <v>9.1764915666203706E-9</v>
      </c>
      <c r="J445" s="24">
        <f t="shared" si="72"/>
        <v>9.1764915666203706E-9</v>
      </c>
    </row>
    <row r="446" spans="1:10" x14ac:dyDescent="0.2">
      <c r="A446" s="132"/>
      <c r="B446" s="25">
        <f t="shared" si="64"/>
        <v>437</v>
      </c>
      <c r="C446" s="24">
        <f t="shared" si="65"/>
        <v>0</v>
      </c>
      <c r="D446" s="48" t="e">
        <f t="shared" si="66"/>
        <v>#DIV/0!</v>
      </c>
      <c r="E446" s="24">
        <f t="shared" si="67"/>
        <v>0</v>
      </c>
      <c r="F446" s="48" t="e">
        <f t="shared" si="68"/>
        <v>#DIV/0!</v>
      </c>
      <c r="G446" s="44">
        <f t="shared" si="69"/>
        <v>0</v>
      </c>
      <c r="H446" s="24">
        <f t="shared" si="70"/>
        <v>0</v>
      </c>
      <c r="I446" s="24">
        <f t="shared" si="71"/>
        <v>9.1764915666203706E-9</v>
      </c>
      <c r="J446" s="24">
        <f t="shared" si="72"/>
        <v>9.1764915666203706E-9</v>
      </c>
    </row>
    <row r="447" spans="1:10" x14ac:dyDescent="0.2">
      <c r="A447" s="132"/>
      <c r="B447" s="25">
        <f t="shared" si="64"/>
        <v>438</v>
      </c>
      <c r="C447" s="24">
        <f t="shared" si="65"/>
        <v>0</v>
      </c>
      <c r="D447" s="48" t="e">
        <f t="shared" si="66"/>
        <v>#DIV/0!</v>
      </c>
      <c r="E447" s="24">
        <f t="shared" si="67"/>
        <v>0</v>
      </c>
      <c r="F447" s="48" t="e">
        <f t="shared" si="68"/>
        <v>#DIV/0!</v>
      </c>
      <c r="G447" s="44">
        <f t="shared" si="69"/>
        <v>0</v>
      </c>
      <c r="H447" s="24">
        <f t="shared" si="70"/>
        <v>0</v>
      </c>
      <c r="I447" s="24">
        <f t="shared" si="71"/>
        <v>9.1764915666203706E-9</v>
      </c>
      <c r="J447" s="24">
        <f t="shared" si="72"/>
        <v>9.1764915666203706E-9</v>
      </c>
    </row>
    <row r="448" spans="1:10" x14ac:dyDescent="0.2">
      <c r="A448" s="132"/>
      <c r="B448" s="25">
        <f t="shared" si="64"/>
        <v>439</v>
      </c>
      <c r="C448" s="24">
        <f t="shared" si="65"/>
        <v>0</v>
      </c>
      <c r="D448" s="48" t="e">
        <f t="shared" si="66"/>
        <v>#DIV/0!</v>
      </c>
      <c r="E448" s="24">
        <f t="shared" si="67"/>
        <v>0</v>
      </c>
      <c r="F448" s="48" t="e">
        <f t="shared" si="68"/>
        <v>#DIV/0!</v>
      </c>
      <c r="G448" s="44">
        <f t="shared" si="69"/>
        <v>0</v>
      </c>
      <c r="H448" s="24">
        <f t="shared" si="70"/>
        <v>0</v>
      </c>
      <c r="I448" s="24">
        <f t="shared" si="71"/>
        <v>9.1764915666203706E-9</v>
      </c>
      <c r="J448" s="24">
        <f t="shared" si="72"/>
        <v>9.1764915666203706E-9</v>
      </c>
    </row>
    <row r="449" spans="1:10" x14ac:dyDescent="0.2">
      <c r="A449" s="132"/>
      <c r="B449" s="25">
        <f t="shared" si="64"/>
        <v>440</v>
      </c>
      <c r="C449" s="24">
        <f t="shared" si="65"/>
        <v>0</v>
      </c>
      <c r="D449" s="48" t="e">
        <f t="shared" si="66"/>
        <v>#DIV/0!</v>
      </c>
      <c r="E449" s="24">
        <f t="shared" si="67"/>
        <v>0</v>
      </c>
      <c r="F449" s="48" t="e">
        <f t="shared" si="68"/>
        <v>#DIV/0!</v>
      </c>
      <c r="G449" s="44">
        <f t="shared" si="69"/>
        <v>0</v>
      </c>
      <c r="H449" s="24">
        <f t="shared" si="70"/>
        <v>0</v>
      </c>
      <c r="I449" s="24">
        <f t="shared" si="71"/>
        <v>9.1764915666203706E-9</v>
      </c>
      <c r="J449" s="24">
        <f t="shared" si="72"/>
        <v>9.1764915666203706E-9</v>
      </c>
    </row>
    <row r="450" spans="1:10" x14ac:dyDescent="0.2">
      <c r="A450" s="132"/>
      <c r="B450" s="25">
        <f t="shared" si="64"/>
        <v>441</v>
      </c>
      <c r="C450" s="24">
        <f t="shared" si="65"/>
        <v>0</v>
      </c>
      <c r="D450" s="48" t="e">
        <f t="shared" si="66"/>
        <v>#DIV/0!</v>
      </c>
      <c r="E450" s="24">
        <f t="shared" si="67"/>
        <v>0</v>
      </c>
      <c r="F450" s="48" t="e">
        <f t="shared" si="68"/>
        <v>#DIV/0!</v>
      </c>
      <c r="G450" s="44">
        <f t="shared" si="69"/>
        <v>0</v>
      </c>
      <c r="H450" s="24">
        <f t="shared" si="70"/>
        <v>0</v>
      </c>
      <c r="I450" s="24">
        <f t="shared" si="71"/>
        <v>9.1764915666203706E-9</v>
      </c>
      <c r="J450" s="24">
        <f t="shared" si="72"/>
        <v>9.1764915666203706E-9</v>
      </c>
    </row>
    <row r="451" spans="1:10" x14ac:dyDescent="0.2">
      <c r="A451" s="132"/>
      <c r="B451" s="25">
        <f t="shared" si="64"/>
        <v>442</v>
      </c>
      <c r="C451" s="24">
        <f t="shared" si="65"/>
        <v>0</v>
      </c>
      <c r="D451" s="48" t="e">
        <f t="shared" si="66"/>
        <v>#DIV/0!</v>
      </c>
      <c r="E451" s="24">
        <f t="shared" si="67"/>
        <v>0</v>
      </c>
      <c r="F451" s="48" t="e">
        <f t="shared" si="68"/>
        <v>#DIV/0!</v>
      </c>
      <c r="G451" s="44">
        <f t="shared" si="69"/>
        <v>0</v>
      </c>
      <c r="H451" s="24">
        <f t="shared" si="70"/>
        <v>0</v>
      </c>
      <c r="I451" s="24">
        <f t="shared" si="71"/>
        <v>9.1764915666203706E-9</v>
      </c>
      <c r="J451" s="24">
        <f t="shared" si="72"/>
        <v>9.1764915666203706E-9</v>
      </c>
    </row>
    <row r="452" spans="1:10" x14ac:dyDescent="0.2">
      <c r="A452" s="132"/>
      <c r="B452" s="25">
        <f t="shared" si="64"/>
        <v>443</v>
      </c>
      <c r="C452" s="24">
        <f t="shared" si="65"/>
        <v>0</v>
      </c>
      <c r="D452" s="48" t="e">
        <f t="shared" si="66"/>
        <v>#DIV/0!</v>
      </c>
      <c r="E452" s="24">
        <f t="shared" si="67"/>
        <v>0</v>
      </c>
      <c r="F452" s="48" t="e">
        <f t="shared" si="68"/>
        <v>#DIV/0!</v>
      </c>
      <c r="G452" s="44">
        <f t="shared" si="69"/>
        <v>0</v>
      </c>
      <c r="H452" s="24">
        <f t="shared" si="70"/>
        <v>0</v>
      </c>
      <c r="I452" s="24">
        <f t="shared" si="71"/>
        <v>9.1764915666203706E-9</v>
      </c>
      <c r="J452" s="24">
        <f t="shared" si="72"/>
        <v>9.1764915666203706E-9</v>
      </c>
    </row>
    <row r="453" spans="1:10" x14ac:dyDescent="0.2">
      <c r="A453" s="132"/>
      <c r="B453" s="25">
        <f t="shared" si="64"/>
        <v>444</v>
      </c>
      <c r="C453" s="24">
        <f t="shared" si="65"/>
        <v>0</v>
      </c>
      <c r="D453" s="48" t="e">
        <f t="shared" si="66"/>
        <v>#DIV/0!</v>
      </c>
      <c r="E453" s="24">
        <f t="shared" si="67"/>
        <v>0</v>
      </c>
      <c r="F453" s="48" t="e">
        <f t="shared" si="68"/>
        <v>#DIV/0!</v>
      </c>
      <c r="G453" s="44">
        <f t="shared" si="69"/>
        <v>0</v>
      </c>
      <c r="H453" s="24">
        <f t="shared" si="70"/>
        <v>0</v>
      </c>
      <c r="I453" s="24">
        <f t="shared" si="71"/>
        <v>9.1764915666203706E-9</v>
      </c>
      <c r="J453" s="24">
        <f t="shared" si="72"/>
        <v>9.1764915666203706E-9</v>
      </c>
    </row>
    <row r="454" spans="1:10" x14ac:dyDescent="0.2">
      <c r="A454" s="132">
        <f>A442+1</f>
        <v>38</v>
      </c>
      <c r="B454" s="25">
        <f t="shared" si="64"/>
        <v>445</v>
      </c>
      <c r="C454" s="24">
        <f t="shared" si="65"/>
        <v>0</v>
      </c>
      <c r="D454" s="48" t="e">
        <f t="shared" si="66"/>
        <v>#DIV/0!</v>
      </c>
      <c r="E454" s="24">
        <f t="shared" si="67"/>
        <v>0</v>
      </c>
      <c r="F454" s="48" t="e">
        <f t="shared" si="68"/>
        <v>#DIV/0!</v>
      </c>
      <c r="G454" s="44">
        <f t="shared" si="69"/>
        <v>0</v>
      </c>
      <c r="H454" s="24">
        <f t="shared" si="70"/>
        <v>0</v>
      </c>
      <c r="I454" s="24">
        <f t="shared" si="71"/>
        <v>9.1764915666203706E-9</v>
      </c>
      <c r="J454" s="24">
        <f t="shared" si="72"/>
        <v>9.1764915666203706E-9</v>
      </c>
    </row>
    <row r="455" spans="1:10" x14ac:dyDescent="0.2">
      <c r="A455" s="132"/>
      <c r="B455" s="25">
        <f t="shared" si="64"/>
        <v>446</v>
      </c>
      <c r="C455" s="24">
        <f t="shared" si="65"/>
        <v>0</v>
      </c>
      <c r="D455" s="48" t="e">
        <f t="shared" si="66"/>
        <v>#DIV/0!</v>
      </c>
      <c r="E455" s="24">
        <f t="shared" si="67"/>
        <v>0</v>
      </c>
      <c r="F455" s="48" t="e">
        <f t="shared" si="68"/>
        <v>#DIV/0!</v>
      </c>
      <c r="G455" s="44">
        <f t="shared" si="69"/>
        <v>0</v>
      </c>
      <c r="H455" s="24">
        <f t="shared" si="70"/>
        <v>0</v>
      </c>
      <c r="I455" s="24">
        <f t="shared" si="71"/>
        <v>9.1764915666203706E-9</v>
      </c>
      <c r="J455" s="24">
        <f t="shared" si="72"/>
        <v>9.1764915666203706E-9</v>
      </c>
    </row>
    <row r="456" spans="1:10" x14ac:dyDescent="0.2">
      <c r="A456" s="132"/>
      <c r="B456" s="25">
        <f t="shared" si="64"/>
        <v>447</v>
      </c>
      <c r="C456" s="24">
        <f t="shared" si="65"/>
        <v>0</v>
      </c>
      <c r="D456" s="48" t="e">
        <f t="shared" si="66"/>
        <v>#DIV/0!</v>
      </c>
      <c r="E456" s="24">
        <f t="shared" si="67"/>
        <v>0</v>
      </c>
      <c r="F456" s="48" t="e">
        <f t="shared" si="68"/>
        <v>#DIV/0!</v>
      </c>
      <c r="G456" s="44">
        <f t="shared" si="69"/>
        <v>0</v>
      </c>
      <c r="H456" s="24">
        <f t="shared" si="70"/>
        <v>0</v>
      </c>
      <c r="I456" s="24">
        <f t="shared" si="71"/>
        <v>9.1764915666203706E-9</v>
      </c>
      <c r="J456" s="24">
        <f t="shared" si="72"/>
        <v>9.1764915666203706E-9</v>
      </c>
    </row>
    <row r="457" spans="1:10" x14ac:dyDescent="0.2">
      <c r="A457" s="132"/>
      <c r="B457" s="25">
        <f t="shared" si="64"/>
        <v>448</v>
      </c>
      <c r="C457" s="24">
        <f t="shared" si="65"/>
        <v>0</v>
      </c>
      <c r="D457" s="48" t="e">
        <f t="shared" si="66"/>
        <v>#DIV/0!</v>
      </c>
      <c r="E457" s="24">
        <f t="shared" si="67"/>
        <v>0</v>
      </c>
      <c r="F457" s="48" t="e">
        <f t="shared" si="68"/>
        <v>#DIV/0!</v>
      </c>
      <c r="G457" s="44">
        <f t="shared" si="69"/>
        <v>0</v>
      </c>
      <c r="H457" s="24">
        <f t="shared" si="70"/>
        <v>0</v>
      </c>
      <c r="I457" s="24">
        <f t="shared" si="71"/>
        <v>9.1764915666203706E-9</v>
      </c>
      <c r="J457" s="24">
        <f t="shared" si="72"/>
        <v>9.1764915666203706E-9</v>
      </c>
    </row>
    <row r="458" spans="1:10" x14ac:dyDescent="0.2">
      <c r="A458" s="132"/>
      <c r="B458" s="25">
        <f t="shared" ref="B458:B489" si="73">B457+1</f>
        <v>449</v>
      </c>
      <c r="C458" s="24">
        <f t="shared" ref="C458:C489" si="74">IF(H457*($G$5*0.01/12)&gt;0,H457*($G$5*0.01/12),0)</f>
        <v>0</v>
      </c>
      <c r="D458" s="48" t="e">
        <f t="shared" ref="D458:D489" si="75">C458/G458</f>
        <v>#DIV/0!</v>
      </c>
      <c r="E458" s="24">
        <f t="shared" ref="E458:E489" si="76">IF(C458&gt;0,G458-C458,0)</f>
        <v>0</v>
      </c>
      <c r="F458" s="48" t="e">
        <f t="shared" ref="F458:F489" si="77">E458/G458</f>
        <v>#DIV/0!</v>
      </c>
      <c r="G458" s="44">
        <f t="shared" ref="G458:G489" si="78">IF(C458&gt;0,(($G$5*0.01/12)*$G$4)/(1-1/(1+($G$5*0.01/12))^($G$6*12)),0)</f>
        <v>0</v>
      </c>
      <c r="H458" s="24">
        <f t="shared" ref="H458:H489" si="79">IF(H457-E458&gt;=0,H457-E458,0)</f>
        <v>0</v>
      </c>
      <c r="I458" s="24">
        <f t="shared" ref="I458:I489" si="80">I457-C458</f>
        <v>9.1764915666203706E-9</v>
      </c>
      <c r="J458" s="24">
        <f t="shared" ref="J458:J489" si="81">H458+I458</f>
        <v>9.1764915666203706E-9</v>
      </c>
    </row>
    <row r="459" spans="1:10" x14ac:dyDescent="0.2">
      <c r="A459" s="132"/>
      <c r="B459" s="25">
        <f t="shared" si="73"/>
        <v>450</v>
      </c>
      <c r="C459" s="24">
        <f t="shared" si="74"/>
        <v>0</v>
      </c>
      <c r="D459" s="48" t="e">
        <f t="shared" si="75"/>
        <v>#DIV/0!</v>
      </c>
      <c r="E459" s="24">
        <f t="shared" si="76"/>
        <v>0</v>
      </c>
      <c r="F459" s="48" t="e">
        <f t="shared" si="77"/>
        <v>#DIV/0!</v>
      </c>
      <c r="G459" s="44">
        <f t="shared" si="78"/>
        <v>0</v>
      </c>
      <c r="H459" s="24">
        <f t="shared" si="79"/>
        <v>0</v>
      </c>
      <c r="I459" s="24">
        <f t="shared" si="80"/>
        <v>9.1764915666203706E-9</v>
      </c>
      <c r="J459" s="24">
        <f t="shared" si="81"/>
        <v>9.1764915666203706E-9</v>
      </c>
    </row>
    <row r="460" spans="1:10" x14ac:dyDescent="0.2">
      <c r="A460" s="132"/>
      <c r="B460" s="25">
        <f t="shared" si="73"/>
        <v>451</v>
      </c>
      <c r="C460" s="24">
        <f t="shared" si="74"/>
        <v>0</v>
      </c>
      <c r="D460" s="48" t="e">
        <f t="shared" si="75"/>
        <v>#DIV/0!</v>
      </c>
      <c r="E460" s="24">
        <f t="shared" si="76"/>
        <v>0</v>
      </c>
      <c r="F460" s="48" t="e">
        <f t="shared" si="77"/>
        <v>#DIV/0!</v>
      </c>
      <c r="G460" s="44">
        <f t="shared" si="78"/>
        <v>0</v>
      </c>
      <c r="H460" s="24">
        <f t="shared" si="79"/>
        <v>0</v>
      </c>
      <c r="I460" s="24">
        <f t="shared" si="80"/>
        <v>9.1764915666203706E-9</v>
      </c>
      <c r="J460" s="24">
        <f t="shared" si="81"/>
        <v>9.1764915666203706E-9</v>
      </c>
    </row>
    <row r="461" spans="1:10" x14ac:dyDescent="0.2">
      <c r="A461" s="132"/>
      <c r="B461" s="25">
        <f t="shared" si="73"/>
        <v>452</v>
      </c>
      <c r="C461" s="24">
        <f t="shared" si="74"/>
        <v>0</v>
      </c>
      <c r="D461" s="48" t="e">
        <f t="shared" si="75"/>
        <v>#DIV/0!</v>
      </c>
      <c r="E461" s="24">
        <f t="shared" si="76"/>
        <v>0</v>
      </c>
      <c r="F461" s="48" t="e">
        <f t="shared" si="77"/>
        <v>#DIV/0!</v>
      </c>
      <c r="G461" s="44">
        <f t="shared" si="78"/>
        <v>0</v>
      </c>
      <c r="H461" s="24">
        <f t="shared" si="79"/>
        <v>0</v>
      </c>
      <c r="I461" s="24">
        <f t="shared" si="80"/>
        <v>9.1764915666203706E-9</v>
      </c>
      <c r="J461" s="24">
        <f t="shared" si="81"/>
        <v>9.1764915666203706E-9</v>
      </c>
    </row>
    <row r="462" spans="1:10" x14ac:dyDescent="0.2">
      <c r="A462" s="132"/>
      <c r="B462" s="25">
        <f t="shared" si="73"/>
        <v>453</v>
      </c>
      <c r="C462" s="24">
        <f t="shared" si="74"/>
        <v>0</v>
      </c>
      <c r="D462" s="48" t="e">
        <f t="shared" si="75"/>
        <v>#DIV/0!</v>
      </c>
      <c r="E462" s="24">
        <f t="shared" si="76"/>
        <v>0</v>
      </c>
      <c r="F462" s="48" t="e">
        <f t="shared" si="77"/>
        <v>#DIV/0!</v>
      </c>
      <c r="G462" s="44">
        <f t="shared" si="78"/>
        <v>0</v>
      </c>
      <c r="H462" s="24">
        <f t="shared" si="79"/>
        <v>0</v>
      </c>
      <c r="I462" s="24">
        <f t="shared" si="80"/>
        <v>9.1764915666203706E-9</v>
      </c>
      <c r="J462" s="24">
        <f t="shared" si="81"/>
        <v>9.1764915666203706E-9</v>
      </c>
    </row>
    <row r="463" spans="1:10" x14ac:dyDescent="0.2">
      <c r="A463" s="132"/>
      <c r="B463" s="25">
        <f t="shared" si="73"/>
        <v>454</v>
      </c>
      <c r="C463" s="24">
        <f t="shared" si="74"/>
        <v>0</v>
      </c>
      <c r="D463" s="48" t="e">
        <f t="shared" si="75"/>
        <v>#DIV/0!</v>
      </c>
      <c r="E463" s="24">
        <f t="shared" si="76"/>
        <v>0</v>
      </c>
      <c r="F463" s="48" t="e">
        <f t="shared" si="77"/>
        <v>#DIV/0!</v>
      </c>
      <c r="G463" s="44">
        <f t="shared" si="78"/>
        <v>0</v>
      </c>
      <c r="H463" s="24">
        <f t="shared" si="79"/>
        <v>0</v>
      </c>
      <c r="I463" s="24">
        <f t="shared" si="80"/>
        <v>9.1764915666203706E-9</v>
      </c>
      <c r="J463" s="24">
        <f t="shared" si="81"/>
        <v>9.1764915666203706E-9</v>
      </c>
    </row>
    <row r="464" spans="1:10" x14ac:dyDescent="0.2">
      <c r="A464" s="132"/>
      <c r="B464" s="25">
        <f t="shared" si="73"/>
        <v>455</v>
      </c>
      <c r="C464" s="24">
        <f t="shared" si="74"/>
        <v>0</v>
      </c>
      <c r="D464" s="48" t="e">
        <f t="shared" si="75"/>
        <v>#DIV/0!</v>
      </c>
      <c r="E464" s="24">
        <f t="shared" si="76"/>
        <v>0</v>
      </c>
      <c r="F464" s="48" t="e">
        <f t="shared" si="77"/>
        <v>#DIV/0!</v>
      </c>
      <c r="G464" s="44">
        <f t="shared" si="78"/>
        <v>0</v>
      </c>
      <c r="H464" s="24">
        <f t="shared" si="79"/>
        <v>0</v>
      </c>
      <c r="I464" s="24">
        <f t="shared" si="80"/>
        <v>9.1764915666203706E-9</v>
      </c>
      <c r="J464" s="24">
        <f t="shared" si="81"/>
        <v>9.1764915666203706E-9</v>
      </c>
    </row>
    <row r="465" spans="1:10" x14ac:dyDescent="0.2">
      <c r="A465" s="132"/>
      <c r="B465" s="25">
        <f t="shared" si="73"/>
        <v>456</v>
      </c>
      <c r="C465" s="24">
        <f t="shared" si="74"/>
        <v>0</v>
      </c>
      <c r="D465" s="48" t="e">
        <f t="shared" si="75"/>
        <v>#DIV/0!</v>
      </c>
      <c r="E465" s="24">
        <f t="shared" si="76"/>
        <v>0</v>
      </c>
      <c r="F465" s="48" t="e">
        <f t="shared" si="77"/>
        <v>#DIV/0!</v>
      </c>
      <c r="G465" s="44">
        <f t="shared" si="78"/>
        <v>0</v>
      </c>
      <c r="H465" s="24">
        <f t="shared" si="79"/>
        <v>0</v>
      </c>
      <c r="I465" s="24">
        <f t="shared" si="80"/>
        <v>9.1764915666203706E-9</v>
      </c>
      <c r="J465" s="24">
        <f t="shared" si="81"/>
        <v>9.1764915666203706E-9</v>
      </c>
    </row>
    <row r="466" spans="1:10" x14ac:dyDescent="0.2">
      <c r="A466" s="132">
        <f>A454+1</f>
        <v>39</v>
      </c>
      <c r="B466" s="25">
        <f t="shared" si="73"/>
        <v>457</v>
      </c>
      <c r="C466" s="24">
        <f t="shared" si="74"/>
        <v>0</v>
      </c>
      <c r="D466" s="48" t="e">
        <f t="shared" si="75"/>
        <v>#DIV/0!</v>
      </c>
      <c r="E466" s="24">
        <f t="shared" si="76"/>
        <v>0</v>
      </c>
      <c r="F466" s="48" t="e">
        <f t="shared" si="77"/>
        <v>#DIV/0!</v>
      </c>
      <c r="G466" s="44">
        <f t="shared" si="78"/>
        <v>0</v>
      </c>
      <c r="H466" s="24">
        <f t="shared" si="79"/>
        <v>0</v>
      </c>
      <c r="I466" s="24">
        <f t="shared" si="80"/>
        <v>9.1764915666203706E-9</v>
      </c>
      <c r="J466" s="24">
        <f t="shared" si="81"/>
        <v>9.1764915666203706E-9</v>
      </c>
    </row>
    <row r="467" spans="1:10" x14ac:dyDescent="0.2">
      <c r="A467" s="132"/>
      <c r="B467" s="25">
        <f t="shared" si="73"/>
        <v>458</v>
      </c>
      <c r="C467" s="24">
        <f t="shared" si="74"/>
        <v>0</v>
      </c>
      <c r="D467" s="48" t="e">
        <f t="shared" si="75"/>
        <v>#DIV/0!</v>
      </c>
      <c r="E467" s="24">
        <f t="shared" si="76"/>
        <v>0</v>
      </c>
      <c r="F467" s="48" t="e">
        <f t="shared" si="77"/>
        <v>#DIV/0!</v>
      </c>
      <c r="G467" s="44">
        <f t="shared" si="78"/>
        <v>0</v>
      </c>
      <c r="H467" s="24">
        <f t="shared" si="79"/>
        <v>0</v>
      </c>
      <c r="I467" s="24">
        <f t="shared" si="80"/>
        <v>9.1764915666203706E-9</v>
      </c>
      <c r="J467" s="24">
        <f t="shared" si="81"/>
        <v>9.1764915666203706E-9</v>
      </c>
    </row>
    <row r="468" spans="1:10" x14ac:dyDescent="0.2">
      <c r="A468" s="132"/>
      <c r="B468" s="25">
        <f t="shared" si="73"/>
        <v>459</v>
      </c>
      <c r="C468" s="24">
        <f t="shared" si="74"/>
        <v>0</v>
      </c>
      <c r="D468" s="48" t="e">
        <f t="shared" si="75"/>
        <v>#DIV/0!</v>
      </c>
      <c r="E468" s="24">
        <f t="shared" si="76"/>
        <v>0</v>
      </c>
      <c r="F468" s="48" t="e">
        <f t="shared" si="77"/>
        <v>#DIV/0!</v>
      </c>
      <c r="G468" s="44">
        <f t="shared" si="78"/>
        <v>0</v>
      </c>
      <c r="H468" s="24">
        <f t="shared" si="79"/>
        <v>0</v>
      </c>
      <c r="I468" s="24">
        <f t="shared" si="80"/>
        <v>9.1764915666203706E-9</v>
      </c>
      <c r="J468" s="24">
        <f t="shared" si="81"/>
        <v>9.1764915666203706E-9</v>
      </c>
    </row>
    <row r="469" spans="1:10" x14ac:dyDescent="0.2">
      <c r="A469" s="132"/>
      <c r="B469" s="25">
        <f t="shared" si="73"/>
        <v>460</v>
      </c>
      <c r="C469" s="24">
        <f t="shared" si="74"/>
        <v>0</v>
      </c>
      <c r="D469" s="48" t="e">
        <f t="shared" si="75"/>
        <v>#DIV/0!</v>
      </c>
      <c r="E469" s="24">
        <f t="shared" si="76"/>
        <v>0</v>
      </c>
      <c r="F469" s="48" t="e">
        <f t="shared" si="77"/>
        <v>#DIV/0!</v>
      </c>
      <c r="G469" s="44">
        <f t="shared" si="78"/>
        <v>0</v>
      </c>
      <c r="H469" s="24">
        <f t="shared" si="79"/>
        <v>0</v>
      </c>
      <c r="I469" s="24">
        <f t="shared" si="80"/>
        <v>9.1764915666203706E-9</v>
      </c>
      <c r="J469" s="24">
        <f t="shared" si="81"/>
        <v>9.1764915666203706E-9</v>
      </c>
    </row>
    <row r="470" spans="1:10" x14ac:dyDescent="0.2">
      <c r="A470" s="132"/>
      <c r="B470" s="25">
        <f t="shared" si="73"/>
        <v>461</v>
      </c>
      <c r="C470" s="24">
        <f t="shared" si="74"/>
        <v>0</v>
      </c>
      <c r="D470" s="48" t="e">
        <f t="shared" si="75"/>
        <v>#DIV/0!</v>
      </c>
      <c r="E470" s="24">
        <f t="shared" si="76"/>
        <v>0</v>
      </c>
      <c r="F470" s="48" t="e">
        <f t="shared" si="77"/>
        <v>#DIV/0!</v>
      </c>
      <c r="G470" s="44">
        <f t="shared" si="78"/>
        <v>0</v>
      </c>
      <c r="H470" s="24">
        <f t="shared" si="79"/>
        <v>0</v>
      </c>
      <c r="I470" s="24">
        <f t="shared" si="80"/>
        <v>9.1764915666203706E-9</v>
      </c>
      <c r="J470" s="24">
        <f t="shared" si="81"/>
        <v>9.1764915666203706E-9</v>
      </c>
    </row>
    <row r="471" spans="1:10" x14ac:dyDescent="0.2">
      <c r="A471" s="132"/>
      <c r="B471" s="25">
        <f t="shared" si="73"/>
        <v>462</v>
      </c>
      <c r="C471" s="24">
        <f t="shared" si="74"/>
        <v>0</v>
      </c>
      <c r="D471" s="48" t="e">
        <f t="shared" si="75"/>
        <v>#DIV/0!</v>
      </c>
      <c r="E471" s="24">
        <f t="shared" si="76"/>
        <v>0</v>
      </c>
      <c r="F471" s="48" t="e">
        <f t="shared" si="77"/>
        <v>#DIV/0!</v>
      </c>
      <c r="G471" s="44">
        <f t="shared" si="78"/>
        <v>0</v>
      </c>
      <c r="H471" s="24">
        <f t="shared" si="79"/>
        <v>0</v>
      </c>
      <c r="I471" s="24">
        <f t="shared" si="80"/>
        <v>9.1764915666203706E-9</v>
      </c>
      <c r="J471" s="24">
        <f t="shared" si="81"/>
        <v>9.1764915666203706E-9</v>
      </c>
    </row>
    <row r="472" spans="1:10" x14ac:dyDescent="0.2">
      <c r="A472" s="132"/>
      <c r="B472" s="25">
        <f t="shared" si="73"/>
        <v>463</v>
      </c>
      <c r="C472" s="24">
        <f t="shared" si="74"/>
        <v>0</v>
      </c>
      <c r="D472" s="48" t="e">
        <f t="shared" si="75"/>
        <v>#DIV/0!</v>
      </c>
      <c r="E472" s="24">
        <f t="shared" si="76"/>
        <v>0</v>
      </c>
      <c r="F472" s="48" t="e">
        <f t="shared" si="77"/>
        <v>#DIV/0!</v>
      </c>
      <c r="G472" s="44">
        <f t="shared" si="78"/>
        <v>0</v>
      </c>
      <c r="H472" s="24">
        <f t="shared" si="79"/>
        <v>0</v>
      </c>
      <c r="I472" s="24">
        <f t="shared" si="80"/>
        <v>9.1764915666203706E-9</v>
      </c>
      <c r="J472" s="24">
        <f t="shared" si="81"/>
        <v>9.1764915666203706E-9</v>
      </c>
    </row>
    <row r="473" spans="1:10" x14ac:dyDescent="0.2">
      <c r="A473" s="132"/>
      <c r="B473" s="25">
        <f t="shared" si="73"/>
        <v>464</v>
      </c>
      <c r="C473" s="24">
        <f t="shared" si="74"/>
        <v>0</v>
      </c>
      <c r="D473" s="48" t="e">
        <f t="shared" si="75"/>
        <v>#DIV/0!</v>
      </c>
      <c r="E473" s="24">
        <f t="shared" si="76"/>
        <v>0</v>
      </c>
      <c r="F473" s="48" t="e">
        <f t="shared" si="77"/>
        <v>#DIV/0!</v>
      </c>
      <c r="G473" s="44">
        <f t="shared" si="78"/>
        <v>0</v>
      </c>
      <c r="H473" s="24">
        <f t="shared" si="79"/>
        <v>0</v>
      </c>
      <c r="I473" s="24">
        <f t="shared" si="80"/>
        <v>9.1764915666203706E-9</v>
      </c>
      <c r="J473" s="24">
        <f t="shared" si="81"/>
        <v>9.1764915666203706E-9</v>
      </c>
    </row>
    <row r="474" spans="1:10" x14ac:dyDescent="0.2">
      <c r="A474" s="132"/>
      <c r="B474" s="25">
        <f t="shared" si="73"/>
        <v>465</v>
      </c>
      <c r="C474" s="24">
        <f t="shared" si="74"/>
        <v>0</v>
      </c>
      <c r="D474" s="48" t="e">
        <f t="shared" si="75"/>
        <v>#DIV/0!</v>
      </c>
      <c r="E474" s="24">
        <f t="shared" si="76"/>
        <v>0</v>
      </c>
      <c r="F474" s="48" t="e">
        <f t="shared" si="77"/>
        <v>#DIV/0!</v>
      </c>
      <c r="G474" s="44">
        <f t="shared" si="78"/>
        <v>0</v>
      </c>
      <c r="H474" s="24">
        <f t="shared" si="79"/>
        <v>0</v>
      </c>
      <c r="I474" s="24">
        <f t="shared" si="80"/>
        <v>9.1764915666203706E-9</v>
      </c>
      <c r="J474" s="24">
        <f t="shared" si="81"/>
        <v>9.1764915666203706E-9</v>
      </c>
    </row>
    <row r="475" spans="1:10" x14ac:dyDescent="0.2">
      <c r="A475" s="132"/>
      <c r="B475" s="25">
        <f t="shared" si="73"/>
        <v>466</v>
      </c>
      <c r="C475" s="24">
        <f t="shared" si="74"/>
        <v>0</v>
      </c>
      <c r="D475" s="48" t="e">
        <f t="shared" si="75"/>
        <v>#DIV/0!</v>
      </c>
      <c r="E475" s="24">
        <f t="shared" si="76"/>
        <v>0</v>
      </c>
      <c r="F475" s="48" t="e">
        <f t="shared" si="77"/>
        <v>#DIV/0!</v>
      </c>
      <c r="G475" s="44">
        <f t="shared" si="78"/>
        <v>0</v>
      </c>
      <c r="H475" s="24">
        <f t="shared" si="79"/>
        <v>0</v>
      </c>
      <c r="I475" s="24">
        <f t="shared" si="80"/>
        <v>9.1764915666203706E-9</v>
      </c>
      <c r="J475" s="24">
        <f t="shared" si="81"/>
        <v>9.1764915666203706E-9</v>
      </c>
    </row>
    <row r="476" spans="1:10" x14ac:dyDescent="0.2">
      <c r="A476" s="132"/>
      <c r="B476" s="25">
        <f t="shared" si="73"/>
        <v>467</v>
      </c>
      <c r="C476" s="24">
        <f t="shared" si="74"/>
        <v>0</v>
      </c>
      <c r="D476" s="48" t="e">
        <f t="shared" si="75"/>
        <v>#DIV/0!</v>
      </c>
      <c r="E476" s="24">
        <f t="shared" si="76"/>
        <v>0</v>
      </c>
      <c r="F476" s="48" t="e">
        <f t="shared" si="77"/>
        <v>#DIV/0!</v>
      </c>
      <c r="G476" s="44">
        <f t="shared" si="78"/>
        <v>0</v>
      </c>
      <c r="H476" s="24">
        <f t="shared" si="79"/>
        <v>0</v>
      </c>
      <c r="I476" s="24">
        <f t="shared" si="80"/>
        <v>9.1764915666203706E-9</v>
      </c>
      <c r="J476" s="24">
        <f t="shared" si="81"/>
        <v>9.1764915666203706E-9</v>
      </c>
    </row>
    <row r="477" spans="1:10" x14ac:dyDescent="0.2">
      <c r="A477" s="132"/>
      <c r="B477" s="25">
        <f t="shared" si="73"/>
        <v>468</v>
      </c>
      <c r="C477" s="24">
        <f t="shared" si="74"/>
        <v>0</v>
      </c>
      <c r="D477" s="48" t="e">
        <f t="shared" si="75"/>
        <v>#DIV/0!</v>
      </c>
      <c r="E477" s="24">
        <f t="shared" si="76"/>
        <v>0</v>
      </c>
      <c r="F477" s="48" t="e">
        <f t="shared" si="77"/>
        <v>#DIV/0!</v>
      </c>
      <c r="G477" s="44">
        <f t="shared" si="78"/>
        <v>0</v>
      </c>
      <c r="H477" s="24">
        <f t="shared" si="79"/>
        <v>0</v>
      </c>
      <c r="I477" s="24">
        <f t="shared" si="80"/>
        <v>9.1764915666203706E-9</v>
      </c>
      <c r="J477" s="24">
        <f t="shared" si="81"/>
        <v>9.1764915666203706E-9</v>
      </c>
    </row>
    <row r="478" spans="1:10" x14ac:dyDescent="0.2">
      <c r="A478" s="132">
        <f>A466+1</f>
        <v>40</v>
      </c>
      <c r="B478" s="25">
        <f t="shared" si="73"/>
        <v>469</v>
      </c>
      <c r="C478" s="24">
        <f t="shared" si="74"/>
        <v>0</v>
      </c>
      <c r="D478" s="48" t="e">
        <f t="shared" si="75"/>
        <v>#DIV/0!</v>
      </c>
      <c r="E478" s="24">
        <f t="shared" si="76"/>
        <v>0</v>
      </c>
      <c r="F478" s="48" t="e">
        <f t="shared" si="77"/>
        <v>#DIV/0!</v>
      </c>
      <c r="G478" s="44">
        <f t="shared" si="78"/>
        <v>0</v>
      </c>
      <c r="H478" s="24">
        <f t="shared" si="79"/>
        <v>0</v>
      </c>
      <c r="I478" s="24">
        <f t="shared" si="80"/>
        <v>9.1764915666203706E-9</v>
      </c>
      <c r="J478" s="24">
        <f t="shared" si="81"/>
        <v>9.1764915666203706E-9</v>
      </c>
    </row>
    <row r="479" spans="1:10" x14ac:dyDescent="0.2">
      <c r="A479" s="132"/>
      <c r="B479" s="25">
        <f t="shared" si="73"/>
        <v>470</v>
      </c>
      <c r="C479" s="24">
        <f t="shared" si="74"/>
        <v>0</v>
      </c>
      <c r="D479" s="48" t="e">
        <f t="shared" si="75"/>
        <v>#DIV/0!</v>
      </c>
      <c r="E479" s="24">
        <f t="shared" si="76"/>
        <v>0</v>
      </c>
      <c r="F479" s="48" t="e">
        <f t="shared" si="77"/>
        <v>#DIV/0!</v>
      </c>
      <c r="G479" s="44">
        <f t="shared" si="78"/>
        <v>0</v>
      </c>
      <c r="H479" s="24">
        <f t="shared" si="79"/>
        <v>0</v>
      </c>
      <c r="I479" s="24">
        <f t="shared" si="80"/>
        <v>9.1764915666203706E-9</v>
      </c>
      <c r="J479" s="24">
        <f t="shared" si="81"/>
        <v>9.1764915666203706E-9</v>
      </c>
    </row>
    <row r="480" spans="1:10" x14ac:dyDescent="0.2">
      <c r="A480" s="132"/>
      <c r="B480" s="25">
        <f t="shared" si="73"/>
        <v>471</v>
      </c>
      <c r="C480" s="24">
        <f t="shared" si="74"/>
        <v>0</v>
      </c>
      <c r="D480" s="48" t="e">
        <f t="shared" si="75"/>
        <v>#DIV/0!</v>
      </c>
      <c r="E480" s="24">
        <f t="shared" si="76"/>
        <v>0</v>
      </c>
      <c r="F480" s="48" t="e">
        <f t="shared" si="77"/>
        <v>#DIV/0!</v>
      </c>
      <c r="G480" s="44">
        <f t="shared" si="78"/>
        <v>0</v>
      </c>
      <c r="H480" s="24">
        <f t="shared" si="79"/>
        <v>0</v>
      </c>
      <c r="I480" s="24">
        <f t="shared" si="80"/>
        <v>9.1764915666203706E-9</v>
      </c>
      <c r="J480" s="24">
        <f t="shared" si="81"/>
        <v>9.1764915666203706E-9</v>
      </c>
    </row>
    <row r="481" spans="1:10" x14ac:dyDescent="0.2">
      <c r="A481" s="132"/>
      <c r="B481" s="25">
        <f t="shared" si="73"/>
        <v>472</v>
      </c>
      <c r="C481" s="24">
        <f t="shared" si="74"/>
        <v>0</v>
      </c>
      <c r="D481" s="48" t="e">
        <f t="shared" si="75"/>
        <v>#DIV/0!</v>
      </c>
      <c r="E481" s="24">
        <f t="shared" si="76"/>
        <v>0</v>
      </c>
      <c r="F481" s="48" t="e">
        <f t="shared" si="77"/>
        <v>#DIV/0!</v>
      </c>
      <c r="G481" s="44">
        <f t="shared" si="78"/>
        <v>0</v>
      </c>
      <c r="H481" s="24">
        <f t="shared" si="79"/>
        <v>0</v>
      </c>
      <c r="I481" s="24">
        <f t="shared" si="80"/>
        <v>9.1764915666203706E-9</v>
      </c>
      <c r="J481" s="24">
        <f t="shared" si="81"/>
        <v>9.1764915666203706E-9</v>
      </c>
    </row>
    <row r="482" spans="1:10" x14ac:dyDescent="0.2">
      <c r="A482" s="132"/>
      <c r="B482" s="25">
        <f t="shared" si="73"/>
        <v>473</v>
      </c>
      <c r="C482" s="24">
        <f t="shared" si="74"/>
        <v>0</v>
      </c>
      <c r="D482" s="48" t="e">
        <f t="shared" si="75"/>
        <v>#DIV/0!</v>
      </c>
      <c r="E482" s="24">
        <f t="shared" si="76"/>
        <v>0</v>
      </c>
      <c r="F482" s="48" t="e">
        <f t="shared" si="77"/>
        <v>#DIV/0!</v>
      </c>
      <c r="G482" s="44">
        <f t="shared" si="78"/>
        <v>0</v>
      </c>
      <c r="H482" s="24">
        <f t="shared" si="79"/>
        <v>0</v>
      </c>
      <c r="I482" s="24">
        <f t="shared" si="80"/>
        <v>9.1764915666203706E-9</v>
      </c>
      <c r="J482" s="24">
        <f t="shared" si="81"/>
        <v>9.1764915666203706E-9</v>
      </c>
    </row>
    <row r="483" spans="1:10" x14ac:dyDescent="0.2">
      <c r="A483" s="132"/>
      <c r="B483" s="25">
        <f t="shared" si="73"/>
        <v>474</v>
      </c>
      <c r="C483" s="24">
        <f t="shared" si="74"/>
        <v>0</v>
      </c>
      <c r="D483" s="48" t="e">
        <f t="shared" si="75"/>
        <v>#DIV/0!</v>
      </c>
      <c r="E483" s="24">
        <f t="shared" si="76"/>
        <v>0</v>
      </c>
      <c r="F483" s="48" t="e">
        <f t="shared" si="77"/>
        <v>#DIV/0!</v>
      </c>
      <c r="G483" s="44">
        <f t="shared" si="78"/>
        <v>0</v>
      </c>
      <c r="H483" s="24">
        <f t="shared" si="79"/>
        <v>0</v>
      </c>
      <c r="I483" s="24">
        <f t="shared" si="80"/>
        <v>9.1764915666203706E-9</v>
      </c>
      <c r="J483" s="24">
        <f t="shared" si="81"/>
        <v>9.1764915666203706E-9</v>
      </c>
    </row>
    <row r="484" spans="1:10" x14ac:dyDescent="0.2">
      <c r="A484" s="132"/>
      <c r="B484" s="25">
        <f t="shared" si="73"/>
        <v>475</v>
      </c>
      <c r="C484" s="24">
        <f t="shared" si="74"/>
        <v>0</v>
      </c>
      <c r="D484" s="48" t="e">
        <f t="shared" si="75"/>
        <v>#DIV/0!</v>
      </c>
      <c r="E484" s="24">
        <f t="shared" si="76"/>
        <v>0</v>
      </c>
      <c r="F484" s="48" t="e">
        <f t="shared" si="77"/>
        <v>#DIV/0!</v>
      </c>
      <c r="G484" s="44">
        <f t="shared" si="78"/>
        <v>0</v>
      </c>
      <c r="H484" s="24">
        <f t="shared" si="79"/>
        <v>0</v>
      </c>
      <c r="I484" s="24">
        <f t="shared" si="80"/>
        <v>9.1764915666203706E-9</v>
      </c>
      <c r="J484" s="24">
        <f t="shared" si="81"/>
        <v>9.1764915666203706E-9</v>
      </c>
    </row>
    <row r="485" spans="1:10" x14ac:dyDescent="0.2">
      <c r="A485" s="132"/>
      <c r="B485" s="25">
        <f t="shared" si="73"/>
        <v>476</v>
      </c>
      <c r="C485" s="24">
        <f t="shared" si="74"/>
        <v>0</v>
      </c>
      <c r="D485" s="48" t="e">
        <f t="shared" si="75"/>
        <v>#DIV/0!</v>
      </c>
      <c r="E485" s="24">
        <f t="shared" si="76"/>
        <v>0</v>
      </c>
      <c r="F485" s="48" t="e">
        <f t="shared" si="77"/>
        <v>#DIV/0!</v>
      </c>
      <c r="G485" s="44">
        <f t="shared" si="78"/>
        <v>0</v>
      </c>
      <c r="H485" s="24">
        <f t="shared" si="79"/>
        <v>0</v>
      </c>
      <c r="I485" s="24">
        <f t="shared" si="80"/>
        <v>9.1764915666203706E-9</v>
      </c>
      <c r="J485" s="24">
        <f t="shared" si="81"/>
        <v>9.1764915666203706E-9</v>
      </c>
    </row>
    <row r="486" spans="1:10" x14ac:dyDescent="0.2">
      <c r="A486" s="132"/>
      <c r="B486" s="25">
        <f t="shared" si="73"/>
        <v>477</v>
      </c>
      <c r="C486" s="24">
        <f t="shared" si="74"/>
        <v>0</v>
      </c>
      <c r="D486" s="48" t="e">
        <f t="shared" si="75"/>
        <v>#DIV/0!</v>
      </c>
      <c r="E486" s="24">
        <f t="shared" si="76"/>
        <v>0</v>
      </c>
      <c r="F486" s="48" t="e">
        <f t="shared" si="77"/>
        <v>#DIV/0!</v>
      </c>
      <c r="G486" s="44">
        <f t="shared" si="78"/>
        <v>0</v>
      </c>
      <c r="H486" s="24">
        <f t="shared" si="79"/>
        <v>0</v>
      </c>
      <c r="I486" s="24">
        <f t="shared" si="80"/>
        <v>9.1764915666203706E-9</v>
      </c>
      <c r="J486" s="24">
        <f t="shared" si="81"/>
        <v>9.1764915666203706E-9</v>
      </c>
    </row>
    <row r="487" spans="1:10" x14ac:dyDescent="0.2">
      <c r="A487" s="132"/>
      <c r="B487" s="25">
        <f t="shared" si="73"/>
        <v>478</v>
      </c>
      <c r="C487" s="24">
        <f t="shared" si="74"/>
        <v>0</v>
      </c>
      <c r="D487" s="48" t="e">
        <f t="shared" si="75"/>
        <v>#DIV/0!</v>
      </c>
      <c r="E487" s="24">
        <f t="shared" si="76"/>
        <v>0</v>
      </c>
      <c r="F487" s="48" t="e">
        <f t="shared" si="77"/>
        <v>#DIV/0!</v>
      </c>
      <c r="G487" s="44">
        <f t="shared" si="78"/>
        <v>0</v>
      </c>
      <c r="H487" s="24">
        <f t="shared" si="79"/>
        <v>0</v>
      </c>
      <c r="I487" s="24">
        <f t="shared" si="80"/>
        <v>9.1764915666203706E-9</v>
      </c>
      <c r="J487" s="24">
        <f t="shared" si="81"/>
        <v>9.1764915666203706E-9</v>
      </c>
    </row>
    <row r="488" spans="1:10" x14ac:dyDescent="0.2">
      <c r="A488" s="132"/>
      <c r="B488" s="25">
        <f t="shared" si="73"/>
        <v>479</v>
      </c>
      <c r="C488" s="24">
        <f t="shared" si="74"/>
        <v>0</v>
      </c>
      <c r="D488" s="48" t="e">
        <f t="shared" si="75"/>
        <v>#DIV/0!</v>
      </c>
      <c r="E488" s="24">
        <f t="shared" si="76"/>
        <v>0</v>
      </c>
      <c r="F488" s="48" t="e">
        <f t="shared" si="77"/>
        <v>#DIV/0!</v>
      </c>
      <c r="G488" s="44">
        <f t="shared" si="78"/>
        <v>0</v>
      </c>
      <c r="H488" s="24">
        <f t="shared" si="79"/>
        <v>0</v>
      </c>
      <c r="I488" s="24">
        <f t="shared" si="80"/>
        <v>9.1764915666203706E-9</v>
      </c>
      <c r="J488" s="24">
        <f t="shared" si="81"/>
        <v>9.1764915666203706E-9</v>
      </c>
    </row>
    <row r="489" spans="1:10" x14ac:dyDescent="0.2">
      <c r="A489" s="132"/>
      <c r="B489" s="25">
        <f t="shared" si="73"/>
        <v>480</v>
      </c>
      <c r="C489" s="24">
        <f t="shared" si="74"/>
        <v>0</v>
      </c>
      <c r="D489" s="48" t="e">
        <f t="shared" si="75"/>
        <v>#DIV/0!</v>
      </c>
      <c r="E489" s="24">
        <f t="shared" si="76"/>
        <v>0</v>
      </c>
      <c r="F489" s="48" t="e">
        <f t="shared" si="77"/>
        <v>#DIV/0!</v>
      </c>
      <c r="G489" s="44">
        <f t="shared" si="78"/>
        <v>0</v>
      </c>
      <c r="H489" s="24">
        <f t="shared" si="79"/>
        <v>0</v>
      </c>
      <c r="I489" s="24">
        <f t="shared" si="80"/>
        <v>9.1764915666203706E-9</v>
      </c>
      <c r="J489" s="24">
        <f t="shared" si="81"/>
        <v>9.1764915666203706E-9</v>
      </c>
    </row>
  </sheetData>
  <mergeCells count="40">
    <mergeCell ref="A10:A21"/>
    <mergeCell ref="A22:A33"/>
    <mergeCell ref="A34:A45"/>
    <mergeCell ref="A46:A57"/>
    <mergeCell ref="A106:A117"/>
    <mergeCell ref="A118:A129"/>
    <mergeCell ref="A130:A141"/>
    <mergeCell ref="A142:A153"/>
    <mergeCell ref="A58:A69"/>
    <mergeCell ref="A70:A81"/>
    <mergeCell ref="A82:A93"/>
    <mergeCell ref="A94:A105"/>
    <mergeCell ref="A202:A213"/>
    <mergeCell ref="A214:A225"/>
    <mergeCell ref="A226:A237"/>
    <mergeCell ref="A238:A249"/>
    <mergeCell ref="A154:A165"/>
    <mergeCell ref="A166:A177"/>
    <mergeCell ref="A178:A189"/>
    <mergeCell ref="A190:A201"/>
    <mergeCell ref="A298:A309"/>
    <mergeCell ref="A310:A321"/>
    <mergeCell ref="A322:A333"/>
    <mergeCell ref="A334:A345"/>
    <mergeCell ref="A250:A261"/>
    <mergeCell ref="A262:A273"/>
    <mergeCell ref="A274:A285"/>
    <mergeCell ref="A286:A297"/>
    <mergeCell ref="A370:A381"/>
    <mergeCell ref="A382:A393"/>
    <mergeCell ref="A394:A405"/>
    <mergeCell ref="A406:A417"/>
    <mergeCell ref="A346:A357"/>
    <mergeCell ref="A358:A369"/>
    <mergeCell ref="A466:A477"/>
    <mergeCell ref="A478:A489"/>
    <mergeCell ref="A418:A429"/>
    <mergeCell ref="A430:A441"/>
    <mergeCell ref="A442:A453"/>
    <mergeCell ref="A454:A465"/>
  </mergeCells>
  <phoneticPr fontId="5" type="noConversion"/>
  <pageMargins left="0.2" right="0.2" top="0.2" bottom="0.2" header="0.5" footer="0.5"/>
  <pageSetup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r:id="rId5">
            <anchor moveWithCells="1">
              <from>
                <xdr:col>10</xdr:col>
                <xdr:colOff>371475</xdr:colOff>
                <xdr:row>0</xdr:row>
                <xdr:rowOff>142875</xdr:rowOff>
              </from>
              <to>
                <xdr:col>12</xdr:col>
                <xdr:colOff>304800</xdr:colOff>
                <xdr:row>4</xdr:row>
                <xdr:rowOff>133350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autoPict="0" r:id="rId7">
            <anchor moveWithCells="1">
              <from>
                <xdr:col>10</xdr:col>
                <xdr:colOff>390525</xdr:colOff>
                <xdr:row>7</xdr:row>
                <xdr:rowOff>9525</xdr:rowOff>
              </from>
              <to>
                <xdr:col>11</xdr:col>
                <xdr:colOff>485775</xdr:colOff>
                <xdr:row>7</xdr:row>
                <xdr:rowOff>247650</xdr:rowOff>
              </to>
            </anchor>
          </objectPr>
        </oleObject>
      </mc:Choice>
      <mc:Fallback>
        <oleObject progId="Equation.3" shapeId="11266" r:id="rId6"/>
      </mc:Fallback>
    </mc:AlternateContent>
    <mc:AlternateContent xmlns:mc="http://schemas.openxmlformats.org/markup-compatibility/2006">
      <mc:Choice Requires="x14">
        <oleObject progId="Equation.3" shapeId="11268" r:id="rId8">
          <objectPr defaultSize="0" autoPict="0" r:id="rId9">
            <anchor moveWithCells="1">
              <from>
                <xdr:col>10</xdr:col>
                <xdr:colOff>381000</xdr:colOff>
                <xdr:row>5</xdr:row>
                <xdr:rowOff>38100</xdr:rowOff>
              </from>
              <to>
                <xdr:col>12</xdr:col>
                <xdr:colOff>19050</xdr:colOff>
                <xdr:row>6</xdr:row>
                <xdr:rowOff>114300</xdr:rowOff>
              </to>
            </anchor>
          </objectPr>
        </oleObject>
      </mc:Choice>
      <mc:Fallback>
        <oleObject progId="Equation.3" shapeId="11268" r:id="rId8"/>
      </mc:Fallback>
    </mc:AlternateContent>
    <mc:AlternateContent xmlns:mc="http://schemas.openxmlformats.org/markup-compatibility/2006">
      <mc:Choice Requires="x14">
        <oleObject progId="Equation.3" shapeId="11269" r:id="rId10">
          <objectPr defaultSize="0" r:id="rId11">
            <anchor moveWithCells="1">
              <from>
                <xdr:col>10</xdr:col>
                <xdr:colOff>390525</xdr:colOff>
                <xdr:row>7</xdr:row>
                <xdr:rowOff>304800</xdr:rowOff>
              </from>
              <to>
                <xdr:col>12</xdr:col>
                <xdr:colOff>266700</xdr:colOff>
                <xdr:row>7</xdr:row>
                <xdr:rowOff>533400</xdr:rowOff>
              </to>
            </anchor>
          </objectPr>
        </oleObject>
      </mc:Choice>
      <mc:Fallback>
        <oleObject progId="Equation.3" shapeId="1126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053"/>
  <sheetViews>
    <sheetView zoomScale="85" workbookViewId="0">
      <pane ySplit="12" topLeftCell="A13" activePane="bottomLeft" state="frozen"/>
      <selection pane="bottomLeft" activeCell="E8" sqref="E8"/>
    </sheetView>
  </sheetViews>
  <sheetFormatPr defaultRowHeight="12.75" x14ac:dyDescent="0.2"/>
  <cols>
    <col min="1" max="1" width="6.28515625" customWidth="1"/>
    <col min="2" max="2" width="10.140625" customWidth="1"/>
    <col min="3" max="3" width="10.28515625" customWidth="1"/>
    <col min="4" max="4" width="9.140625" style="46"/>
    <col min="5" max="5" width="13.5703125" customWidth="1"/>
    <col min="6" max="6" width="9" style="46" customWidth="1"/>
    <col min="7" max="7" width="10.5703125" customWidth="1"/>
    <col min="8" max="8" width="11.140625" customWidth="1"/>
    <col min="9" max="9" width="13.42578125" customWidth="1"/>
    <col min="10" max="10" width="14.140625" customWidth="1"/>
    <col min="11" max="11" width="13.5703125" customWidth="1"/>
  </cols>
  <sheetData>
    <row r="1" spans="1:14" x14ac:dyDescent="0.2">
      <c r="A1" s="3" t="s">
        <v>80</v>
      </c>
      <c r="H1" s="30" t="s">
        <v>159</v>
      </c>
    </row>
    <row r="2" spans="1:14" x14ac:dyDescent="0.2">
      <c r="A2" s="3"/>
    </row>
    <row r="3" spans="1:14" x14ac:dyDescent="0.2">
      <c r="A3" s="30" t="s">
        <v>77</v>
      </c>
      <c r="M3" s="11" t="s">
        <v>10</v>
      </c>
      <c r="N3" t="s">
        <v>11</v>
      </c>
    </row>
    <row r="4" spans="1:14" x14ac:dyDescent="0.2">
      <c r="B4" s="30" t="s">
        <v>78</v>
      </c>
      <c r="M4" s="11" t="s">
        <v>13</v>
      </c>
      <c r="N4" t="s">
        <v>149</v>
      </c>
    </row>
    <row r="5" spans="1:14" x14ac:dyDescent="0.2">
      <c r="A5" s="30" t="s">
        <v>75</v>
      </c>
      <c r="B5" s="30"/>
      <c r="L5" s="1"/>
      <c r="M5" s="11" t="s">
        <v>12</v>
      </c>
      <c r="N5" t="s">
        <v>150</v>
      </c>
    </row>
    <row r="6" spans="1:14" x14ac:dyDescent="0.2">
      <c r="B6" s="30" t="s">
        <v>79</v>
      </c>
      <c r="L6" s="1"/>
      <c r="M6" s="11" t="s">
        <v>152</v>
      </c>
      <c r="N6" t="s">
        <v>153</v>
      </c>
    </row>
    <row r="7" spans="1:14" x14ac:dyDescent="0.2">
      <c r="M7" s="11" t="s">
        <v>154</v>
      </c>
      <c r="N7" t="s">
        <v>155</v>
      </c>
    </row>
    <row r="8" spans="1:14" x14ac:dyDescent="0.2">
      <c r="B8" t="s">
        <v>72</v>
      </c>
      <c r="E8" s="52">
        <v>135000</v>
      </c>
      <c r="F8" s="31"/>
      <c r="H8" s="31" t="s">
        <v>67</v>
      </c>
      <c r="I8" s="40">
        <f>-(LOG(1-(E9*0.01/26)*E8/G14)/LOG(1+(E9*0.01/26)))/26</f>
        <v>24.508888570156252</v>
      </c>
      <c r="J8" t="s">
        <v>51</v>
      </c>
      <c r="M8" s="11" t="s">
        <v>156</v>
      </c>
      <c r="N8" t="s">
        <v>32</v>
      </c>
    </row>
    <row r="9" spans="1:14" x14ac:dyDescent="0.2">
      <c r="B9" t="s">
        <v>73</v>
      </c>
      <c r="E9" s="19">
        <v>6</v>
      </c>
      <c r="F9" s="32" t="s">
        <v>36</v>
      </c>
      <c r="H9" s="32" t="s">
        <v>68</v>
      </c>
      <c r="I9" s="41">
        <f>((($E$9*0.01/12)*$E$8/(1-1/(1+($E$9*0.01/12))^($E$10*12)))*$E$10*12)-K13</f>
        <v>33496.208746261429</v>
      </c>
      <c r="J9" t="s">
        <v>69</v>
      </c>
      <c r="M9" s="91" t="s">
        <v>14</v>
      </c>
      <c r="N9" s="92" t="s">
        <v>151</v>
      </c>
    </row>
    <row r="10" spans="1:14" x14ac:dyDescent="0.2">
      <c r="B10" t="s">
        <v>74</v>
      </c>
      <c r="E10" s="19">
        <v>30</v>
      </c>
      <c r="F10" t="s">
        <v>51</v>
      </c>
    </row>
    <row r="12" spans="1:14" s="23" customFormat="1" ht="50.1" customHeight="1" x14ac:dyDescent="0.2">
      <c r="A12" s="29" t="s">
        <v>52</v>
      </c>
      <c r="B12" s="29" t="s">
        <v>70</v>
      </c>
      <c r="C12" s="29" t="s">
        <v>49</v>
      </c>
      <c r="D12" s="49" t="s">
        <v>86</v>
      </c>
      <c r="E12" s="29" t="s">
        <v>48</v>
      </c>
      <c r="F12" s="49" t="s">
        <v>87</v>
      </c>
      <c r="G12" s="29" t="s">
        <v>71</v>
      </c>
      <c r="H12" s="29" t="s">
        <v>64</v>
      </c>
      <c r="I12" s="29" t="s">
        <v>50</v>
      </c>
      <c r="J12" s="29" t="s">
        <v>59</v>
      </c>
      <c r="K12" s="29" t="s">
        <v>53</v>
      </c>
    </row>
    <row r="13" spans="1:14" x14ac:dyDescent="0.2">
      <c r="A13" s="27"/>
      <c r="B13" s="27"/>
      <c r="C13" s="28">
        <v>0</v>
      </c>
      <c r="D13" s="47">
        <v>0</v>
      </c>
      <c r="E13" s="28">
        <v>0</v>
      </c>
      <c r="F13" s="50">
        <v>0</v>
      </c>
      <c r="G13" s="28">
        <v>0</v>
      </c>
      <c r="H13" s="43">
        <v>0</v>
      </c>
      <c r="I13" s="33">
        <f>E8</f>
        <v>135000</v>
      </c>
      <c r="J13" s="33">
        <f>SUM(C14:C1053)</f>
        <v>122885.34647797944</v>
      </c>
      <c r="K13" s="33">
        <f>I13+J13</f>
        <v>257885.34647797944</v>
      </c>
    </row>
    <row r="14" spans="1:14" x14ac:dyDescent="0.2">
      <c r="A14" s="137">
        <f>A13+1</f>
        <v>1</v>
      </c>
      <c r="B14" s="42">
        <f>B13+1</f>
        <v>1</v>
      </c>
      <c r="C14" s="24">
        <f t="shared" ref="C14:C77" si="0">IF(I13*($E$9*0.01/26)&gt;0,I13*($E$9*0.01/26),0)</f>
        <v>311.53846153846149</v>
      </c>
      <c r="D14" s="48">
        <f>C14/G14</f>
        <v>0.76980745104153891</v>
      </c>
      <c r="E14" s="24">
        <f t="shared" ref="E14:E77" si="1">IF(I13*($E$9*0.01/26)&gt;0,G14-C14,0)</f>
        <v>93.158142939650816</v>
      </c>
      <c r="F14" s="51">
        <f>E14/G14</f>
        <v>0.23019254895846106</v>
      </c>
      <c r="G14" s="35">
        <f>IF(I13*($E$9*0.01/26)&gt;0,H14/2,0)</f>
        <v>404.69660447811231</v>
      </c>
      <c r="H14" s="135">
        <f>IF(I13*($E$9*0.01/26)&gt;0,(($E$9*0.01/12)*$E$8)/(1-1/(1+($E$9*0.01/12))^($E$10*12)),0)</f>
        <v>809.39320895622461</v>
      </c>
      <c r="I14" s="24">
        <f t="shared" ref="I14:I77" si="2">IF(I13*($E$9*0.01/26)&gt;0,I13-E14,0)</f>
        <v>134906.84185706035</v>
      </c>
      <c r="J14" s="24">
        <f t="shared" ref="J14:J77" si="3">J13-C14</f>
        <v>122573.80801644098</v>
      </c>
      <c r="K14" s="45">
        <f t="shared" ref="K14:K77" si="4">I14+J14</f>
        <v>257480.64987350133</v>
      </c>
    </row>
    <row r="15" spans="1:14" x14ac:dyDescent="0.2">
      <c r="A15" s="138"/>
      <c r="B15" s="42">
        <f t="shared" ref="B15:B78" si="5">B14+1</f>
        <v>2</v>
      </c>
      <c r="C15" s="24">
        <f t="shared" si="0"/>
        <v>311.32348120860081</v>
      </c>
      <c r="D15" s="48">
        <f t="shared" ref="D15:D78" si="6">C15/G15</f>
        <v>0.76927623746701956</v>
      </c>
      <c r="E15" s="24">
        <f t="shared" si="1"/>
        <v>93.373123269511495</v>
      </c>
      <c r="F15" s="51">
        <f t="shared" ref="F15:F78" si="7">E15/G15</f>
        <v>0.23072376253298044</v>
      </c>
      <c r="G15" s="35">
        <f>IF(I13*($E$9*0.01/26)&gt;0,H14/2,0)</f>
        <v>404.69660447811231</v>
      </c>
      <c r="H15" s="136"/>
      <c r="I15" s="24">
        <f t="shared" si="2"/>
        <v>134813.46873379085</v>
      </c>
      <c r="J15" s="24">
        <f t="shared" si="3"/>
        <v>122262.48453523238</v>
      </c>
      <c r="K15" s="45">
        <f t="shared" si="4"/>
        <v>257075.95326902322</v>
      </c>
    </row>
    <row r="16" spans="1:14" x14ac:dyDescent="0.2">
      <c r="A16" s="138"/>
      <c r="B16" s="42">
        <f t="shared" si="5"/>
        <v>3</v>
      </c>
      <c r="C16" s="24">
        <f t="shared" si="0"/>
        <v>311.10800477028658</v>
      </c>
      <c r="D16" s="48">
        <f t="shared" si="6"/>
        <v>0.76874379801502046</v>
      </c>
      <c r="E16" s="24">
        <f t="shared" si="1"/>
        <v>93.588599707825722</v>
      </c>
      <c r="F16" s="51">
        <f t="shared" si="7"/>
        <v>0.23125620198497956</v>
      </c>
      <c r="G16" s="44">
        <f>IF(I15*($E$9*0.01/26)&gt;0,H16/2,0)</f>
        <v>404.69660447811231</v>
      </c>
      <c r="H16" s="133">
        <f>IF(I15*($E$9*0.01/26)&gt;0,(($E$9*0.01/12)*$E$8)/(1-1/(1+($E$9*0.01/12))^($E$10*12)),0)</f>
        <v>809.39320895622461</v>
      </c>
      <c r="I16" s="24">
        <f t="shared" si="2"/>
        <v>134719.88013408304</v>
      </c>
      <c r="J16" s="24">
        <f t="shared" si="3"/>
        <v>121951.37653046209</v>
      </c>
      <c r="K16" s="45">
        <f t="shared" si="4"/>
        <v>256671.25666454513</v>
      </c>
    </row>
    <row r="17" spans="1:11" x14ac:dyDescent="0.2">
      <c r="A17" s="138"/>
      <c r="B17" s="42">
        <f t="shared" si="5"/>
        <v>4</v>
      </c>
      <c r="C17" s="24">
        <f t="shared" si="0"/>
        <v>310.89203107865313</v>
      </c>
      <c r="D17" s="48">
        <f t="shared" si="6"/>
        <v>0.76821012985659354</v>
      </c>
      <c r="E17" s="24">
        <f t="shared" si="1"/>
        <v>93.804573399459173</v>
      </c>
      <c r="F17" s="51">
        <f t="shared" si="7"/>
        <v>0.23178987014340646</v>
      </c>
      <c r="G17" s="44">
        <f>IF(I15*($E$9*0.01/26)&gt;0,H16/2,0)</f>
        <v>404.69660447811231</v>
      </c>
      <c r="H17" s="134"/>
      <c r="I17" s="24">
        <f t="shared" si="2"/>
        <v>134626.07556068359</v>
      </c>
      <c r="J17" s="24">
        <f t="shared" si="3"/>
        <v>121640.48449938344</v>
      </c>
      <c r="K17" s="45">
        <f t="shared" si="4"/>
        <v>256266.56006006704</v>
      </c>
    </row>
    <row r="18" spans="1:11" x14ac:dyDescent="0.2">
      <c r="A18" s="138"/>
      <c r="B18" s="42">
        <f t="shared" si="5"/>
        <v>5</v>
      </c>
      <c r="C18" s="24">
        <f t="shared" si="0"/>
        <v>310.67555898619287</v>
      </c>
      <c r="D18" s="48">
        <f t="shared" si="6"/>
        <v>0.76767523015626271</v>
      </c>
      <c r="E18" s="24">
        <f t="shared" si="1"/>
        <v>94.021045491919438</v>
      </c>
      <c r="F18" s="51">
        <f t="shared" si="7"/>
        <v>0.23232476984373732</v>
      </c>
      <c r="G18" s="44">
        <f>IF(I17*($E$9*0.01/26)&gt;0,H18/2,0)</f>
        <v>404.69660447811231</v>
      </c>
      <c r="H18" s="133">
        <f>IF(I17*($E$9*0.01/26)&gt;0,(($E$9*0.01/12)*$E$8)/(1-1/(1+($E$9*0.01/12))^($E$10*12)),0)</f>
        <v>809.39320895622461</v>
      </c>
      <c r="I18" s="24">
        <f t="shared" si="2"/>
        <v>134532.05451519167</v>
      </c>
      <c r="J18" s="24">
        <f t="shared" si="3"/>
        <v>121329.80894039726</v>
      </c>
      <c r="K18" s="45">
        <f t="shared" si="4"/>
        <v>255861.86345558893</v>
      </c>
    </row>
    <row r="19" spans="1:11" x14ac:dyDescent="0.2">
      <c r="A19" s="138"/>
      <c r="B19" s="42">
        <f t="shared" si="5"/>
        <v>6</v>
      </c>
      <c r="C19" s="24">
        <f t="shared" si="0"/>
        <v>310.45858734274998</v>
      </c>
      <c r="D19" s="48">
        <f t="shared" si="6"/>
        <v>0.76713909607200792</v>
      </c>
      <c r="E19" s="24">
        <f t="shared" si="1"/>
        <v>94.238017135362327</v>
      </c>
      <c r="F19" s="51">
        <f t="shared" si="7"/>
        <v>0.23286090392799211</v>
      </c>
      <c r="G19" s="44">
        <f>IF(I17*($E$9*0.01/26)&gt;0,H18/2,0)</f>
        <v>404.69660447811231</v>
      </c>
      <c r="H19" s="134"/>
      <c r="I19" s="24">
        <f t="shared" si="2"/>
        <v>134437.81649805632</v>
      </c>
      <c r="J19" s="24">
        <f t="shared" si="3"/>
        <v>121019.3503530545</v>
      </c>
      <c r="K19" s="45">
        <f t="shared" si="4"/>
        <v>255457.16685111081</v>
      </c>
    </row>
    <row r="20" spans="1:11" x14ac:dyDescent="0.2">
      <c r="A20" s="138"/>
      <c r="B20" s="42">
        <f t="shared" si="5"/>
        <v>7</v>
      </c>
      <c r="C20" s="24">
        <f t="shared" si="0"/>
        <v>310.24111499551452</v>
      </c>
      <c r="D20" s="48">
        <f t="shared" si="6"/>
        <v>0.76660172475525101</v>
      </c>
      <c r="E20" s="24">
        <f t="shared" si="1"/>
        <v>94.455489482597784</v>
      </c>
      <c r="F20" s="51">
        <f t="shared" si="7"/>
        <v>0.23339827524474901</v>
      </c>
      <c r="G20" s="44">
        <f>IF(I19*($E$9*0.01/26)&gt;0,H20/2,0)</f>
        <v>404.69660447811231</v>
      </c>
      <c r="H20" s="133">
        <f>IF(I19*($E$9*0.01/26)&gt;0,(($E$9*0.01/12)*$E$8)/(1-1/(1+($E$9*0.01/12))^($E$10*12)),0)</f>
        <v>809.39320895622461</v>
      </c>
      <c r="I20" s="24">
        <f t="shared" si="2"/>
        <v>134343.36100857373</v>
      </c>
      <c r="J20" s="24">
        <f t="shared" si="3"/>
        <v>120709.10923805898</v>
      </c>
      <c r="K20" s="45">
        <f t="shared" si="4"/>
        <v>255052.4702466327</v>
      </c>
    </row>
    <row r="21" spans="1:11" x14ac:dyDescent="0.2">
      <c r="A21" s="138"/>
      <c r="B21" s="42">
        <f t="shared" si="5"/>
        <v>8</v>
      </c>
      <c r="C21" s="24">
        <f t="shared" si="0"/>
        <v>310.02314078901628</v>
      </c>
      <c r="D21" s="48">
        <f t="shared" si="6"/>
        <v>0.76606311335084021</v>
      </c>
      <c r="E21" s="24">
        <f t="shared" si="1"/>
        <v>94.673463689096025</v>
      </c>
      <c r="F21" s="51">
        <f t="shared" si="7"/>
        <v>0.23393688664915982</v>
      </c>
      <c r="G21" s="44">
        <f>IF(I19*($E$9*0.01/26)&gt;0,H20/2,0)</f>
        <v>404.69660447811231</v>
      </c>
      <c r="H21" s="134"/>
      <c r="I21" s="24">
        <f t="shared" si="2"/>
        <v>134248.68754488463</v>
      </c>
      <c r="J21" s="24">
        <f t="shared" si="3"/>
        <v>120399.08609726997</v>
      </c>
      <c r="K21" s="45">
        <f t="shared" si="4"/>
        <v>254647.77364215459</v>
      </c>
    </row>
    <row r="22" spans="1:11" x14ac:dyDescent="0.2">
      <c r="A22" s="138"/>
      <c r="B22" s="42">
        <f t="shared" si="5"/>
        <v>9</v>
      </c>
      <c r="C22" s="24">
        <f t="shared" si="0"/>
        <v>309.80466356511835</v>
      </c>
      <c r="D22" s="48">
        <f t="shared" si="6"/>
        <v>0.76552325899703433</v>
      </c>
      <c r="E22" s="24">
        <f t="shared" si="1"/>
        <v>94.89194091299396</v>
      </c>
      <c r="F22" s="51">
        <f t="shared" si="7"/>
        <v>0.23447674100296562</v>
      </c>
      <c r="G22" s="44">
        <f>IF(I21*($E$9*0.01/26)&gt;0,H22/2,0)</f>
        <v>404.69660447811231</v>
      </c>
      <c r="H22" s="133">
        <f>IF(I21*($E$9*0.01/26)&gt;0,(($E$9*0.01/12)*$E$8)/(1-1/(1+($E$9*0.01/12))^($E$10*12)),0)</f>
        <v>809.39320895622461</v>
      </c>
      <c r="I22" s="24">
        <f t="shared" si="2"/>
        <v>134153.79560397164</v>
      </c>
      <c r="J22" s="24">
        <f t="shared" si="3"/>
        <v>120089.28143370486</v>
      </c>
      <c r="K22" s="45">
        <f t="shared" si="4"/>
        <v>254243.0770376765</v>
      </c>
    </row>
    <row r="23" spans="1:11" x14ac:dyDescent="0.2">
      <c r="A23" s="138"/>
      <c r="B23" s="42">
        <f t="shared" si="5"/>
        <v>10</v>
      </c>
      <c r="C23" s="24">
        <f t="shared" si="0"/>
        <v>309.58568216301143</v>
      </c>
      <c r="D23" s="48">
        <f t="shared" si="6"/>
        <v>0.76498215882548903</v>
      </c>
      <c r="E23" s="24">
        <f t="shared" si="1"/>
        <v>95.110922315100879</v>
      </c>
      <c r="F23" s="51">
        <f t="shared" si="7"/>
        <v>0.23501784117451097</v>
      </c>
      <c r="G23" s="44">
        <f>IF(I21*($E$9*0.01/26)&gt;0,H22/2,0)</f>
        <v>404.69660447811231</v>
      </c>
      <c r="H23" s="134"/>
      <c r="I23" s="24">
        <f t="shared" si="2"/>
        <v>134058.68468165654</v>
      </c>
      <c r="J23" s="24">
        <f t="shared" si="3"/>
        <v>119779.69575154185</v>
      </c>
      <c r="K23" s="45">
        <f t="shared" si="4"/>
        <v>253838.38043319838</v>
      </c>
    </row>
    <row r="24" spans="1:11" x14ac:dyDescent="0.2">
      <c r="A24" s="138"/>
      <c r="B24" s="42">
        <f t="shared" si="5"/>
        <v>11</v>
      </c>
      <c r="C24" s="24">
        <f t="shared" si="0"/>
        <v>309.36619541920737</v>
      </c>
      <c r="D24" s="48">
        <f t="shared" si="6"/>
        <v>0.76443980996124028</v>
      </c>
      <c r="E24" s="24">
        <f t="shared" si="1"/>
        <v>95.330409058904934</v>
      </c>
      <c r="F24" s="51">
        <f t="shared" si="7"/>
        <v>0.23556019003875978</v>
      </c>
      <c r="G24" s="44">
        <f>IF(I23*($E$9*0.01/26)&gt;0,H24/2,0)</f>
        <v>404.69660447811231</v>
      </c>
      <c r="H24" s="133">
        <f>IF(I23*($E$9*0.01/26)&gt;0,(($E$9*0.01/12)*$E$8)/(1-1/(1+($E$9*0.01/12))^($E$10*12)),0)</f>
        <v>809.39320895622461</v>
      </c>
      <c r="I24" s="24">
        <f t="shared" si="2"/>
        <v>133963.35427259764</v>
      </c>
      <c r="J24" s="24">
        <f t="shared" si="3"/>
        <v>119470.32955612264</v>
      </c>
      <c r="K24" s="45">
        <f t="shared" si="4"/>
        <v>253433.6838287203</v>
      </c>
    </row>
    <row r="25" spans="1:11" x14ac:dyDescent="0.2">
      <c r="A25" s="138"/>
      <c r="B25" s="42">
        <f t="shared" si="5"/>
        <v>12</v>
      </c>
      <c r="C25" s="24">
        <f t="shared" si="0"/>
        <v>309.14620216753298</v>
      </c>
      <c r="D25" s="48">
        <f t="shared" si="6"/>
        <v>0.76389620952268922</v>
      </c>
      <c r="E25" s="24">
        <f t="shared" si="1"/>
        <v>95.550402310579329</v>
      </c>
      <c r="F25" s="51">
        <f t="shared" si="7"/>
        <v>0.23610379047731075</v>
      </c>
      <c r="G25" s="44">
        <f>IF(I23*($E$9*0.01/26)&gt;0,H24/2,0)</f>
        <v>404.69660447811231</v>
      </c>
      <c r="H25" s="134"/>
      <c r="I25" s="24">
        <f t="shared" si="2"/>
        <v>133867.80387028705</v>
      </c>
      <c r="J25" s="24">
        <f t="shared" si="3"/>
        <v>119161.1833539551</v>
      </c>
      <c r="K25" s="45">
        <f t="shared" si="4"/>
        <v>253028.98722424216</v>
      </c>
    </row>
    <row r="26" spans="1:11" x14ac:dyDescent="0.2">
      <c r="A26" s="138"/>
      <c r="B26" s="42">
        <f t="shared" si="5"/>
        <v>13</v>
      </c>
      <c r="C26" s="24">
        <f t="shared" si="0"/>
        <v>308.92570123912395</v>
      </c>
      <c r="D26" s="48">
        <f t="shared" si="6"/>
        <v>0.76335135462158776</v>
      </c>
      <c r="E26" s="24">
        <f t="shared" si="1"/>
        <v>95.770903238988353</v>
      </c>
      <c r="F26" s="51">
        <f t="shared" si="7"/>
        <v>0.23664864537841224</v>
      </c>
      <c r="G26" s="44">
        <f>IF(I25*($E$9*0.01/26)&gt;0,H26/2,0)</f>
        <v>404.69660447811231</v>
      </c>
      <c r="H26" s="133">
        <f>IF(I25*($E$9*0.01/26)&gt;0,(($E$9*0.01/12)*$E$8)/(1-1/(1+($E$9*0.01/12))^($E$10*12)),0)</f>
        <v>809.39320895622461</v>
      </c>
      <c r="I26" s="24">
        <f t="shared" si="2"/>
        <v>133772.03296704806</v>
      </c>
      <c r="J26" s="24">
        <f t="shared" si="3"/>
        <v>118852.25765271598</v>
      </c>
      <c r="K26" s="45">
        <f t="shared" si="4"/>
        <v>252624.29061976404</v>
      </c>
    </row>
    <row r="27" spans="1:11" x14ac:dyDescent="0.2">
      <c r="A27" s="138"/>
      <c r="B27" s="42">
        <f t="shared" si="5"/>
        <v>14</v>
      </c>
      <c r="C27" s="24">
        <f t="shared" si="0"/>
        <v>308.70469146241857</v>
      </c>
      <c r="D27" s="48">
        <f t="shared" si="6"/>
        <v>0.76280524236302216</v>
      </c>
      <c r="E27" s="24">
        <f t="shared" si="1"/>
        <v>95.99191301569374</v>
      </c>
      <c r="F27" s="51">
        <f t="shared" si="7"/>
        <v>0.23719475763697787</v>
      </c>
      <c r="G27" s="44">
        <f>IF(I25*($E$9*0.01/26)&gt;0,H26/2,0)</f>
        <v>404.69660447811231</v>
      </c>
      <c r="H27" s="134"/>
      <c r="I27" s="24">
        <f t="shared" si="2"/>
        <v>133676.04105403236</v>
      </c>
      <c r="J27" s="24">
        <f t="shared" si="3"/>
        <v>118543.55296125356</v>
      </c>
      <c r="K27" s="45">
        <f t="shared" si="4"/>
        <v>252219.59401528593</v>
      </c>
    </row>
    <row r="28" spans="1:11" x14ac:dyDescent="0.2">
      <c r="A28" s="138"/>
      <c r="B28" s="42">
        <f t="shared" si="5"/>
        <v>15</v>
      </c>
      <c r="C28" s="24">
        <f t="shared" si="0"/>
        <v>308.48317166315161</v>
      </c>
      <c r="D28" s="48">
        <f t="shared" si="6"/>
        <v>0.76225786984539845</v>
      </c>
      <c r="E28" s="24">
        <f t="shared" si="1"/>
        <v>96.213432814960697</v>
      </c>
      <c r="F28" s="51">
        <f t="shared" si="7"/>
        <v>0.23774213015460161</v>
      </c>
      <c r="G28" s="44">
        <f>IF(I27*($E$9*0.01/26)&gt;0,H28/2,0)</f>
        <v>404.69660447811231</v>
      </c>
      <c r="H28" s="133">
        <f>IF(I27*($E$9*0.01/26)&gt;0,(($E$9*0.01/12)*$E$8)/(1-1/(1+($E$9*0.01/12))^($E$10*12)),0)</f>
        <v>809.39320895622461</v>
      </c>
      <c r="I28" s="24">
        <f t="shared" si="2"/>
        <v>133579.82762121741</v>
      </c>
      <c r="J28" s="24">
        <f t="shared" si="3"/>
        <v>118235.06978959042</v>
      </c>
      <c r="K28" s="45">
        <f t="shared" si="4"/>
        <v>251814.89741080784</v>
      </c>
    </row>
    <row r="29" spans="1:11" x14ac:dyDescent="0.2">
      <c r="A29" s="138"/>
      <c r="B29" s="42">
        <f t="shared" si="5"/>
        <v>16</v>
      </c>
      <c r="C29" s="24">
        <f t="shared" si="0"/>
        <v>308.26114066434786</v>
      </c>
      <c r="D29" s="48">
        <f t="shared" si="6"/>
        <v>0.76170923416042624</v>
      </c>
      <c r="E29" s="24">
        <f t="shared" si="1"/>
        <v>96.435463813764443</v>
      </c>
      <c r="F29" s="51">
        <f t="shared" si="7"/>
        <v>0.23829076583957373</v>
      </c>
      <c r="G29" s="44">
        <f>IF(I27*($E$9*0.01/26)&gt;0,H28/2,0)</f>
        <v>404.69660447811231</v>
      </c>
      <c r="H29" s="134"/>
      <c r="I29" s="24">
        <f t="shared" si="2"/>
        <v>133483.39215740364</v>
      </c>
      <c r="J29" s="24">
        <f t="shared" si="3"/>
        <v>117926.80864892607</v>
      </c>
      <c r="K29" s="45">
        <f t="shared" si="4"/>
        <v>251410.20080632973</v>
      </c>
    </row>
    <row r="30" spans="1:11" x14ac:dyDescent="0.2">
      <c r="A30" s="138"/>
      <c r="B30" s="42">
        <f t="shared" si="5"/>
        <v>17</v>
      </c>
      <c r="C30" s="24">
        <f t="shared" si="0"/>
        <v>308.03859728631608</v>
      </c>
      <c r="D30" s="48">
        <f t="shared" si="6"/>
        <v>0.76115933239310407</v>
      </c>
      <c r="E30" s="24">
        <f t="shared" si="1"/>
        <v>96.65800719179623</v>
      </c>
      <c r="F30" s="51">
        <f t="shared" si="7"/>
        <v>0.23884066760689587</v>
      </c>
      <c r="G30" s="44">
        <f>IF(I29*($E$9*0.01/26)&gt;0,H30/2,0)</f>
        <v>404.69660447811231</v>
      </c>
      <c r="H30" s="133">
        <f>IF(I29*($E$9*0.01/26)&gt;0,(($E$9*0.01/12)*$E$8)/(1-1/(1+($E$9*0.01/12))^($E$10*12)),0)</f>
        <v>809.39320895622461</v>
      </c>
      <c r="I30" s="24">
        <f t="shared" si="2"/>
        <v>133386.73415021185</v>
      </c>
      <c r="J30" s="24">
        <f t="shared" si="3"/>
        <v>117618.77005163976</v>
      </c>
      <c r="K30" s="45">
        <f t="shared" si="4"/>
        <v>251005.50420185161</v>
      </c>
    </row>
    <row r="31" spans="1:11" x14ac:dyDescent="0.2">
      <c r="A31" s="138"/>
      <c r="B31" s="42">
        <f t="shared" si="5"/>
        <v>18</v>
      </c>
      <c r="C31" s="24">
        <f t="shared" si="0"/>
        <v>307.81554034664271</v>
      </c>
      <c r="D31" s="48">
        <f t="shared" si="6"/>
        <v>0.76060816162170364</v>
      </c>
      <c r="E31" s="24">
        <f t="shared" si="1"/>
        <v>96.8810641314696</v>
      </c>
      <c r="F31" s="51">
        <f t="shared" si="7"/>
        <v>0.23939183837829639</v>
      </c>
      <c r="G31" s="44">
        <f>IF(I29*($E$9*0.01/26)&gt;0,H30/2,0)</f>
        <v>404.69660447811231</v>
      </c>
      <c r="H31" s="134"/>
      <c r="I31" s="24">
        <f t="shared" si="2"/>
        <v>133289.85308608037</v>
      </c>
      <c r="J31" s="24">
        <f t="shared" si="3"/>
        <v>117310.95451129312</v>
      </c>
      <c r="K31" s="45">
        <f t="shared" si="4"/>
        <v>250600.8075973735</v>
      </c>
    </row>
    <row r="32" spans="1:11" x14ac:dyDescent="0.2">
      <c r="A32" s="138"/>
      <c r="B32" s="42">
        <f t="shared" si="5"/>
        <v>19</v>
      </c>
      <c r="C32" s="24">
        <f t="shared" si="0"/>
        <v>307.59196866018544</v>
      </c>
      <c r="D32" s="48">
        <f t="shared" si="6"/>
        <v>0.76005571891775359</v>
      </c>
      <c r="E32" s="24">
        <f t="shared" si="1"/>
        <v>97.104635817926862</v>
      </c>
      <c r="F32" s="51">
        <f t="shared" si="7"/>
        <v>0.23994428108224636</v>
      </c>
      <c r="G32" s="44">
        <f>IF(I31*($E$9*0.01/26)&gt;0,H32/2,0)</f>
        <v>404.69660447811231</v>
      </c>
      <c r="H32" s="133">
        <f>IF(I31*($E$9*0.01/26)&gt;0,(($E$9*0.01/12)*$E$8)/(1-1/(1+($E$9*0.01/12))^($E$10*12)),0)</f>
        <v>809.39320895622461</v>
      </c>
      <c r="I32" s="24">
        <f t="shared" si="2"/>
        <v>133192.74845026244</v>
      </c>
      <c r="J32" s="24">
        <f t="shared" si="3"/>
        <v>117003.36254263294</v>
      </c>
      <c r="K32" s="45">
        <f t="shared" si="4"/>
        <v>250196.11099289538</v>
      </c>
    </row>
    <row r="33" spans="1:11" x14ac:dyDescent="0.2">
      <c r="A33" s="138"/>
      <c r="B33" s="42">
        <f t="shared" si="5"/>
        <v>20</v>
      </c>
      <c r="C33" s="24">
        <f t="shared" si="0"/>
        <v>307.36788103906713</v>
      </c>
      <c r="D33" s="48">
        <f t="shared" si="6"/>
        <v>0.7595020013460253</v>
      </c>
      <c r="E33" s="24">
        <f t="shared" si="1"/>
        <v>97.328723439045177</v>
      </c>
      <c r="F33" s="51">
        <f t="shared" si="7"/>
        <v>0.24049799865397467</v>
      </c>
      <c r="G33" s="44">
        <f>IF(I31*($E$9*0.01/26)&gt;0,H32/2,0)</f>
        <v>404.69660447811231</v>
      </c>
      <c r="H33" s="134"/>
      <c r="I33" s="24">
        <f t="shared" si="2"/>
        <v>133095.4197268234</v>
      </c>
      <c r="J33" s="24">
        <f t="shared" si="3"/>
        <v>116695.99466159387</v>
      </c>
      <c r="K33" s="45">
        <f t="shared" si="4"/>
        <v>249791.41438841727</v>
      </c>
    </row>
    <row r="34" spans="1:11" x14ac:dyDescent="0.2">
      <c r="A34" s="138"/>
      <c r="B34" s="42">
        <f t="shared" si="5"/>
        <v>21</v>
      </c>
      <c r="C34" s="24">
        <f t="shared" si="0"/>
        <v>307.14327629266933</v>
      </c>
      <c r="D34" s="48">
        <f t="shared" si="6"/>
        <v>0.75894700596451614</v>
      </c>
      <c r="E34" s="24">
        <f t="shared" si="1"/>
        <v>97.553328185442979</v>
      </c>
      <c r="F34" s="51">
        <f t="shared" si="7"/>
        <v>0.24105299403548386</v>
      </c>
      <c r="G34" s="44">
        <f>IF(I33*($E$9*0.01/26)&gt;0,H34/2,0)</f>
        <v>404.69660447811231</v>
      </c>
      <c r="H34" s="133">
        <f>IF(I33*($E$9*0.01/26)&gt;0,(($E$9*0.01/12)*$E$8)/(1-1/(1+($E$9*0.01/12))^($E$10*12)),0)</f>
        <v>809.39320895622461</v>
      </c>
      <c r="I34" s="24">
        <f t="shared" si="2"/>
        <v>132997.86639863797</v>
      </c>
      <c r="J34" s="24">
        <f t="shared" si="3"/>
        <v>116388.8513853012</v>
      </c>
      <c r="K34" s="45">
        <f t="shared" si="4"/>
        <v>249386.71778393915</v>
      </c>
    </row>
    <row r="35" spans="1:11" x14ac:dyDescent="0.2">
      <c r="A35" s="138"/>
      <c r="B35" s="42">
        <f t="shared" si="5"/>
        <v>22</v>
      </c>
      <c r="C35" s="24">
        <f t="shared" si="0"/>
        <v>306.91815322762608</v>
      </c>
      <c r="D35" s="48">
        <f t="shared" si="6"/>
        <v>0.75839072982443445</v>
      </c>
      <c r="E35" s="24">
        <f t="shared" si="1"/>
        <v>97.778451250486228</v>
      </c>
      <c r="F35" s="51">
        <f t="shared" si="7"/>
        <v>0.24160927017556555</v>
      </c>
      <c r="G35" s="44">
        <f>IF(I33*($E$9*0.01/26)&gt;0,H34/2,0)</f>
        <v>404.69660447811231</v>
      </c>
      <c r="H35" s="134"/>
      <c r="I35" s="24">
        <f t="shared" si="2"/>
        <v>132900.08794738748</v>
      </c>
      <c r="J35" s="24">
        <f t="shared" si="3"/>
        <v>116081.93323207357</v>
      </c>
      <c r="K35" s="45">
        <f t="shared" si="4"/>
        <v>248982.02117946104</v>
      </c>
    </row>
    <row r="36" spans="1:11" x14ac:dyDescent="0.2">
      <c r="A36" s="138"/>
      <c r="B36" s="42">
        <f t="shared" si="5"/>
        <v>23</v>
      </c>
      <c r="C36" s="24">
        <f t="shared" si="0"/>
        <v>306.69251064781724</v>
      </c>
      <c r="D36" s="48">
        <f t="shared" si="6"/>
        <v>0.75783316997018313</v>
      </c>
      <c r="E36" s="24">
        <f t="shared" si="1"/>
        <v>98.004093830295062</v>
      </c>
      <c r="F36" s="51">
        <f t="shared" si="7"/>
        <v>0.2421668300298169</v>
      </c>
      <c r="G36" s="44">
        <f>IF(I35*($E$9*0.01/26)&gt;0,H36/2,0)</f>
        <v>404.69660447811231</v>
      </c>
      <c r="H36" s="133">
        <f>IF(I35*($E$9*0.01/26)&gt;0,(($E$9*0.01/12)*$E$8)/(1-1/(1+($E$9*0.01/12))^($E$10*12)),0)</f>
        <v>809.39320895622461</v>
      </c>
      <c r="I36" s="24">
        <f t="shared" si="2"/>
        <v>132802.08385355718</v>
      </c>
      <c r="J36" s="24">
        <f t="shared" si="3"/>
        <v>115775.24072142575</v>
      </c>
      <c r="K36" s="45">
        <f t="shared" si="4"/>
        <v>248577.32457498292</v>
      </c>
    </row>
    <row r="37" spans="1:11" x14ac:dyDescent="0.2">
      <c r="A37" s="138"/>
      <c r="B37" s="42">
        <f t="shared" si="5"/>
        <v>24</v>
      </c>
      <c r="C37" s="24">
        <f t="shared" si="0"/>
        <v>306.46634735436271</v>
      </c>
      <c r="D37" s="48">
        <f t="shared" si="6"/>
        <v>0.75727432343934509</v>
      </c>
      <c r="E37" s="24">
        <f t="shared" si="1"/>
        <v>98.230257123749595</v>
      </c>
      <c r="F37" s="51">
        <f t="shared" si="7"/>
        <v>0.24272567656065497</v>
      </c>
      <c r="G37" s="44">
        <f>IF(I35*($E$9*0.01/26)&gt;0,H36/2,0)</f>
        <v>404.69660447811231</v>
      </c>
      <c r="H37" s="134"/>
      <c r="I37" s="24">
        <f t="shared" si="2"/>
        <v>132703.85359643344</v>
      </c>
      <c r="J37" s="24">
        <f t="shared" si="3"/>
        <v>115468.77437407139</v>
      </c>
      <c r="K37" s="45">
        <f t="shared" si="4"/>
        <v>248172.62797050484</v>
      </c>
    </row>
    <row r="38" spans="1:11" x14ac:dyDescent="0.2">
      <c r="A38" s="138"/>
      <c r="B38" s="42">
        <f t="shared" si="5"/>
        <v>25</v>
      </c>
      <c r="C38" s="24">
        <f t="shared" si="0"/>
        <v>306.23966214561563</v>
      </c>
      <c r="D38" s="48">
        <f t="shared" si="6"/>
        <v>0.7567141872626667</v>
      </c>
      <c r="E38" s="24">
        <f t="shared" si="1"/>
        <v>98.456942332496681</v>
      </c>
      <c r="F38" s="51">
        <f t="shared" si="7"/>
        <v>0.24328581273733332</v>
      </c>
      <c r="G38" s="44">
        <f>IF(I37*($E$9*0.01/26)&gt;0,H38/2,0)</f>
        <v>404.69660447811231</v>
      </c>
      <c r="H38" s="133">
        <f>IF(I37*($E$9*0.01/26)&gt;0,(($E$9*0.01/12)*$E$8)/(1-1/(1+($E$9*0.01/12))^($E$10*12)),0)</f>
        <v>809.39320895622461</v>
      </c>
      <c r="I38" s="24">
        <f t="shared" si="2"/>
        <v>132605.39665410094</v>
      </c>
      <c r="J38" s="24">
        <f t="shared" si="3"/>
        <v>115162.53471192578</v>
      </c>
      <c r="K38" s="45">
        <f t="shared" si="4"/>
        <v>247767.93136602672</v>
      </c>
    </row>
    <row r="39" spans="1:11" x14ac:dyDescent="0.2">
      <c r="A39" s="139"/>
      <c r="B39" s="42">
        <f t="shared" si="5"/>
        <v>26</v>
      </c>
      <c r="C39" s="24">
        <f t="shared" si="0"/>
        <v>306.01245381715597</v>
      </c>
      <c r="D39" s="48">
        <f t="shared" si="6"/>
        <v>0.75615275846404195</v>
      </c>
      <c r="E39" s="24">
        <f t="shared" si="1"/>
        <v>98.684150660956334</v>
      </c>
      <c r="F39" s="51">
        <f t="shared" si="7"/>
        <v>0.24384724153595805</v>
      </c>
      <c r="G39" s="44">
        <f>IF(I37*($E$9*0.01/26)&gt;0,H38/2,0)</f>
        <v>404.69660447811231</v>
      </c>
      <c r="H39" s="134"/>
      <c r="I39" s="24">
        <f t="shared" si="2"/>
        <v>132506.71250343998</v>
      </c>
      <c r="J39" s="24">
        <f t="shared" si="3"/>
        <v>114856.52225810863</v>
      </c>
      <c r="K39" s="45">
        <f t="shared" si="4"/>
        <v>247363.23476154861</v>
      </c>
    </row>
    <row r="40" spans="1:11" x14ac:dyDescent="0.2">
      <c r="A40" s="137">
        <f>A14+1</f>
        <v>2</v>
      </c>
      <c r="B40" s="42">
        <f t="shared" si="5"/>
        <v>27</v>
      </c>
      <c r="C40" s="24">
        <f t="shared" si="0"/>
        <v>305.78472116178455</v>
      </c>
      <c r="D40" s="48">
        <f t="shared" si="6"/>
        <v>0.75559003406049741</v>
      </c>
      <c r="E40" s="24">
        <f t="shared" si="1"/>
        <v>98.91188331632776</v>
      </c>
      <c r="F40" s="51">
        <f t="shared" si="7"/>
        <v>0.24440996593950254</v>
      </c>
      <c r="G40" s="44">
        <f>IF(I39*($E$9*0.01/26)&gt;0,H40/2,0)</f>
        <v>404.69660447811231</v>
      </c>
      <c r="H40" s="133">
        <f>IF(I39*($E$9*0.01/26)&gt;0,(($E$9*0.01/12)*$E$8)/(1-1/(1+($E$9*0.01/12))^($E$10*12)),0)</f>
        <v>809.39320895622461</v>
      </c>
      <c r="I40" s="24">
        <f t="shared" si="2"/>
        <v>132407.80062012366</v>
      </c>
      <c r="J40" s="24">
        <f t="shared" si="3"/>
        <v>114550.73753694684</v>
      </c>
      <c r="K40" s="45">
        <f t="shared" si="4"/>
        <v>246958.53815707049</v>
      </c>
    </row>
    <row r="41" spans="1:11" x14ac:dyDescent="0.2">
      <c r="A41" s="138"/>
      <c r="B41" s="42">
        <f t="shared" si="5"/>
        <v>28</v>
      </c>
      <c r="C41" s="24">
        <f t="shared" si="0"/>
        <v>305.55646296951608</v>
      </c>
      <c r="D41" s="48">
        <f t="shared" si="6"/>
        <v>0.75502601106217548</v>
      </c>
      <c r="E41" s="24">
        <f t="shared" si="1"/>
        <v>99.14014150859623</v>
      </c>
      <c r="F41" s="51">
        <f t="shared" si="7"/>
        <v>0.24497398893782452</v>
      </c>
      <c r="G41" s="44">
        <f>IF(I39*($E$9*0.01/26)&gt;0,H40/2,0)</f>
        <v>404.69660447811231</v>
      </c>
      <c r="H41" s="134"/>
      <c r="I41" s="24">
        <f t="shared" si="2"/>
        <v>132308.66047861506</v>
      </c>
      <c r="J41" s="24">
        <f t="shared" si="3"/>
        <v>114245.18107397732</v>
      </c>
      <c r="K41" s="45">
        <f t="shared" si="4"/>
        <v>246553.84155259238</v>
      </c>
    </row>
    <row r="42" spans="1:11" x14ac:dyDescent="0.2">
      <c r="A42" s="138"/>
      <c r="B42" s="42">
        <f t="shared" si="5"/>
        <v>29</v>
      </c>
      <c r="C42" s="24">
        <f t="shared" si="0"/>
        <v>305.3276780275732</v>
      </c>
      <c r="D42" s="48">
        <f t="shared" si="6"/>
        <v>0.75446068647231901</v>
      </c>
      <c r="E42" s="24">
        <f t="shared" si="1"/>
        <v>99.368926450539107</v>
      </c>
      <c r="F42" s="51">
        <f t="shared" si="7"/>
        <v>0.24553931352768094</v>
      </c>
      <c r="G42" s="44">
        <f>IF(I41*($E$9*0.01/26)&gt;0,H42/2,0)</f>
        <v>404.69660447811231</v>
      </c>
      <c r="H42" s="133">
        <f>IF(I41*($E$9*0.01/26)&gt;0,(($E$9*0.01/12)*$E$8)/(1-1/(1+($E$9*0.01/12))^($E$10*12)),0)</f>
        <v>809.39320895622461</v>
      </c>
      <c r="I42" s="24">
        <f t="shared" si="2"/>
        <v>132209.2915521645</v>
      </c>
      <c r="J42" s="24">
        <f t="shared" si="3"/>
        <v>113939.85339594974</v>
      </c>
      <c r="K42" s="45">
        <f t="shared" si="4"/>
        <v>246149.14494811423</v>
      </c>
    </row>
    <row r="43" spans="1:11" x14ac:dyDescent="0.2">
      <c r="A43" s="138"/>
      <c r="B43" s="42">
        <f t="shared" si="5"/>
        <v>30</v>
      </c>
      <c r="C43" s="24">
        <f t="shared" si="0"/>
        <v>305.09836512037958</v>
      </c>
      <c r="D43" s="48">
        <f t="shared" si="6"/>
        <v>0.753894057287255</v>
      </c>
      <c r="E43" s="24">
        <f t="shared" si="1"/>
        <v>99.598239357732723</v>
      </c>
      <c r="F43" s="51">
        <f t="shared" si="7"/>
        <v>0.246105942712745</v>
      </c>
      <c r="G43" s="44">
        <f>IF(I41*($E$9*0.01/26)&gt;0,H42/2,0)</f>
        <v>404.69660447811231</v>
      </c>
      <c r="H43" s="134"/>
      <c r="I43" s="24">
        <f t="shared" si="2"/>
        <v>132109.69331280678</v>
      </c>
      <c r="J43" s="24">
        <f t="shared" si="3"/>
        <v>113634.75503082936</v>
      </c>
      <c r="K43" s="45">
        <f t="shared" si="4"/>
        <v>245744.44834363612</v>
      </c>
    </row>
    <row r="44" spans="1:11" x14ac:dyDescent="0.2">
      <c r="A44" s="138"/>
      <c r="B44" s="42">
        <f t="shared" si="5"/>
        <v>31</v>
      </c>
      <c r="C44" s="24">
        <f t="shared" si="0"/>
        <v>304.86852302955407</v>
      </c>
      <c r="D44" s="48">
        <f t="shared" si="6"/>
        <v>0.75332612049637948</v>
      </c>
      <c r="E44" s="24">
        <f t="shared" si="1"/>
        <v>99.828081448558237</v>
      </c>
      <c r="F44" s="51">
        <f t="shared" si="7"/>
        <v>0.24667387950362049</v>
      </c>
      <c r="G44" s="44">
        <f>IF(I43*($E$9*0.01/26)&gt;0,H44/2,0)</f>
        <v>404.69660447811231</v>
      </c>
      <c r="H44" s="133">
        <f>IF(I43*($E$9*0.01/26)&gt;0,(($E$9*0.01/12)*$E$8)/(1-1/(1+($E$9*0.01/12))^($E$10*12)),0)</f>
        <v>809.39320895622461</v>
      </c>
      <c r="I44" s="24">
        <f t="shared" si="2"/>
        <v>132009.86523135821</v>
      </c>
      <c r="J44" s="24">
        <f t="shared" si="3"/>
        <v>113329.88650779981</v>
      </c>
      <c r="K44" s="45">
        <f t="shared" si="4"/>
        <v>245339.751739158</v>
      </c>
    </row>
    <row r="45" spans="1:11" x14ac:dyDescent="0.2">
      <c r="A45" s="138"/>
      <c r="B45" s="42">
        <f t="shared" si="5"/>
        <v>32</v>
      </c>
      <c r="C45" s="24">
        <f t="shared" si="0"/>
        <v>304.63815053390351</v>
      </c>
      <c r="D45" s="48">
        <f t="shared" si="6"/>
        <v>0.75275687308214034</v>
      </c>
      <c r="E45" s="24">
        <f t="shared" si="1"/>
        <v>100.05845394420879</v>
      </c>
      <c r="F45" s="51">
        <f t="shared" si="7"/>
        <v>0.24724312691785971</v>
      </c>
      <c r="G45" s="44">
        <f>IF(I43*($E$9*0.01/26)&gt;0,H44/2,0)</f>
        <v>404.69660447811231</v>
      </c>
      <c r="H45" s="134"/>
      <c r="I45" s="24">
        <f t="shared" si="2"/>
        <v>131909.80677741399</v>
      </c>
      <c r="J45" s="24">
        <f t="shared" si="3"/>
        <v>113025.2483572659</v>
      </c>
      <c r="K45" s="45">
        <f t="shared" si="4"/>
        <v>244935.05513467989</v>
      </c>
    </row>
    <row r="46" spans="1:11" x14ac:dyDescent="0.2">
      <c r="A46" s="138"/>
      <c r="B46" s="42">
        <f t="shared" si="5"/>
        <v>33</v>
      </c>
      <c r="C46" s="24">
        <f t="shared" si="0"/>
        <v>304.40724640941687</v>
      </c>
      <c r="D46" s="48">
        <f t="shared" si="6"/>
        <v>0.75218631202002217</v>
      </c>
      <c r="E46" s="24">
        <f t="shared" si="1"/>
        <v>100.28935806869544</v>
      </c>
      <c r="F46" s="51">
        <f t="shared" si="7"/>
        <v>0.24781368797997785</v>
      </c>
      <c r="G46" s="44">
        <f>IF(I45*($E$9*0.01/26)&gt;0,H46/2,0)</f>
        <v>404.69660447811231</v>
      </c>
      <c r="H46" s="133">
        <f>IF(I45*($E$9*0.01/26)&gt;0,(($E$9*0.01/12)*$E$8)/(1-1/(1+($E$9*0.01/12))^($E$10*12)),0)</f>
        <v>809.39320895622461</v>
      </c>
      <c r="I46" s="24">
        <f t="shared" si="2"/>
        <v>131809.5174193453</v>
      </c>
      <c r="J46" s="24">
        <f t="shared" si="3"/>
        <v>112720.84111085648</v>
      </c>
      <c r="K46" s="45">
        <f t="shared" si="4"/>
        <v>244530.35853020177</v>
      </c>
    </row>
    <row r="47" spans="1:11" x14ac:dyDescent="0.2">
      <c r="A47" s="138"/>
      <c r="B47" s="42">
        <f t="shared" si="5"/>
        <v>34</v>
      </c>
      <c r="C47" s="24">
        <f t="shared" si="0"/>
        <v>304.17580942925838</v>
      </c>
      <c r="D47" s="48">
        <f t="shared" si="6"/>
        <v>0.75161443427852992</v>
      </c>
      <c r="E47" s="24">
        <f t="shared" si="1"/>
        <v>100.52079504885393</v>
      </c>
      <c r="F47" s="51">
        <f t="shared" si="7"/>
        <v>0.24838556572147003</v>
      </c>
      <c r="G47" s="44">
        <f>IF(I45*($E$9*0.01/26)&gt;0,H46/2,0)</f>
        <v>404.69660447811231</v>
      </c>
      <c r="H47" s="134"/>
      <c r="I47" s="24">
        <f t="shared" si="2"/>
        <v>131708.99662429644</v>
      </c>
      <c r="J47" s="24">
        <f t="shared" si="3"/>
        <v>112416.66530142722</v>
      </c>
      <c r="K47" s="45">
        <f t="shared" si="4"/>
        <v>244125.66192572366</v>
      </c>
    </row>
    <row r="48" spans="1:11" x14ac:dyDescent="0.2">
      <c r="A48" s="138"/>
      <c r="B48" s="42">
        <f t="shared" si="5"/>
        <v>35</v>
      </c>
      <c r="C48" s="24">
        <f t="shared" si="0"/>
        <v>303.94383836376102</v>
      </c>
      <c r="D48" s="48">
        <f t="shared" si="6"/>
        <v>0.75104123681917268</v>
      </c>
      <c r="E48" s="24">
        <f t="shared" si="1"/>
        <v>100.75276611435129</v>
      </c>
      <c r="F48" s="51">
        <f t="shared" si="7"/>
        <v>0.2489587631808273</v>
      </c>
      <c r="G48" s="44">
        <f>IF(I47*($E$9*0.01/26)&gt;0,H48/2,0)</f>
        <v>404.69660447811231</v>
      </c>
      <c r="H48" s="133">
        <f>IF(I47*($E$9*0.01/26)&gt;0,(($E$9*0.01/12)*$E$8)/(1-1/(1+($E$9*0.01/12))^($E$10*12)),0)</f>
        <v>809.39320895622461</v>
      </c>
      <c r="I48" s="24">
        <f t="shared" si="2"/>
        <v>131608.2438581821</v>
      </c>
      <c r="J48" s="24">
        <f t="shared" si="3"/>
        <v>112112.72146306346</v>
      </c>
      <c r="K48" s="45">
        <f t="shared" si="4"/>
        <v>243720.96532124555</v>
      </c>
    </row>
    <row r="49" spans="1:11" x14ac:dyDescent="0.2">
      <c r="A49" s="138"/>
      <c r="B49" s="42">
        <f t="shared" si="5"/>
        <v>36</v>
      </c>
      <c r="C49" s="24">
        <f t="shared" si="0"/>
        <v>303.7113319804202</v>
      </c>
      <c r="D49" s="48">
        <f t="shared" si="6"/>
        <v>0.7504667165964477</v>
      </c>
      <c r="E49" s="24">
        <f t="shared" si="1"/>
        <v>100.98527249769211</v>
      </c>
      <c r="F49" s="51">
        <f t="shared" si="7"/>
        <v>0.2495332834035523</v>
      </c>
      <c r="G49" s="44">
        <f>IF(I47*($E$9*0.01/26)&gt;0,H48/2,0)</f>
        <v>404.69660447811231</v>
      </c>
      <c r="H49" s="134"/>
      <c r="I49" s="24">
        <f t="shared" si="2"/>
        <v>131507.25858568441</v>
      </c>
      <c r="J49" s="24">
        <f t="shared" si="3"/>
        <v>111809.01013108304</v>
      </c>
      <c r="K49" s="45">
        <f t="shared" si="4"/>
        <v>243316.26871676743</v>
      </c>
    </row>
    <row r="50" spans="1:11" x14ac:dyDescent="0.2">
      <c r="A50" s="138"/>
      <c r="B50" s="42">
        <f t="shared" si="5"/>
        <v>37</v>
      </c>
      <c r="C50" s="24">
        <f t="shared" si="0"/>
        <v>303.47828904388706</v>
      </c>
      <c r="D50" s="48">
        <f t="shared" si="6"/>
        <v>0.74989087055782411</v>
      </c>
      <c r="E50" s="24">
        <f t="shared" si="1"/>
        <v>101.21831543422525</v>
      </c>
      <c r="F50" s="51">
        <f t="shared" si="7"/>
        <v>0.25010912944217589</v>
      </c>
      <c r="G50" s="44">
        <f>IF(I49*($E$9*0.01/26)&gt;0,H50/2,0)</f>
        <v>404.69660447811231</v>
      </c>
      <c r="H50" s="133">
        <f>IF(I49*($E$9*0.01/26)&gt;0,(($E$9*0.01/12)*$E$8)/(1-1/(1+($E$9*0.01/12))^($E$10*12)),0)</f>
        <v>809.39320895622461</v>
      </c>
      <c r="I50" s="24">
        <f t="shared" si="2"/>
        <v>131406.04027025017</v>
      </c>
      <c r="J50" s="24">
        <f t="shared" si="3"/>
        <v>111505.53184203916</v>
      </c>
      <c r="K50" s="45">
        <f t="shared" si="4"/>
        <v>242911.57211228932</v>
      </c>
    </row>
    <row r="51" spans="1:11" x14ac:dyDescent="0.2">
      <c r="A51" s="138"/>
      <c r="B51" s="42">
        <f t="shared" si="5"/>
        <v>38</v>
      </c>
      <c r="C51" s="24">
        <f t="shared" si="0"/>
        <v>303.24470831596193</v>
      </c>
      <c r="D51" s="48">
        <f t="shared" si="6"/>
        <v>0.74931369564372685</v>
      </c>
      <c r="E51" s="24">
        <f t="shared" si="1"/>
        <v>101.45189616215038</v>
      </c>
      <c r="F51" s="51">
        <f t="shared" si="7"/>
        <v>0.2506863043562732</v>
      </c>
      <c r="G51" s="44">
        <f>IF(I49*($E$9*0.01/26)&gt;0,H50/2,0)</f>
        <v>404.69660447811231</v>
      </c>
      <c r="H51" s="134"/>
      <c r="I51" s="24">
        <f t="shared" si="2"/>
        <v>131304.58837408802</v>
      </c>
      <c r="J51" s="24">
        <f t="shared" si="3"/>
        <v>111202.28713372319</v>
      </c>
      <c r="K51" s="45">
        <f t="shared" si="4"/>
        <v>242506.8755078112</v>
      </c>
    </row>
    <row r="52" spans="1:11" x14ac:dyDescent="0.2">
      <c r="A52" s="138"/>
      <c r="B52" s="42">
        <f t="shared" si="5"/>
        <v>39</v>
      </c>
      <c r="C52" s="24">
        <f t="shared" si="0"/>
        <v>303.01058855558773</v>
      </c>
      <c r="D52" s="48">
        <f t="shared" si="6"/>
        <v>0.74873518878751999</v>
      </c>
      <c r="E52" s="24">
        <f t="shared" si="1"/>
        <v>101.68601592252458</v>
      </c>
      <c r="F52" s="51">
        <f t="shared" si="7"/>
        <v>0.25126481121248001</v>
      </c>
      <c r="G52" s="44">
        <f>IF(I51*($E$9*0.01/26)&gt;0,H52/2,0)</f>
        <v>404.69660447811231</v>
      </c>
      <c r="H52" s="133">
        <f>IF(I51*($E$9*0.01/26)&gt;0,(($E$9*0.01/12)*$E$8)/(1-1/(1+($E$9*0.01/12))^($E$10*12)),0)</f>
        <v>809.39320895622461</v>
      </c>
      <c r="I52" s="24">
        <f t="shared" si="2"/>
        <v>131202.90235816551</v>
      </c>
      <c r="J52" s="24">
        <f t="shared" si="3"/>
        <v>110899.27654516761</v>
      </c>
      <c r="K52" s="45">
        <f t="shared" si="4"/>
        <v>242102.17890333312</v>
      </c>
    </row>
    <row r="53" spans="1:11" x14ac:dyDescent="0.2">
      <c r="A53" s="138"/>
      <c r="B53" s="42">
        <f t="shared" si="5"/>
        <v>40</v>
      </c>
      <c r="C53" s="24">
        <f t="shared" si="0"/>
        <v>302.77592851884344</v>
      </c>
      <c r="D53" s="48">
        <f t="shared" si="6"/>
        <v>0.74815534691549124</v>
      </c>
      <c r="E53" s="24">
        <f t="shared" si="1"/>
        <v>101.92067595926886</v>
      </c>
      <c r="F53" s="51">
        <f t="shared" si="7"/>
        <v>0.25184465308450882</v>
      </c>
      <c r="G53" s="44">
        <f>IF(I51*($E$9*0.01/26)&gt;0,H52/2,0)</f>
        <v>404.69660447811231</v>
      </c>
      <c r="H53" s="134"/>
      <c r="I53" s="24">
        <f t="shared" si="2"/>
        <v>131100.98168220624</v>
      </c>
      <c r="J53" s="24">
        <f t="shared" si="3"/>
        <v>110596.50061664877</v>
      </c>
      <c r="K53" s="45">
        <f t="shared" si="4"/>
        <v>241697.48229885503</v>
      </c>
    </row>
    <row r="54" spans="1:11" x14ac:dyDescent="0.2">
      <c r="A54" s="138"/>
      <c r="B54" s="42">
        <f t="shared" si="5"/>
        <v>41</v>
      </c>
      <c r="C54" s="24">
        <f t="shared" si="0"/>
        <v>302.54072695893746</v>
      </c>
      <c r="D54" s="48">
        <f t="shared" si="6"/>
        <v>0.74757416694683465</v>
      </c>
      <c r="E54" s="24">
        <f t="shared" si="1"/>
        <v>102.15587751917485</v>
      </c>
      <c r="F54" s="51">
        <f t="shared" si="7"/>
        <v>0.25242583305316529</v>
      </c>
      <c r="G54" s="44">
        <f>IF(I53*($E$9*0.01/26)&gt;0,H54/2,0)</f>
        <v>404.69660447811231</v>
      </c>
      <c r="H54" s="133">
        <f>IF(I53*($E$9*0.01/26)&gt;0,(($E$9*0.01/12)*$E$8)/(1-1/(1+($E$9*0.01/12))^($E$10*12)),0)</f>
        <v>809.39320895622461</v>
      </c>
      <c r="I54" s="24">
        <f t="shared" si="2"/>
        <v>130998.82580468706</v>
      </c>
      <c r="J54" s="24">
        <f t="shared" si="3"/>
        <v>110293.95988968984</v>
      </c>
      <c r="K54" s="45">
        <f t="shared" si="4"/>
        <v>241292.78569437691</v>
      </c>
    </row>
    <row r="55" spans="1:11" x14ac:dyDescent="0.2">
      <c r="A55" s="138"/>
      <c r="B55" s="42">
        <f t="shared" si="5"/>
        <v>42</v>
      </c>
      <c r="C55" s="24">
        <f t="shared" si="0"/>
        <v>302.30498262620091</v>
      </c>
      <c r="D55" s="48">
        <f t="shared" si="6"/>
        <v>0.74699164579363508</v>
      </c>
      <c r="E55" s="24">
        <f t="shared" si="1"/>
        <v>102.3916218519114</v>
      </c>
      <c r="F55" s="51">
        <f t="shared" si="7"/>
        <v>0.25300835420636492</v>
      </c>
      <c r="G55" s="44">
        <f>IF(I53*($E$9*0.01/26)&gt;0,H54/2,0)</f>
        <v>404.69660447811231</v>
      </c>
      <c r="H55" s="134"/>
      <c r="I55" s="24">
        <f t="shared" si="2"/>
        <v>130896.43418283515</v>
      </c>
      <c r="J55" s="24">
        <f t="shared" si="3"/>
        <v>109991.65490706364</v>
      </c>
      <c r="K55" s="45">
        <f t="shared" si="4"/>
        <v>240888.0890898988</v>
      </c>
    </row>
    <row r="56" spans="1:11" x14ac:dyDescent="0.2">
      <c r="A56" s="138"/>
      <c r="B56" s="42">
        <f t="shared" si="5"/>
        <v>43</v>
      </c>
      <c r="C56" s="24">
        <f t="shared" si="0"/>
        <v>302.06869426808106</v>
      </c>
      <c r="D56" s="48">
        <f t="shared" si="6"/>
        <v>0.74640778036085109</v>
      </c>
      <c r="E56" s="24">
        <f t="shared" si="1"/>
        <v>102.62791021003125</v>
      </c>
      <c r="F56" s="51">
        <f t="shared" si="7"/>
        <v>0.25359221963914896</v>
      </c>
      <c r="G56" s="44">
        <f>IF(I55*($E$9*0.01/26)&gt;0,H56/2,0)</f>
        <v>404.69660447811231</v>
      </c>
      <c r="H56" s="133">
        <f>IF(I55*($E$9*0.01/26)&gt;0,(($E$9*0.01/12)*$E$8)/(1-1/(1+($E$9*0.01/12))^($E$10*12)),0)</f>
        <v>809.39320895622461</v>
      </c>
      <c r="I56" s="24">
        <f t="shared" si="2"/>
        <v>130793.80627262511</v>
      </c>
      <c r="J56" s="24">
        <f t="shared" si="3"/>
        <v>109689.58621279556</v>
      </c>
      <c r="K56" s="45">
        <f t="shared" si="4"/>
        <v>240483.39248542069</v>
      </c>
    </row>
    <row r="57" spans="1:11" x14ac:dyDescent="0.2">
      <c r="A57" s="138"/>
      <c r="B57" s="42">
        <f t="shared" si="5"/>
        <v>44</v>
      </c>
      <c r="C57" s="24">
        <f t="shared" si="0"/>
        <v>301.83186062913484</v>
      </c>
      <c r="D57" s="48">
        <f t="shared" si="6"/>
        <v>0.74582256754629916</v>
      </c>
      <c r="E57" s="24">
        <f t="shared" si="1"/>
        <v>102.86474384897747</v>
      </c>
      <c r="F57" s="51">
        <f t="shared" si="7"/>
        <v>0.25417743245370084</v>
      </c>
      <c r="G57" s="44">
        <f>IF(I55*($E$9*0.01/26)&gt;0,H56/2,0)</f>
        <v>404.69660447811231</v>
      </c>
      <c r="H57" s="134"/>
      <c r="I57" s="24">
        <f t="shared" si="2"/>
        <v>130690.94152877614</v>
      </c>
      <c r="J57" s="24">
        <f t="shared" si="3"/>
        <v>109387.75435216643</v>
      </c>
      <c r="K57" s="45">
        <f t="shared" si="4"/>
        <v>240078.69588094257</v>
      </c>
    </row>
    <row r="58" spans="1:11" x14ac:dyDescent="0.2">
      <c r="A58" s="138"/>
      <c r="B58" s="42">
        <f t="shared" si="5"/>
        <v>45</v>
      </c>
      <c r="C58" s="24">
        <f t="shared" si="0"/>
        <v>301.59448045102181</v>
      </c>
      <c r="D58" s="48">
        <f t="shared" si="6"/>
        <v>0.74523600424063674</v>
      </c>
      <c r="E58" s="24">
        <f t="shared" si="1"/>
        <v>103.1021240270905</v>
      </c>
      <c r="F58" s="51">
        <f t="shared" si="7"/>
        <v>0.2547639957593632</v>
      </c>
      <c r="G58" s="44">
        <f>IF(I57*($E$9*0.01/26)&gt;0,H58/2,0)</f>
        <v>404.69660447811231</v>
      </c>
      <c r="H58" s="133">
        <f>IF(I57*($E$9*0.01/26)&gt;0,(($E$9*0.01/12)*$E$8)/(1-1/(1+($E$9*0.01/12))^($E$10*12)),0)</f>
        <v>809.39320895622461</v>
      </c>
      <c r="I58" s="24">
        <f t="shared" si="2"/>
        <v>130587.83940474904</v>
      </c>
      <c r="J58" s="24">
        <f t="shared" si="3"/>
        <v>109086.15987171541</v>
      </c>
      <c r="K58" s="45">
        <f t="shared" si="4"/>
        <v>239673.99927646446</v>
      </c>
    </row>
    <row r="59" spans="1:11" x14ac:dyDescent="0.2">
      <c r="A59" s="138"/>
      <c r="B59" s="42">
        <f t="shared" si="5"/>
        <v>46</v>
      </c>
      <c r="C59" s="24">
        <f t="shared" si="0"/>
        <v>301.35655247249775</v>
      </c>
      <c r="D59" s="48">
        <f t="shared" si="6"/>
        <v>0.744648087327346</v>
      </c>
      <c r="E59" s="24">
        <f t="shared" si="1"/>
        <v>103.34005200561455</v>
      </c>
      <c r="F59" s="51">
        <f t="shared" si="7"/>
        <v>0.25535191267265406</v>
      </c>
      <c r="G59" s="44">
        <f>IF(I57*($E$9*0.01/26)&gt;0,H58/2,0)</f>
        <v>404.69660447811231</v>
      </c>
      <c r="H59" s="134"/>
      <c r="I59" s="24">
        <f t="shared" si="2"/>
        <v>130484.49935274343</v>
      </c>
      <c r="J59" s="24">
        <f t="shared" si="3"/>
        <v>108784.80331924291</v>
      </c>
      <c r="K59" s="45">
        <f t="shared" si="4"/>
        <v>239269.30267198634</v>
      </c>
    </row>
    <row r="60" spans="1:11" x14ac:dyDescent="0.2">
      <c r="A60" s="138"/>
      <c r="B60" s="42">
        <f t="shared" si="5"/>
        <v>47</v>
      </c>
      <c r="C60" s="24">
        <f t="shared" si="0"/>
        <v>301.1180754294079</v>
      </c>
      <c r="D60" s="48">
        <f t="shared" si="6"/>
        <v>0.74405881368271676</v>
      </c>
      <c r="E60" s="24">
        <f t="shared" si="1"/>
        <v>103.57852904870441</v>
      </c>
      <c r="F60" s="51">
        <f t="shared" si="7"/>
        <v>0.25594118631728319</v>
      </c>
      <c r="G60" s="44">
        <f>IF(I59*($E$9*0.01/26)&gt;0,H60/2,0)</f>
        <v>404.69660447811231</v>
      </c>
      <c r="H60" s="133">
        <f>IF(I59*($E$9*0.01/26)&gt;0,(($E$9*0.01/12)*$E$8)/(1-1/(1+($E$9*0.01/12))^($E$10*12)),0)</f>
        <v>809.39320895622461</v>
      </c>
      <c r="I60" s="24">
        <f t="shared" si="2"/>
        <v>130380.92082369472</v>
      </c>
      <c r="J60" s="24">
        <f t="shared" si="3"/>
        <v>108483.68524381351</v>
      </c>
      <c r="K60" s="45">
        <f t="shared" si="4"/>
        <v>238864.60606750823</v>
      </c>
    </row>
    <row r="61" spans="1:11" x14ac:dyDescent="0.2">
      <c r="A61" s="138"/>
      <c r="B61" s="42">
        <f t="shared" si="5"/>
        <v>48</v>
      </c>
      <c r="C61" s="24">
        <f t="shared" si="0"/>
        <v>300.87904805468008</v>
      </c>
      <c r="D61" s="48">
        <f t="shared" si="6"/>
        <v>0.74346818017583072</v>
      </c>
      <c r="E61" s="24">
        <f t="shared" si="1"/>
        <v>103.81755642343222</v>
      </c>
      <c r="F61" s="51">
        <f t="shared" si="7"/>
        <v>0.25653181982416934</v>
      </c>
      <c r="G61" s="44">
        <f>IF(I59*($E$9*0.01/26)&gt;0,H60/2,0)</f>
        <v>404.69660447811231</v>
      </c>
      <c r="H61" s="134"/>
      <c r="I61" s="24">
        <f t="shared" si="2"/>
        <v>130277.10326727129</v>
      </c>
      <c r="J61" s="24">
        <f t="shared" si="3"/>
        <v>108182.80619575884</v>
      </c>
      <c r="K61" s="45">
        <f t="shared" si="4"/>
        <v>238459.90946303011</v>
      </c>
    </row>
    <row r="62" spans="1:11" x14ac:dyDescent="0.2">
      <c r="A62" s="138"/>
      <c r="B62" s="42">
        <f t="shared" si="5"/>
        <v>49</v>
      </c>
      <c r="C62" s="24">
        <f t="shared" si="0"/>
        <v>300.63946907831831</v>
      </c>
      <c r="D62" s="48">
        <f t="shared" si="6"/>
        <v>0.74287618366854413</v>
      </c>
      <c r="E62" s="24">
        <f t="shared" si="1"/>
        <v>104.05713539979399</v>
      </c>
      <c r="F62" s="51">
        <f t="shared" si="7"/>
        <v>0.25712381633145587</v>
      </c>
      <c r="G62" s="44">
        <f>IF(I61*($E$9*0.01/26)&gt;0,H62/2,0)</f>
        <v>404.69660447811231</v>
      </c>
      <c r="H62" s="133">
        <f>IF(I61*($E$9*0.01/26)&gt;0,(($E$9*0.01/12)*$E$8)/(1-1/(1+($E$9*0.01/12))^($E$10*12)),0)</f>
        <v>809.39320895622461</v>
      </c>
      <c r="I62" s="24">
        <f t="shared" si="2"/>
        <v>130173.0461318715</v>
      </c>
      <c r="J62" s="24">
        <f t="shared" si="3"/>
        <v>107882.16672668052</v>
      </c>
      <c r="K62" s="45">
        <f t="shared" si="4"/>
        <v>238055.212858552</v>
      </c>
    </row>
    <row r="63" spans="1:11" x14ac:dyDescent="0.2">
      <c r="A63" s="138"/>
      <c r="B63" s="42">
        <f t="shared" si="5"/>
        <v>50</v>
      </c>
      <c r="C63" s="24">
        <f t="shared" si="0"/>
        <v>300.39933722739573</v>
      </c>
      <c r="D63" s="48">
        <f t="shared" si="6"/>
        <v>0.74228282101547161</v>
      </c>
      <c r="E63" s="24">
        <f t="shared" si="1"/>
        <v>104.29726725071657</v>
      </c>
      <c r="F63" s="51">
        <f t="shared" si="7"/>
        <v>0.25771717898452839</v>
      </c>
      <c r="G63" s="44">
        <f>IF(I61*($E$9*0.01/26)&gt;0,H62/2,0)</f>
        <v>404.69660447811231</v>
      </c>
      <c r="H63" s="134"/>
      <c r="I63" s="24">
        <f t="shared" si="2"/>
        <v>130068.74886462078</v>
      </c>
      <c r="J63" s="24">
        <f t="shared" si="3"/>
        <v>107581.76738945312</v>
      </c>
      <c r="K63" s="45">
        <f t="shared" si="4"/>
        <v>237650.51625407388</v>
      </c>
    </row>
    <row r="64" spans="1:11" x14ac:dyDescent="0.2">
      <c r="A64" s="138"/>
      <c r="B64" s="42">
        <f t="shared" si="5"/>
        <v>51</v>
      </c>
      <c r="C64" s="24">
        <f t="shared" si="0"/>
        <v>300.15865122604794</v>
      </c>
      <c r="D64" s="48">
        <f t="shared" si="6"/>
        <v>0.74168808906396888</v>
      </c>
      <c r="E64" s="24">
        <f t="shared" si="1"/>
        <v>104.53795325206437</v>
      </c>
      <c r="F64" s="51">
        <f t="shared" si="7"/>
        <v>0.25831191093603112</v>
      </c>
      <c r="G64" s="44">
        <f>IF(I63*($E$9*0.01/26)&gt;0,H64/2,0)</f>
        <v>404.69660447811231</v>
      </c>
      <c r="H64" s="133">
        <f>IF(I63*($E$9*0.01/26)&gt;0,(($E$9*0.01/12)*$E$8)/(1-1/(1+($E$9*0.01/12))^($E$10*12)),0)</f>
        <v>809.39320895622461</v>
      </c>
      <c r="I64" s="24">
        <f t="shared" si="2"/>
        <v>129964.21091136872</v>
      </c>
      <c r="J64" s="24">
        <f t="shared" si="3"/>
        <v>107281.60873822706</v>
      </c>
      <c r="K64" s="45">
        <f t="shared" si="4"/>
        <v>237245.81964959577</v>
      </c>
    </row>
    <row r="65" spans="1:11" x14ac:dyDescent="0.2">
      <c r="A65" s="139"/>
      <c r="B65" s="42">
        <f t="shared" si="5"/>
        <v>52</v>
      </c>
      <c r="C65" s="24">
        <f t="shared" si="0"/>
        <v>299.91740979546626</v>
      </c>
      <c r="D65" s="48">
        <f t="shared" si="6"/>
        <v>0.74109198465411652</v>
      </c>
      <c r="E65" s="24">
        <f t="shared" si="1"/>
        <v>104.77919468264605</v>
      </c>
      <c r="F65" s="51">
        <f t="shared" si="7"/>
        <v>0.25890801534588354</v>
      </c>
      <c r="G65" s="44">
        <f>IF(I63*($E$9*0.01/26)&gt;0,H64/2,0)</f>
        <v>404.69660447811231</v>
      </c>
      <c r="H65" s="134"/>
      <c r="I65" s="24">
        <f t="shared" si="2"/>
        <v>129859.43171668607</v>
      </c>
      <c r="J65" s="24">
        <f t="shared" si="3"/>
        <v>106981.6913284316</v>
      </c>
      <c r="K65" s="45">
        <f t="shared" si="4"/>
        <v>236841.12304511765</v>
      </c>
    </row>
    <row r="66" spans="1:11" x14ac:dyDescent="0.2">
      <c r="A66" s="137">
        <f>A40+1</f>
        <v>3</v>
      </c>
      <c r="B66" s="42">
        <f t="shared" si="5"/>
        <v>53</v>
      </c>
      <c r="C66" s="24">
        <f t="shared" si="0"/>
        <v>299.67561165389088</v>
      </c>
      <c r="D66" s="48">
        <f t="shared" si="6"/>
        <v>0.74049450461870281</v>
      </c>
      <c r="E66" s="24">
        <f t="shared" si="1"/>
        <v>105.02099282422142</v>
      </c>
      <c r="F66" s="51">
        <f t="shared" si="7"/>
        <v>0.25950549538129719</v>
      </c>
      <c r="G66" s="44">
        <f>IF(I65*($E$9*0.01/26)&gt;0,H66/2,0)</f>
        <v>404.69660447811231</v>
      </c>
      <c r="H66" s="133">
        <f>IF(I65*($E$9*0.01/26)&gt;0,(($E$9*0.01/12)*$E$8)/(1-1/(1+($E$9*0.01/12))^($E$10*12)),0)</f>
        <v>809.39320895622461</v>
      </c>
      <c r="I66" s="24">
        <f t="shared" si="2"/>
        <v>129754.41072386185</v>
      </c>
      <c r="J66" s="24">
        <f t="shared" si="3"/>
        <v>106682.01571677771</v>
      </c>
      <c r="K66" s="45">
        <f t="shared" si="4"/>
        <v>236436.42644063954</v>
      </c>
    </row>
    <row r="67" spans="1:11" x14ac:dyDescent="0.2">
      <c r="A67" s="138"/>
      <c r="B67" s="42">
        <f t="shared" si="5"/>
        <v>54</v>
      </c>
      <c r="C67" s="24">
        <f t="shared" si="0"/>
        <v>299.43325551660422</v>
      </c>
      <c r="D67" s="48">
        <f t="shared" si="6"/>
        <v>0.73989564578320755</v>
      </c>
      <c r="E67" s="24">
        <f t="shared" si="1"/>
        <v>105.26334896150809</v>
      </c>
      <c r="F67" s="51">
        <f t="shared" si="7"/>
        <v>0.26010435421679245</v>
      </c>
      <c r="G67" s="44">
        <f>IF(I65*($E$9*0.01/26)&gt;0,H66/2,0)</f>
        <v>404.69660447811231</v>
      </c>
      <c r="H67" s="134"/>
      <c r="I67" s="24">
        <f t="shared" si="2"/>
        <v>129649.14737490033</v>
      </c>
      <c r="J67" s="24">
        <f t="shared" si="3"/>
        <v>106382.5824612611</v>
      </c>
      <c r="K67" s="45">
        <f t="shared" si="4"/>
        <v>236031.72983616142</v>
      </c>
    </row>
    <row r="68" spans="1:11" x14ac:dyDescent="0.2">
      <c r="A68" s="138"/>
      <c r="B68" s="42">
        <f t="shared" si="5"/>
        <v>55</v>
      </c>
      <c r="C68" s="24">
        <f t="shared" si="0"/>
        <v>299.19034009592383</v>
      </c>
      <c r="D68" s="48">
        <f t="shared" si="6"/>
        <v>0.73929540496578416</v>
      </c>
      <c r="E68" s="24">
        <f t="shared" si="1"/>
        <v>105.50626438218848</v>
      </c>
      <c r="F68" s="51">
        <f t="shared" si="7"/>
        <v>0.26070459503421578</v>
      </c>
      <c r="G68" s="44">
        <f>IF(I67*($E$9*0.01/26)&gt;0,H68/2,0)</f>
        <v>404.69660447811231</v>
      </c>
      <c r="H68" s="133">
        <f>IF(I67*($E$9*0.01/26)&gt;0,(($E$9*0.01/12)*$E$8)/(1-1/(1+($E$9*0.01/12))^($E$10*12)),0)</f>
        <v>809.39320895622461</v>
      </c>
      <c r="I68" s="24">
        <f t="shared" si="2"/>
        <v>129543.64111051815</v>
      </c>
      <c r="J68" s="24">
        <f t="shared" si="3"/>
        <v>106083.39212116518</v>
      </c>
      <c r="K68" s="45">
        <f t="shared" si="4"/>
        <v>235627.03323168331</v>
      </c>
    </row>
    <row r="69" spans="1:11" x14ac:dyDescent="0.2">
      <c r="A69" s="138"/>
      <c r="B69" s="42">
        <f t="shared" si="5"/>
        <v>56</v>
      </c>
      <c r="C69" s="24">
        <f t="shared" si="0"/>
        <v>298.94686410119567</v>
      </c>
      <c r="D69" s="48">
        <f t="shared" si="6"/>
        <v>0.73869377897724364</v>
      </c>
      <c r="E69" s="24">
        <f t="shared" si="1"/>
        <v>105.74974037691663</v>
      </c>
      <c r="F69" s="51">
        <f t="shared" si="7"/>
        <v>0.26130622102275636</v>
      </c>
      <c r="G69" s="44">
        <f>IF(I67*($E$9*0.01/26)&gt;0,H68/2,0)</f>
        <v>404.69660447811231</v>
      </c>
      <c r="H69" s="134"/>
      <c r="I69" s="24">
        <f t="shared" si="2"/>
        <v>129437.89137014122</v>
      </c>
      <c r="J69" s="24">
        <f t="shared" si="3"/>
        <v>105784.44525706398</v>
      </c>
      <c r="K69" s="45">
        <f t="shared" si="4"/>
        <v>235222.33662720519</v>
      </c>
    </row>
    <row r="70" spans="1:11" x14ac:dyDescent="0.2">
      <c r="A70" s="138"/>
      <c r="B70" s="42">
        <f t="shared" si="5"/>
        <v>57</v>
      </c>
      <c r="C70" s="24">
        <f t="shared" si="0"/>
        <v>298.7028262387874</v>
      </c>
      <c r="D70" s="48">
        <f t="shared" si="6"/>
        <v>0.73809076462103729</v>
      </c>
      <c r="E70" s="24">
        <f t="shared" si="1"/>
        <v>105.99377823932491</v>
      </c>
      <c r="F70" s="51">
        <f t="shared" si="7"/>
        <v>0.26190923537896277</v>
      </c>
      <c r="G70" s="44">
        <f>IF(I69*($E$9*0.01/26)&gt;0,H70/2,0)</f>
        <v>404.69660447811231</v>
      </c>
      <c r="H70" s="133">
        <f>IF(I69*($E$9*0.01/26)&gt;0,(($E$9*0.01/12)*$E$8)/(1-1/(1+($E$9*0.01/12))^($E$10*12)),0)</f>
        <v>809.39320895622461</v>
      </c>
      <c r="I70" s="24">
        <f t="shared" si="2"/>
        <v>129331.8975919019</v>
      </c>
      <c r="J70" s="24">
        <f t="shared" si="3"/>
        <v>105485.74243082519</v>
      </c>
      <c r="K70" s="45">
        <f t="shared" si="4"/>
        <v>234817.64002272708</v>
      </c>
    </row>
    <row r="71" spans="1:11" x14ac:dyDescent="0.2">
      <c r="A71" s="138"/>
      <c r="B71" s="42">
        <f t="shared" si="5"/>
        <v>58</v>
      </c>
      <c r="C71" s="24">
        <f t="shared" si="0"/>
        <v>298.45822521208129</v>
      </c>
      <c r="D71" s="48">
        <f t="shared" si="6"/>
        <v>0.73748635869323975</v>
      </c>
      <c r="E71" s="24">
        <f t="shared" si="1"/>
        <v>106.23837926603102</v>
      </c>
      <c r="F71" s="51">
        <f t="shared" si="7"/>
        <v>0.2625136413067603</v>
      </c>
      <c r="G71" s="44">
        <f>IF(I69*($E$9*0.01/26)&gt;0,H70/2,0)</f>
        <v>404.69660447811231</v>
      </c>
      <c r="H71" s="134"/>
      <c r="I71" s="24">
        <f t="shared" si="2"/>
        <v>129225.65921263587</v>
      </c>
      <c r="J71" s="24">
        <f t="shared" si="3"/>
        <v>105187.28420561312</v>
      </c>
      <c r="K71" s="45">
        <f t="shared" si="4"/>
        <v>234412.94341824899</v>
      </c>
    </row>
    <row r="72" spans="1:11" x14ac:dyDescent="0.2">
      <c r="A72" s="138"/>
      <c r="B72" s="42">
        <f t="shared" si="5"/>
        <v>59</v>
      </c>
      <c r="C72" s="24">
        <f t="shared" si="0"/>
        <v>298.21305972146735</v>
      </c>
      <c r="D72" s="48">
        <f t="shared" si="6"/>
        <v>0.73688055798253171</v>
      </c>
      <c r="E72" s="24">
        <f t="shared" si="1"/>
        <v>106.48354475664496</v>
      </c>
      <c r="F72" s="51">
        <f t="shared" si="7"/>
        <v>0.26311944201746829</v>
      </c>
      <c r="G72" s="44">
        <f>IF(I71*($E$9*0.01/26)&gt;0,H72/2,0)</f>
        <v>404.69660447811231</v>
      </c>
      <c r="H72" s="133">
        <f>IF(I71*($E$9*0.01/26)&gt;0,(($E$9*0.01/12)*$E$8)/(1-1/(1+($E$9*0.01/12))^($E$10*12)),0)</f>
        <v>809.39320895622461</v>
      </c>
      <c r="I72" s="24">
        <f t="shared" si="2"/>
        <v>129119.17566787923</v>
      </c>
      <c r="J72" s="24">
        <f t="shared" si="3"/>
        <v>104889.07114589165</v>
      </c>
      <c r="K72" s="45">
        <f t="shared" si="4"/>
        <v>234008.24681377088</v>
      </c>
    </row>
    <row r="73" spans="1:11" x14ac:dyDescent="0.2">
      <c r="A73" s="138"/>
      <c r="B73" s="42">
        <f t="shared" si="5"/>
        <v>60</v>
      </c>
      <c r="C73" s="24">
        <f t="shared" si="0"/>
        <v>297.96732846433667</v>
      </c>
      <c r="D73" s="48">
        <f t="shared" si="6"/>
        <v>0.73627335927018389</v>
      </c>
      <c r="E73" s="24">
        <f t="shared" si="1"/>
        <v>106.72927601377563</v>
      </c>
      <c r="F73" s="51">
        <f t="shared" si="7"/>
        <v>0.26372664072981616</v>
      </c>
      <c r="G73" s="44">
        <f>IF(I71*($E$9*0.01/26)&gt;0,H72/2,0)</f>
        <v>404.69660447811231</v>
      </c>
      <c r="H73" s="134"/>
      <c r="I73" s="24">
        <f t="shared" si="2"/>
        <v>129012.44639186545</v>
      </c>
      <c r="J73" s="24">
        <f t="shared" si="3"/>
        <v>104591.10381742731</v>
      </c>
      <c r="K73" s="45">
        <f t="shared" si="4"/>
        <v>233603.55020929276</v>
      </c>
    </row>
    <row r="74" spans="1:11" x14ac:dyDescent="0.2">
      <c r="A74" s="138"/>
      <c r="B74" s="42">
        <f t="shared" si="5"/>
        <v>61</v>
      </c>
      <c r="C74" s="24">
        <f t="shared" si="0"/>
        <v>297.7210301350741</v>
      </c>
      <c r="D74" s="48">
        <f t="shared" si="6"/>
        <v>0.73566475933003805</v>
      </c>
      <c r="E74" s="24">
        <f t="shared" si="1"/>
        <v>106.9755743430382</v>
      </c>
      <c r="F74" s="51">
        <f t="shared" si="7"/>
        <v>0.26433524066996189</v>
      </c>
      <c r="G74" s="44">
        <f>IF(I73*($E$9*0.01/26)&gt;0,H74/2,0)</f>
        <v>404.69660447811231</v>
      </c>
      <c r="H74" s="133">
        <f>IF(I73*($E$9*0.01/26)&gt;0,(($E$9*0.01/12)*$E$8)/(1-1/(1+($E$9*0.01/12))^($E$10*12)),0)</f>
        <v>809.39320895622461</v>
      </c>
      <c r="I74" s="24">
        <f t="shared" si="2"/>
        <v>128905.47081752241</v>
      </c>
      <c r="J74" s="24">
        <f t="shared" si="3"/>
        <v>104293.38278729224</v>
      </c>
      <c r="K74" s="45">
        <f t="shared" si="4"/>
        <v>233198.85360481465</v>
      </c>
    </row>
    <row r="75" spans="1:11" x14ac:dyDescent="0.2">
      <c r="A75" s="138"/>
      <c r="B75" s="42">
        <f t="shared" si="5"/>
        <v>62</v>
      </c>
      <c r="C75" s="24">
        <f t="shared" si="0"/>
        <v>297.4741634250517</v>
      </c>
      <c r="D75" s="48">
        <f t="shared" si="6"/>
        <v>0.73505475492849204</v>
      </c>
      <c r="E75" s="24">
        <f t="shared" si="1"/>
        <v>107.22244105306061</v>
      </c>
      <c r="F75" s="51">
        <f t="shared" si="7"/>
        <v>0.26494524507150802</v>
      </c>
      <c r="G75" s="44">
        <f>IF(I73*($E$9*0.01/26)&gt;0,H74/2,0)</f>
        <v>404.69660447811231</v>
      </c>
      <c r="H75" s="134"/>
      <c r="I75" s="24">
        <f t="shared" si="2"/>
        <v>128798.24837646935</v>
      </c>
      <c r="J75" s="24">
        <f t="shared" si="3"/>
        <v>103995.90862386719</v>
      </c>
      <c r="K75" s="45">
        <f t="shared" si="4"/>
        <v>232794.15700033653</v>
      </c>
    </row>
    <row r="76" spans="1:11" x14ac:dyDescent="0.2">
      <c r="A76" s="138"/>
      <c r="B76" s="42">
        <f t="shared" si="5"/>
        <v>63</v>
      </c>
      <c r="C76" s="24">
        <f t="shared" si="0"/>
        <v>297.22672702262156</v>
      </c>
      <c r="D76" s="48">
        <f t="shared" si="6"/>
        <v>0.73444334282448087</v>
      </c>
      <c r="E76" s="24">
        <f t="shared" si="1"/>
        <v>107.46987745549075</v>
      </c>
      <c r="F76" s="51">
        <f t="shared" si="7"/>
        <v>0.26555665717551918</v>
      </c>
      <c r="G76" s="44">
        <f>IF(I75*($E$9*0.01/26)&gt;0,H76/2,0)</f>
        <v>404.69660447811231</v>
      </c>
      <c r="H76" s="133">
        <f>IF(I75*($E$9*0.01/26)&gt;0,(($E$9*0.01/12)*$E$8)/(1-1/(1+($E$9*0.01/12))^($E$10*12)),0)</f>
        <v>809.39320895622461</v>
      </c>
      <c r="I76" s="24">
        <f t="shared" si="2"/>
        <v>128690.77849901386</v>
      </c>
      <c r="J76" s="24">
        <f t="shared" si="3"/>
        <v>103698.68189684457</v>
      </c>
      <c r="K76" s="45">
        <f t="shared" si="4"/>
        <v>232389.46039585845</v>
      </c>
    </row>
    <row r="77" spans="1:11" x14ac:dyDescent="0.2">
      <c r="A77" s="138"/>
      <c r="B77" s="42">
        <f t="shared" si="5"/>
        <v>64</v>
      </c>
      <c r="C77" s="24">
        <f t="shared" si="0"/>
        <v>296.97871961310886</v>
      </c>
      <c r="D77" s="48">
        <f t="shared" si="6"/>
        <v>0.73383051976946034</v>
      </c>
      <c r="E77" s="24">
        <f t="shared" si="1"/>
        <v>107.71788486500344</v>
      </c>
      <c r="F77" s="51">
        <f t="shared" si="7"/>
        <v>0.26616948023053966</v>
      </c>
      <c r="G77" s="44">
        <f>IF(I75*($E$9*0.01/26)&gt;0,H76/2,0)</f>
        <v>404.69660447811231</v>
      </c>
      <c r="H77" s="134"/>
      <c r="I77" s="24">
        <f t="shared" si="2"/>
        <v>128583.06061414885</v>
      </c>
      <c r="J77" s="24">
        <f t="shared" si="3"/>
        <v>103401.70317723147</v>
      </c>
      <c r="K77" s="45">
        <f t="shared" si="4"/>
        <v>231984.76379138033</v>
      </c>
    </row>
    <row r="78" spans="1:11" x14ac:dyDescent="0.2">
      <c r="A78" s="138"/>
      <c r="B78" s="42">
        <f t="shared" si="5"/>
        <v>65</v>
      </c>
      <c r="C78" s="24">
        <f t="shared" ref="C78:C141" si="8">IF(I77*($E$9*0.01/26)&gt;0,I77*($E$9*0.01/26),0)</f>
        <v>296.73013987880501</v>
      </c>
      <c r="D78" s="48">
        <f t="shared" si="6"/>
        <v>0.7332162825073899</v>
      </c>
      <c r="E78" s="24">
        <f t="shared" ref="E78:E141" si="9">IF(I77*($E$9*0.01/26)&gt;0,G78-C78,0)</f>
        <v>107.9664645993073</v>
      </c>
      <c r="F78" s="51">
        <f t="shared" si="7"/>
        <v>0.26678371749261015</v>
      </c>
      <c r="G78" s="44">
        <f>IF(I77*($E$9*0.01/26)&gt;0,H78/2,0)</f>
        <v>404.69660447811231</v>
      </c>
      <c r="H78" s="133">
        <f>IF(I77*($E$9*0.01/26)&gt;0,(($E$9*0.01/12)*$E$8)/(1-1/(1+($E$9*0.01/12))^($E$10*12)),0)</f>
        <v>809.39320895622461</v>
      </c>
      <c r="I78" s="24">
        <f t="shared" ref="I78:I141" si="10">IF(I77*($E$9*0.01/26)&gt;0,I77-E78,0)</f>
        <v>128475.09414954955</v>
      </c>
      <c r="J78" s="24">
        <f t="shared" ref="J78:J141" si="11">J77-C78</f>
        <v>103104.97303735265</v>
      </c>
      <c r="K78" s="45">
        <f t="shared" ref="K78:K141" si="12">I78+J78</f>
        <v>231580.06718690222</v>
      </c>
    </row>
    <row r="79" spans="1:11" x14ac:dyDescent="0.2">
      <c r="A79" s="138"/>
      <c r="B79" s="42">
        <f t="shared" ref="B79:B142" si="13">B78+1</f>
        <v>66</v>
      </c>
      <c r="C79" s="24">
        <f t="shared" si="8"/>
        <v>296.48098649896048</v>
      </c>
      <c r="D79" s="48">
        <f t="shared" ref="D79:D142" si="14">C79/G79</f>
        <v>0.73260062777471469</v>
      </c>
      <c r="E79" s="24">
        <f t="shared" si="9"/>
        <v>108.21561797915183</v>
      </c>
      <c r="F79" s="51">
        <f t="shared" ref="F79:F142" si="15">E79/G79</f>
        <v>0.26739937222528531</v>
      </c>
      <c r="G79" s="44">
        <f>IF(I77*($E$9*0.01/26)&gt;0,H78/2,0)</f>
        <v>404.69660447811231</v>
      </c>
      <c r="H79" s="134"/>
      <c r="I79" s="24">
        <f t="shared" si="10"/>
        <v>128366.8785315704</v>
      </c>
      <c r="J79" s="24">
        <f t="shared" si="11"/>
        <v>102808.49205085369</v>
      </c>
      <c r="K79" s="45">
        <f t="shared" si="12"/>
        <v>231175.3705824241</v>
      </c>
    </row>
    <row r="80" spans="1:11" x14ac:dyDescent="0.2">
      <c r="A80" s="138"/>
      <c r="B80" s="42">
        <f t="shared" si="13"/>
        <v>67</v>
      </c>
      <c r="C80" s="24">
        <f t="shared" si="8"/>
        <v>296.23125814977783</v>
      </c>
      <c r="D80" s="48">
        <f t="shared" si="14"/>
        <v>0.73198355230034862</v>
      </c>
      <c r="E80" s="24">
        <f t="shared" si="9"/>
        <v>108.46534632833448</v>
      </c>
      <c r="F80" s="51">
        <f t="shared" si="15"/>
        <v>0.26801644769965133</v>
      </c>
      <c r="G80" s="44">
        <f>IF(I79*($E$9*0.01/26)&gt;0,H80/2,0)</f>
        <v>404.69660447811231</v>
      </c>
      <c r="H80" s="133">
        <f>IF(I79*($E$9*0.01/26)&gt;0,(($E$9*0.01/12)*$E$8)/(1-1/(1+($E$9*0.01/12))^($E$10*12)),0)</f>
        <v>809.39320895622461</v>
      </c>
      <c r="I80" s="24">
        <f t="shared" si="10"/>
        <v>128258.41318524207</v>
      </c>
      <c r="J80" s="24">
        <f t="shared" si="11"/>
        <v>102512.26079270391</v>
      </c>
      <c r="K80" s="45">
        <f t="shared" si="12"/>
        <v>230770.67397794599</v>
      </c>
    </row>
    <row r="81" spans="1:11" x14ac:dyDescent="0.2">
      <c r="A81" s="138"/>
      <c r="B81" s="42">
        <f t="shared" si="13"/>
        <v>68</v>
      </c>
      <c r="C81" s="24">
        <f t="shared" si="8"/>
        <v>295.98095350440474</v>
      </c>
      <c r="D81" s="48">
        <f t="shared" si="14"/>
        <v>0.73136505280565711</v>
      </c>
      <c r="E81" s="24">
        <f t="shared" si="9"/>
        <v>108.71565097370757</v>
      </c>
      <c r="F81" s="51">
        <f t="shared" si="15"/>
        <v>0.26863494719434289</v>
      </c>
      <c r="G81" s="44">
        <f>IF(I79*($E$9*0.01/26)&gt;0,H80/2,0)</f>
        <v>404.69660447811231</v>
      </c>
      <c r="H81" s="134"/>
      <c r="I81" s="24">
        <f t="shared" si="10"/>
        <v>128149.69753426836</v>
      </c>
      <c r="J81" s="24">
        <f t="shared" si="11"/>
        <v>102216.2798391995</v>
      </c>
      <c r="K81" s="45">
        <f t="shared" si="12"/>
        <v>230365.97737346787</v>
      </c>
    </row>
    <row r="82" spans="1:11" x14ac:dyDescent="0.2">
      <c r="A82" s="138"/>
      <c r="B82" s="42">
        <f t="shared" si="13"/>
        <v>69</v>
      </c>
      <c r="C82" s="24">
        <f t="shared" si="8"/>
        <v>295.73007123292695</v>
      </c>
      <c r="D82" s="48">
        <f t="shared" si="14"/>
        <v>0.73074512600443942</v>
      </c>
      <c r="E82" s="24">
        <f t="shared" si="9"/>
        <v>108.96653324518536</v>
      </c>
      <c r="F82" s="51">
        <f t="shared" si="15"/>
        <v>0.26925487399556064</v>
      </c>
      <c r="G82" s="44">
        <f>IF(I81*($E$9*0.01/26)&gt;0,H82/2,0)</f>
        <v>404.69660447811231</v>
      </c>
      <c r="H82" s="133">
        <f>IF(I81*($E$9*0.01/26)&gt;0,(($E$9*0.01/12)*$E$8)/(1-1/(1+($E$9*0.01/12))^($E$10*12)),0)</f>
        <v>809.39320895622461</v>
      </c>
      <c r="I82" s="24">
        <f t="shared" si="10"/>
        <v>128040.73100102317</v>
      </c>
      <c r="J82" s="24">
        <f t="shared" si="11"/>
        <v>101920.54976796657</v>
      </c>
      <c r="K82" s="45">
        <f t="shared" si="12"/>
        <v>229961.28076898976</v>
      </c>
    </row>
    <row r="83" spans="1:11" x14ac:dyDescent="0.2">
      <c r="A83" s="138"/>
      <c r="B83" s="42">
        <f t="shared" si="13"/>
        <v>70</v>
      </c>
      <c r="C83" s="24">
        <f t="shared" si="8"/>
        <v>295.47861000236117</v>
      </c>
      <c r="D83" s="48">
        <f t="shared" si="14"/>
        <v>0.73012376860291128</v>
      </c>
      <c r="E83" s="24">
        <f t="shared" si="9"/>
        <v>109.21799447575114</v>
      </c>
      <c r="F83" s="51">
        <f t="shared" si="15"/>
        <v>0.26987623139708877</v>
      </c>
      <c r="G83" s="44">
        <f>IF(I81*($E$9*0.01/26)&gt;0,H82/2,0)</f>
        <v>404.69660447811231</v>
      </c>
      <c r="H83" s="134"/>
      <c r="I83" s="24">
        <f t="shared" si="10"/>
        <v>127931.51300654742</v>
      </c>
      <c r="J83" s="24">
        <f t="shared" si="11"/>
        <v>101625.07115796421</v>
      </c>
      <c r="K83" s="45">
        <f t="shared" si="12"/>
        <v>229556.58416451165</v>
      </c>
    </row>
    <row r="84" spans="1:11" x14ac:dyDescent="0.2">
      <c r="A84" s="138"/>
      <c r="B84" s="42">
        <f t="shared" si="13"/>
        <v>71</v>
      </c>
      <c r="C84" s="24">
        <f t="shared" si="8"/>
        <v>295.22656847664786</v>
      </c>
      <c r="D84" s="48">
        <f t="shared" si="14"/>
        <v>0.7295009772996871</v>
      </c>
      <c r="E84" s="24">
        <f t="shared" si="9"/>
        <v>109.47003600146445</v>
      </c>
      <c r="F84" s="51">
        <f t="shared" si="15"/>
        <v>0.2704990227003129</v>
      </c>
      <c r="G84" s="44">
        <f>IF(I83*($E$9*0.01/26)&gt;0,H84/2,0)</f>
        <v>404.69660447811231</v>
      </c>
      <c r="H84" s="133">
        <f>IF(I83*($E$9*0.01/26)&gt;0,(($E$9*0.01/12)*$E$8)/(1-1/(1+($E$9*0.01/12))^($E$10*12)),0)</f>
        <v>809.39320895622461</v>
      </c>
      <c r="I84" s="24">
        <f t="shared" si="10"/>
        <v>127822.04297054595</v>
      </c>
      <c r="J84" s="24">
        <f t="shared" si="11"/>
        <v>101329.84458948756</v>
      </c>
      <c r="K84" s="45">
        <f t="shared" si="12"/>
        <v>229151.88756003353</v>
      </c>
    </row>
    <row r="85" spans="1:11" x14ac:dyDescent="0.2">
      <c r="A85" s="138"/>
      <c r="B85" s="42">
        <f t="shared" si="13"/>
        <v>72</v>
      </c>
      <c r="C85" s="24">
        <f t="shared" si="8"/>
        <v>294.97394531664446</v>
      </c>
      <c r="D85" s="48">
        <f t="shared" si="14"/>
        <v>0.72887674878576325</v>
      </c>
      <c r="E85" s="24">
        <f t="shared" si="9"/>
        <v>109.72265916146785</v>
      </c>
      <c r="F85" s="51">
        <f t="shared" si="15"/>
        <v>0.27112325121423675</v>
      </c>
      <c r="G85" s="44">
        <f>IF(I83*($E$9*0.01/26)&gt;0,H84/2,0)</f>
        <v>404.69660447811231</v>
      </c>
      <c r="H85" s="134"/>
      <c r="I85" s="24">
        <f t="shared" si="10"/>
        <v>127712.32031138448</v>
      </c>
      <c r="J85" s="24">
        <f t="shared" si="11"/>
        <v>101034.87064417092</v>
      </c>
      <c r="K85" s="45">
        <f t="shared" si="12"/>
        <v>228747.19095555542</v>
      </c>
    </row>
    <row r="86" spans="1:11" x14ac:dyDescent="0.2">
      <c r="A86" s="138"/>
      <c r="B86" s="42">
        <f t="shared" si="13"/>
        <v>73</v>
      </c>
      <c r="C86" s="24">
        <f t="shared" si="8"/>
        <v>294.72073918011802</v>
      </c>
      <c r="D86" s="48">
        <f t="shared" si="14"/>
        <v>0.72825107974449965</v>
      </c>
      <c r="E86" s="24">
        <f t="shared" si="9"/>
        <v>109.97586529799429</v>
      </c>
      <c r="F86" s="51">
        <f t="shared" si="15"/>
        <v>0.27174892025550029</v>
      </c>
      <c r="G86" s="44">
        <f>IF(I85*($E$9*0.01/26)&gt;0,H86/2,0)</f>
        <v>404.69660447811231</v>
      </c>
      <c r="H86" s="133">
        <f>IF(I85*($E$9*0.01/26)&gt;0,(($E$9*0.01/12)*$E$8)/(1-1/(1+($E$9*0.01/12))^($E$10*12)),0)</f>
        <v>809.39320895622461</v>
      </c>
      <c r="I86" s="24">
        <f t="shared" si="10"/>
        <v>127602.34444608648</v>
      </c>
      <c r="J86" s="24">
        <f t="shared" si="11"/>
        <v>100740.1499049908</v>
      </c>
      <c r="K86" s="45">
        <f t="shared" si="12"/>
        <v>228342.4943510773</v>
      </c>
    </row>
    <row r="87" spans="1:11" x14ac:dyDescent="0.2">
      <c r="A87" s="138"/>
      <c r="B87" s="42">
        <f t="shared" si="13"/>
        <v>74</v>
      </c>
      <c r="C87" s="24">
        <f t="shared" si="8"/>
        <v>294.46694872173799</v>
      </c>
      <c r="D87" s="48">
        <f t="shared" si="14"/>
        <v>0.72762396685160224</v>
      </c>
      <c r="E87" s="24">
        <f t="shared" si="9"/>
        <v>110.22965575637431</v>
      </c>
      <c r="F87" s="51">
        <f t="shared" si="15"/>
        <v>0.2723760331483977</v>
      </c>
      <c r="G87" s="44">
        <f>IF(I85*($E$9*0.01/26)&gt;0,H86/2,0)</f>
        <v>404.69660447811231</v>
      </c>
      <c r="H87" s="134"/>
      <c r="I87" s="24">
        <f t="shared" si="10"/>
        <v>127492.11479033012</v>
      </c>
      <c r="J87" s="24">
        <f t="shared" si="11"/>
        <v>100445.68295626907</v>
      </c>
      <c r="K87" s="45">
        <f t="shared" si="12"/>
        <v>227937.79774659919</v>
      </c>
    </row>
    <row r="88" spans="1:11" x14ac:dyDescent="0.2">
      <c r="A88" s="138"/>
      <c r="B88" s="42">
        <f t="shared" si="13"/>
        <v>75</v>
      </c>
      <c r="C88" s="24">
        <f t="shared" si="8"/>
        <v>294.21257259306947</v>
      </c>
      <c r="D88" s="48">
        <f t="shared" si="14"/>
        <v>0.7269954067751061</v>
      </c>
      <c r="E88" s="24">
        <f t="shared" si="9"/>
        <v>110.48403188504284</v>
      </c>
      <c r="F88" s="51">
        <f t="shared" si="15"/>
        <v>0.27300459322489395</v>
      </c>
      <c r="G88" s="44">
        <f>IF(I87*($E$9*0.01/26)&gt;0,H88/2,0)</f>
        <v>404.69660447811231</v>
      </c>
      <c r="H88" s="133">
        <f>IF(I87*($E$9*0.01/26)&gt;0,(($E$9*0.01/12)*$E$8)/(1-1/(1+($E$9*0.01/12))^($E$10*12)),0)</f>
        <v>809.39320895622461</v>
      </c>
      <c r="I88" s="24">
        <f t="shared" si="10"/>
        <v>127381.63075844507</v>
      </c>
      <c r="J88" s="24">
        <f t="shared" si="11"/>
        <v>100151.470383676</v>
      </c>
      <c r="K88" s="45">
        <f t="shared" si="12"/>
        <v>227533.10114212107</v>
      </c>
    </row>
    <row r="89" spans="1:11" x14ac:dyDescent="0.2">
      <c r="A89" s="138"/>
      <c r="B89" s="42">
        <f t="shared" si="13"/>
        <v>76</v>
      </c>
      <c r="C89" s="24">
        <f t="shared" si="8"/>
        <v>293.95760944256551</v>
      </c>
      <c r="D89" s="48">
        <f t="shared" si="14"/>
        <v>0.72636539617535634</v>
      </c>
      <c r="E89" s="24">
        <f t="shared" si="9"/>
        <v>110.73899503554679</v>
      </c>
      <c r="F89" s="51">
        <f t="shared" si="15"/>
        <v>0.27363460382464372</v>
      </c>
      <c r="G89" s="44">
        <f>IF(I87*($E$9*0.01/26)&gt;0,H88/2,0)</f>
        <v>404.69660447811231</v>
      </c>
      <c r="H89" s="134"/>
      <c r="I89" s="24">
        <f t="shared" si="10"/>
        <v>127270.89176340953</v>
      </c>
      <c r="J89" s="24">
        <f t="shared" si="11"/>
        <v>99857.51277423343</v>
      </c>
      <c r="K89" s="45">
        <f t="shared" si="12"/>
        <v>227128.40453764296</v>
      </c>
    </row>
    <row r="90" spans="1:11" x14ac:dyDescent="0.2">
      <c r="A90" s="138"/>
      <c r="B90" s="42">
        <f t="shared" si="13"/>
        <v>77</v>
      </c>
      <c r="C90" s="24">
        <f t="shared" si="8"/>
        <v>293.70205791556043</v>
      </c>
      <c r="D90" s="48">
        <f t="shared" si="14"/>
        <v>0.72573393170499179</v>
      </c>
      <c r="E90" s="24">
        <f t="shared" si="9"/>
        <v>110.99454656255188</v>
      </c>
      <c r="F90" s="51">
        <f t="shared" si="15"/>
        <v>0.27426606829500821</v>
      </c>
      <c r="G90" s="44">
        <f>IF(I89*($E$9*0.01/26)&gt;0,H90/2,0)</f>
        <v>404.69660447811231</v>
      </c>
      <c r="H90" s="133">
        <f>IF(I89*($E$9*0.01/26)&gt;0,(($E$9*0.01/12)*$E$8)/(1-1/(1+($E$9*0.01/12))^($E$10*12)),0)</f>
        <v>809.39320895622461</v>
      </c>
      <c r="I90" s="24">
        <f t="shared" si="10"/>
        <v>127159.89721684698</v>
      </c>
      <c r="J90" s="24">
        <f t="shared" si="11"/>
        <v>99563.810716317865</v>
      </c>
      <c r="K90" s="45">
        <f t="shared" si="12"/>
        <v>226723.70793316484</v>
      </c>
    </row>
    <row r="91" spans="1:11" x14ac:dyDescent="0.2">
      <c r="A91" s="139"/>
      <c r="B91" s="42">
        <f t="shared" si="13"/>
        <v>78</v>
      </c>
      <c r="C91" s="24">
        <f t="shared" si="8"/>
        <v>293.44591665426225</v>
      </c>
      <c r="D91" s="48">
        <f t="shared" si="14"/>
        <v>0.72510101000892646</v>
      </c>
      <c r="E91" s="24">
        <f t="shared" si="9"/>
        <v>111.25068782385006</v>
      </c>
      <c r="F91" s="51">
        <f t="shared" si="15"/>
        <v>0.27489898999107359</v>
      </c>
      <c r="G91" s="44">
        <f>IF(I89*($E$9*0.01/26)&gt;0,H90/2,0)</f>
        <v>404.69660447811231</v>
      </c>
      <c r="H91" s="134"/>
      <c r="I91" s="24">
        <f t="shared" si="10"/>
        <v>127048.64652902313</v>
      </c>
      <c r="J91" s="24">
        <f t="shared" si="11"/>
        <v>99270.364799663599</v>
      </c>
      <c r="K91" s="45">
        <f t="shared" si="12"/>
        <v>226319.01132868673</v>
      </c>
    </row>
    <row r="92" spans="1:11" x14ac:dyDescent="0.2">
      <c r="A92" s="137">
        <f>A66+1</f>
        <v>4</v>
      </c>
      <c r="B92" s="42">
        <f t="shared" si="13"/>
        <v>79</v>
      </c>
      <c r="C92" s="24">
        <f t="shared" si="8"/>
        <v>293.18918429774567</v>
      </c>
      <c r="D92" s="48">
        <f t="shared" si="14"/>
        <v>0.72446662772433168</v>
      </c>
      <c r="E92" s="24">
        <f t="shared" si="9"/>
        <v>111.50742018036664</v>
      </c>
      <c r="F92" s="51">
        <f t="shared" si="15"/>
        <v>0.27553337227566838</v>
      </c>
      <c r="G92" s="44">
        <f>IF(I91*($E$9*0.01/26)&gt;0,H92/2,0)</f>
        <v>404.69660447811231</v>
      </c>
      <c r="H92" s="133">
        <f>IF(I91*($E$9*0.01/26)&gt;0,(($E$9*0.01/12)*$E$8)/(1-1/(1+($E$9*0.01/12))^($E$10*12)),0)</f>
        <v>809.39320895622461</v>
      </c>
      <c r="I92" s="24">
        <f t="shared" si="10"/>
        <v>126937.13910884276</v>
      </c>
      <c r="J92" s="24">
        <f t="shared" si="11"/>
        <v>98977.17561536585</v>
      </c>
      <c r="K92" s="45">
        <f t="shared" si="12"/>
        <v>225914.31472420861</v>
      </c>
    </row>
    <row r="93" spans="1:11" x14ac:dyDescent="0.2">
      <c r="A93" s="138"/>
      <c r="B93" s="42">
        <f t="shared" si="13"/>
        <v>80</v>
      </c>
      <c r="C93" s="24">
        <f t="shared" si="8"/>
        <v>292.9318594819448</v>
      </c>
      <c r="D93" s="48">
        <f t="shared" si="14"/>
        <v>0.72383078148061852</v>
      </c>
      <c r="E93" s="24">
        <f t="shared" si="9"/>
        <v>111.76474499616751</v>
      </c>
      <c r="F93" s="51">
        <f t="shared" si="15"/>
        <v>0.27616921851938153</v>
      </c>
      <c r="G93" s="44">
        <f>IF(I91*($E$9*0.01/26)&gt;0,H92/2,0)</f>
        <v>404.69660447811231</v>
      </c>
      <c r="H93" s="134"/>
      <c r="I93" s="24">
        <f t="shared" si="10"/>
        <v>126825.3743638466</v>
      </c>
      <c r="J93" s="24">
        <f t="shared" si="11"/>
        <v>98684.243755883901</v>
      </c>
      <c r="K93" s="45">
        <f t="shared" si="12"/>
        <v>225509.6181197305</v>
      </c>
    </row>
    <row r="94" spans="1:11" x14ac:dyDescent="0.2">
      <c r="A94" s="138"/>
      <c r="B94" s="42">
        <f t="shared" si="13"/>
        <v>81</v>
      </c>
      <c r="C94" s="24">
        <f t="shared" si="8"/>
        <v>292.67394083964598</v>
      </c>
      <c r="D94" s="48">
        <f t="shared" si="14"/>
        <v>0.72319346789941996</v>
      </c>
      <c r="E94" s="24">
        <f t="shared" si="9"/>
        <v>112.02266363846633</v>
      </c>
      <c r="F94" s="51">
        <f t="shared" si="15"/>
        <v>0.27680653210058004</v>
      </c>
      <c r="G94" s="44">
        <f>IF(I93*($E$9*0.01/26)&gt;0,H94/2,0)</f>
        <v>404.69660447811231</v>
      </c>
      <c r="H94" s="133">
        <f>IF(I93*($E$9*0.01/26)&gt;0,(($E$9*0.01/12)*$E$8)/(1-1/(1+($E$9*0.01/12))^($E$10*12)),0)</f>
        <v>809.39320895622461</v>
      </c>
      <c r="I94" s="24">
        <f t="shared" si="10"/>
        <v>126713.35170020814</v>
      </c>
      <c r="J94" s="24">
        <f t="shared" si="11"/>
        <v>98391.569815044262</v>
      </c>
      <c r="K94" s="45">
        <f t="shared" si="12"/>
        <v>225104.92151525238</v>
      </c>
    </row>
    <row r="95" spans="1:11" x14ac:dyDescent="0.2">
      <c r="A95" s="138"/>
      <c r="B95" s="42">
        <f t="shared" si="13"/>
        <v>82</v>
      </c>
      <c r="C95" s="24">
        <f t="shared" si="8"/>
        <v>292.41542700048029</v>
      </c>
      <c r="D95" s="48">
        <f t="shared" si="14"/>
        <v>0.72255468359457253</v>
      </c>
      <c r="E95" s="24">
        <f t="shared" si="9"/>
        <v>112.28117747763201</v>
      </c>
      <c r="F95" s="51">
        <f t="shared" si="15"/>
        <v>0.27744531640542747</v>
      </c>
      <c r="G95" s="44">
        <f>IF(I93*($E$9*0.01/26)&gt;0,H94/2,0)</f>
        <v>404.69660447811231</v>
      </c>
      <c r="H95" s="134"/>
      <c r="I95" s="24">
        <f t="shared" si="10"/>
        <v>126601.0705227305</v>
      </c>
      <c r="J95" s="24">
        <f t="shared" si="11"/>
        <v>98099.154388043782</v>
      </c>
      <c r="K95" s="45">
        <f t="shared" si="12"/>
        <v>224700.22491077427</v>
      </c>
    </row>
    <row r="96" spans="1:11" x14ac:dyDescent="0.2">
      <c r="A96" s="138"/>
      <c r="B96" s="42">
        <f t="shared" si="13"/>
        <v>83</v>
      </c>
      <c r="C96" s="24">
        <f t="shared" si="8"/>
        <v>292.1563165909165</v>
      </c>
      <c r="D96" s="48">
        <f t="shared" si="14"/>
        <v>0.72191442517209836</v>
      </c>
      <c r="E96" s="24">
        <f t="shared" si="9"/>
        <v>112.5402878871958</v>
      </c>
      <c r="F96" s="51">
        <f t="shared" si="15"/>
        <v>0.27808557482790164</v>
      </c>
      <c r="G96" s="44">
        <f>IF(I95*($E$9*0.01/26)&gt;0,H96/2,0)</f>
        <v>404.69660447811231</v>
      </c>
      <c r="H96" s="133">
        <f>IF(I95*($E$9*0.01/26)&gt;0,(($E$9*0.01/12)*$E$8)/(1-1/(1+($E$9*0.01/12))^($E$10*12)),0)</f>
        <v>809.39320895622461</v>
      </c>
      <c r="I96" s="24">
        <f t="shared" si="10"/>
        <v>126488.5302348433</v>
      </c>
      <c r="J96" s="24">
        <f t="shared" si="11"/>
        <v>97806.998071452865</v>
      </c>
      <c r="K96" s="45">
        <f t="shared" si="12"/>
        <v>224295.52830629615</v>
      </c>
    </row>
    <row r="97" spans="1:11" x14ac:dyDescent="0.2">
      <c r="A97" s="138"/>
      <c r="B97" s="42">
        <f t="shared" si="13"/>
        <v>84</v>
      </c>
      <c r="C97" s="24">
        <f t="shared" si="8"/>
        <v>291.89660823425373</v>
      </c>
      <c r="D97" s="48">
        <f t="shared" si="14"/>
        <v>0.72127268923018784</v>
      </c>
      <c r="E97" s="24">
        <f t="shared" si="9"/>
        <v>112.79999624385857</v>
      </c>
      <c r="F97" s="51">
        <f t="shared" si="15"/>
        <v>0.27872731076981216</v>
      </c>
      <c r="G97" s="44">
        <f>IF(I95*($E$9*0.01/26)&gt;0,H96/2,0)</f>
        <v>404.69660447811231</v>
      </c>
      <c r="H97" s="134"/>
      <c r="I97" s="24">
        <f t="shared" si="10"/>
        <v>126375.73023859944</v>
      </c>
      <c r="J97" s="24">
        <f t="shared" si="11"/>
        <v>97515.101463218612</v>
      </c>
      <c r="K97" s="45">
        <f t="shared" si="12"/>
        <v>223890.83170181804</v>
      </c>
    </row>
    <row r="98" spans="1:11" x14ac:dyDescent="0.2">
      <c r="A98" s="138"/>
      <c r="B98" s="42">
        <f t="shared" si="13"/>
        <v>85</v>
      </c>
      <c r="C98" s="24">
        <f t="shared" si="8"/>
        <v>291.63630055061407</v>
      </c>
      <c r="D98" s="48">
        <f t="shared" si="14"/>
        <v>0.72062947235918062</v>
      </c>
      <c r="E98" s="24">
        <f t="shared" si="9"/>
        <v>113.06030392749824</v>
      </c>
      <c r="F98" s="51">
        <f t="shared" si="15"/>
        <v>0.27937052764081943</v>
      </c>
      <c r="G98" s="44">
        <f>IF(I97*($E$9*0.01/26)&gt;0,H98/2,0)</f>
        <v>404.69660447811231</v>
      </c>
      <c r="H98" s="133">
        <f>IF(I97*($E$9*0.01/26)&gt;0,(($E$9*0.01/12)*$E$8)/(1-1/(1+($E$9*0.01/12))^($E$10*12)),0)</f>
        <v>809.39320895622461</v>
      </c>
      <c r="I98" s="24">
        <f t="shared" si="10"/>
        <v>126262.66993467194</v>
      </c>
      <c r="J98" s="24">
        <f t="shared" si="11"/>
        <v>97223.465162667999</v>
      </c>
      <c r="K98" s="45">
        <f t="shared" si="12"/>
        <v>223486.13509733992</v>
      </c>
    </row>
    <row r="99" spans="1:11" x14ac:dyDescent="0.2">
      <c r="A99" s="138"/>
      <c r="B99" s="42">
        <f t="shared" si="13"/>
        <v>86</v>
      </c>
      <c r="C99" s="24">
        <f t="shared" si="8"/>
        <v>291.37539215693522</v>
      </c>
      <c r="D99" s="48">
        <f t="shared" si="14"/>
        <v>0.71998477114154791</v>
      </c>
      <c r="E99" s="24">
        <f t="shared" si="9"/>
        <v>113.32121232117709</v>
      </c>
      <c r="F99" s="51">
        <f t="shared" si="15"/>
        <v>0.28001522885845209</v>
      </c>
      <c r="G99" s="44">
        <f>IF(I97*($E$9*0.01/26)&gt;0,H98/2,0)</f>
        <v>404.69660447811231</v>
      </c>
      <c r="H99" s="134"/>
      <c r="I99" s="24">
        <f t="shared" si="10"/>
        <v>126149.34872235077</v>
      </c>
      <c r="J99" s="24">
        <f t="shared" si="11"/>
        <v>96932.089770511069</v>
      </c>
      <c r="K99" s="45">
        <f t="shared" si="12"/>
        <v>223081.43849286184</v>
      </c>
    </row>
    <row r="100" spans="1:11" x14ac:dyDescent="0.2">
      <c r="A100" s="138"/>
      <c r="B100" s="42">
        <f t="shared" si="13"/>
        <v>87</v>
      </c>
      <c r="C100" s="24">
        <f t="shared" si="8"/>
        <v>291.11388166696327</v>
      </c>
      <c r="D100" s="48">
        <f t="shared" si="14"/>
        <v>0.71933858215187452</v>
      </c>
      <c r="E100" s="24">
        <f t="shared" si="9"/>
        <v>113.58272281114904</v>
      </c>
      <c r="F100" s="51">
        <f t="shared" si="15"/>
        <v>0.28066141784812548</v>
      </c>
      <c r="G100" s="44">
        <f>IF(I99*($E$9*0.01/26)&gt;0,H100/2,0)</f>
        <v>404.69660447811231</v>
      </c>
      <c r="H100" s="133">
        <f>IF(I99*($E$9*0.01/26)&gt;0,(($E$9*0.01/12)*$E$8)/(1-1/(1+($E$9*0.01/12))^($E$10*12)),0)</f>
        <v>809.39320895622461</v>
      </c>
      <c r="I100" s="24">
        <f t="shared" si="10"/>
        <v>126035.76599953962</v>
      </c>
      <c r="J100" s="24">
        <f t="shared" si="11"/>
        <v>96640.975888844099</v>
      </c>
      <c r="K100" s="45">
        <f t="shared" si="12"/>
        <v>222676.74188838372</v>
      </c>
    </row>
    <row r="101" spans="1:11" x14ac:dyDescent="0.2">
      <c r="A101" s="138"/>
      <c r="B101" s="42">
        <f t="shared" si="13"/>
        <v>88</v>
      </c>
      <c r="C101" s="24">
        <f t="shared" si="8"/>
        <v>290.85176769124524</v>
      </c>
      <c r="D101" s="48">
        <f t="shared" si="14"/>
        <v>0.71869090195684049</v>
      </c>
      <c r="E101" s="24">
        <f t="shared" si="9"/>
        <v>113.84483678686706</v>
      </c>
      <c r="F101" s="51">
        <f t="shared" si="15"/>
        <v>0.28130909804315957</v>
      </c>
      <c r="G101" s="44">
        <f>IF(I99*($E$9*0.01/26)&gt;0,H100/2,0)</f>
        <v>404.69660447811231</v>
      </c>
      <c r="H101" s="134"/>
      <c r="I101" s="24">
        <f t="shared" si="10"/>
        <v>125921.92116275275</v>
      </c>
      <c r="J101" s="24">
        <f t="shared" si="11"/>
        <v>96350.124121152854</v>
      </c>
      <c r="K101" s="45">
        <f t="shared" si="12"/>
        <v>222272.04528390561</v>
      </c>
    </row>
    <row r="102" spans="1:11" x14ac:dyDescent="0.2">
      <c r="A102" s="138"/>
      <c r="B102" s="42">
        <f t="shared" si="13"/>
        <v>89</v>
      </c>
      <c r="C102" s="24">
        <f t="shared" si="8"/>
        <v>290.58904883712171</v>
      </c>
      <c r="D102" s="48">
        <f t="shared" si="14"/>
        <v>0.71804172711520242</v>
      </c>
      <c r="E102" s="24">
        <f t="shared" si="9"/>
        <v>114.1075556409906</v>
      </c>
      <c r="F102" s="51">
        <f t="shared" si="15"/>
        <v>0.28195827288479763</v>
      </c>
      <c r="G102" s="44">
        <f>IF(I101*($E$9*0.01/26)&gt;0,H102/2,0)</f>
        <v>404.69660447811231</v>
      </c>
      <c r="H102" s="133">
        <f>IF(I101*($E$9*0.01/26)&gt;0,(($E$9*0.01/12)*$E$8)/(1-1/(1+($E$9*0.01/12))^($E$10*12)),0)</f>
        <v>809.39320895622461</v>
      </c>
      <c r="I102" s="24">
        <f t="shared" si="10"/>
        <v>125807.81360711176</v>
      </c>
      <c r="J102" s="24">
        <f t="shared" si="11"/>
        <v>96059.535072315732</v>
      </c>
      <c r="K102" s="45">
        <f t="shared" si="12"/>
        <v>221867.34867942749</v>
      </c>
    </row>
    <row r="103" spans="1:11" x14ac:dyDescent="0.2">
      <c r="A103" s="138"/>
      <c r="B103" s="42">
        <f t="shared" si="13"/>
        <v>90</v>
      </c>
      <c r="C103" s="24">
        <f t="shared" si="8"/>
        <v>290.32572370871941</v>
      </c>
      <c r="D103" s="48">
        <f t="shared" si="14"/>
        <v>0.71739105417777593</v>
      </c>
      <c r="E103" s="24">
        <f t="shared" si="9"/>
        <v>114.3708807693929</v>
      </c>
      <c r="F103" s="51">
        <f t="shared" si="15"/>
        <v>0.28260894582222412</v>
      </c>
      <c r="G103" s="44">
        <f>IF(I101*($E$9*0.01/26)&gt;0,H102/2,0)</f>
        <v>404.69660447811231</v>
      </c>
      <c r="H103" s="134"/>
      <c r="I103" s="24">
        <f t="shared" si="10"/>
        <v>125693.44272634237</v>
      </c>
      <c r="J103" s="24">
        <f t="shared" si="11"/>
        <v>95769.209348607008</v>
      </c>
      <c r="K103" s="45">
        <f t="shared" si="12"/>
        <v>221462.65207494938</v>
      </c>
    </row>
    <row r="104" spans="1:11" x14ac:dyDescent="0.2">
      <c r="A104" s="138"/>
      <c r="B104" s="42">
        <f t="shared" si="13"/>
        <v>91</v>
      </c>
      <c r="C104" s="24">
        <f t="shared" si="8"/>
        <v>290.06179090694388</v>
      </c>
      <c r="D104" s="48">
        <f t="shared" si="14"/>
        <v>0.7167388796874169</v>
      </c>
      <c r="E104" s="24">
        <f t="shared" si="9"/>
        <v>114.63481357116842</v>
      </c>
      <c r="F104" s="51">
        <f t="shared" si="15"/>
        <v>0.2832611203125831</v>
      </c>
      <c r="G104" s="44">
        <f>IF(I103*($E$9*0.01/26)&gt;0,H104/2,0)</f>
        <v>404.69660447811231</v>
      </c>
      <c r="H104" s="133">
        <f>IF(I103*($E$9*0.01/26)&gt;0,(($E$9*0.01/12)*$E$8)/(1-1/(1+($E$9*0.01/12))^($E$10*12)),0)</f>
        <v>809.39320895622461</v>
      </c>
      <c r="I104" s="24">
        <f t="shared" si="10"/>
        <v>125578.8079127712</v>
      </c>
      <c r="J104" s="24">
        <f t="shared" si="11"/>
        <v>95479.147557700067</v>
      </c>
      <c r="K104" s="45">
        <f t="shared" si="12"/>
        <v>221057.95547047126</v>
      </c>
    </row>
    <row r="105" spans="1:11" x14ac:dyDescent="0.2">
      <c r="A105" s="138"/>
      <c r="B105" s="42">
        <f t="shared" si="13"/>
        <v>92</v>
      </c>
      <c r="C105" s="24">
        <f t="shared" si="8"/>
        <v>289.79724902947197</v>
      </c>
      <c r="D105" s="48">
        <f t="shared" si="14"/>
        <v>0.71608520017900334</v>
      </c>
      <c r="E105" s="24">
        <f t="shared" si="9"/>
        <v>114.89935544864034</v>
      </c>
      <c r="F105" s="51">
        <f t="shared" si="15"/>
        <v>0.28391479982099671</v>
      </c>
      <c r="G105" s="44">
        <f>IF(I103*($E$9*0.01/26)&gt;0,H104/2,0)</f>
        <v>404.69660447811231</v>
      </c>
      <c r="H105" s="134"/>
      <c r="I105" s="24">
        <f t="shared" si="10"/>
        <v>125463.90855732256</v>
      </c>
      <c r="J105" s="24">
        <f t="shared" si="11"/>
        <v>95189.35030867059</v>
      </c>
      <c r="K105" s="45">
        <f t="shared" si="12"/>
        <v>220653.25886599315</v>
      </c>
    </row>
    <row r="106" spans="1:11" x14ac:dyDescent="0.2">
      <c r="A106" s="138"/>
      <c r="B106" s="42">
        <f t="shared" si="13"/>
        <v>93</v>
      </c>
      <c r="C106" s="24">
        <f t="shared" si="8"/>
        <v>289.53209667074435</v>
      </c>
      <c r="D106" s="48">
        <f t="shared" si="14"/>
        <v>0.71543001217941637</v>
      </c>
      <c r="E106" s="24">
        <f t="shared" si="9"/>
        <v>115.16450780736795</v>
      </c>
      <c r="F106" s="51">
        <f t="shared" si="15"/>
        <v>0.28456998782058357</v>
      </c>
      <c r="G106" s="44">
        <f>IF(I105*($E$9*0.01/26)&gt;0,H106/2,0)</f>
        <v>404.69660447811231</v>
      </c>
      <c r="H106" s="133">
        <f>IF(I105*($E$9*0.01/26)&gt;0,(($E$9*0.01/12)*$E$8)/(1-1/(1+($E$9*0.01/12))^($E$10*12)),0)</f>
        <v>809.39320895622461</v>
      </c>
      <c r="I106" s="24">
        <f t="shared" si="10"/>
        <v>125348.7440495152</v>
      </c>
      <c r="J106" s="24">
        <f t="shared" si="11"/>
        <v>94899.818211999838</v>
      </c>
      <c r="K106" s="45">
        <f t="shared" si="12"/>
        <v>220248.56226151504</v>
      </c>
    </row>
    <row r="107" spans="1:11" x14ac:dyDescent="0.2">
      <c r="A107" s="138"/>
      <c r="B107" s="42">
        <f t="shared" si="13"/>
        <v>94</v>
      </c>
      <c r="C107" s="24">
        <f t="shared" si="8"/>
        <v>289.26633242195811</v>
      </c>
      <c r="D107" s="48">
        <f t="shared" si="14"/>
        <v>0.71477331220752272</v>
      </c>
      <c r="E107" s="24">
        <f t="shared" si="9"/>
        <v>115.43027205615419</v>
      </c>
      <c r="F107" s="51">
        <f t="shared" si="15"/>
        <v>0.28522668779247728</v>
      </c>
      <c r="G107" s="44">
        <f>IF(I105*($E$9*0.01/26)&gt;0,H106/2,0)</f>
        <v>404.69660447811231</v>
      </c>
      <c r="H107" s="134"/>
      <c r="I107" s="24">
        <f t="shared" si="10"/>
        <v>125233.31377745904</v>
      </c>
      <c r="J107" s="24">
        <f t="shared" si="11"/>
        <v>94610.551879577877</v>
      </c>
      <c r="K107" s="45">
        <f t="shared" si="12"/>
        <v>219843.86565703692</v>
      </c>
    </row>
    <row r="108" spans="1:11" x14ac:dyDescent="0.2">
      <c r="A108" s="138"/>
      <c r="B108" s="42">
        <f t="shared" si="13"/>
        <v>95</v>
      </c>
      <c r="C108" s="24">
        <f t="shared" si="8"/>
        <v>288.99995487105929</v>
      </c>
      <c r="D108" s="48">
        <f t="shared" si="14"/>
        <v>0.71411509677415541</v>
      </c>
      <c r="E108" s="24">
        <f t="shared" si="9"/>
        <v>115.69664960705302</v>
      </c>
      <c r="F108" s="51">
        <f t="shared" si="15"/>
        <v>0.28588490322584453</v>
      </c>
      <c r="G108" s="44">
        <f>IF(I107*($E$9*0.01/26)&gt;0,H108/2,0)</f>
        <v>404.69660447811231</v>
      </c>
      <c r="H108" s="133">
        <f>IF(I107*($E$9*0.01/26)&gt;0,(($E$9*0.01/12)*$E$8)/(1-1/(1+($E$9*0.01/12))^($E$10*12)),0)</f>
        <v>809.39320895622461</v>
      </c>
      <c r="I108" s="24">
        <f t="shared" si="10"/>
        <v>125117.61712785199</v>
      </c>
      <c r="J108" s="24">
        <f t="shared" si="11"/>
        <v>94321.551924706815</v>
      </c>
      <c r="K108" s="45">
        <f t="shared" si="12"/>
        <v>219439.16905255881</v>
      </c>
    </row>
    <row r="109" spans="1:11" x14ac:dyDescent="0.2">
      <c r="A109" s="138"/>
      <c r="B109" s="42">
        <f t="shared" si="13"/>
        <v>96</v>
      </c>
      <c r="C109" s="24">
        <f t="shared" si="8"/>
        <v>288.73296260273531</v>
      </c>
      <c r="D109" s="48">
        <f t="shared" si="14"/>
        <v>0.71345536238209584</v>
      </c>
      <c r="E109" s="24">
        <f t="shared" si="9"/>
        <v>115.96364187537699</v>
      </c>
      <c r="F109" s="51">
        <f t="shared" si="15"/>
        <v>0.28654463761790416</v>
      </c>
      <c r="G109" s="44">
        <f>IF(I107*($E$9*0.01/26)&gt;0,H108/2,0)</f>
        <v>404.69660447811231</v>
      </c>
      <c r="H109" s="134"/>
      <c r="I109" s="24">
        <f t="shared" si="10"/>
        <v>125001.65348597661</v>
      </c>
      <c r="J109" s="24">
        <f t="shared" si="11"/>
        <v>94032.81896210408</v>
      </c>
      <c r="K109" s="45">
        <f t="shared" si="12"/>
        <v>219034.47244808069</v>
      </c>
    </row>
    <row r="110" spans="1:11" x14ac:dyDescent="0.2">
      <c r="A110" s="138"/>
      <c r="B110" s="42">
        <f t="shared" si="13"/>
        <v>97</v>
      </c>
      <c r="C110" s="24">
        <f t="shared" si="8"/>
        <v>288.46535419840751</v>
      </c>
      <c r="D110" s="48">
        <f t="shared" si="14"/>
        <v>0.71279410552605449</v>
      </c>
      <c r="E110" s="24">
        <f t="shared" si="9"/>
        <v>116.2312502797048</v>
      </c>
      <c r="F110" s="51">
        <f t="shared" si="15"/>
        <v>0.28720589447394551</v>
      </c>
      <c r="G110" s="44">
        <f>IF(I109*($E$9*0.01/26)&gt;0,H110/2,0)</f>
        <v>404.69660447811231</v>
      </c>
      <c r="H110" s="133">
        <f>IF(I109*($E$9*0.01/26)&gt;0,(($E$9*0.01/12)*$E$8)/(1-1/(1+($E$9*0.01/12))^($E$10*12)),0)</f>
        <v>809.39320895622461</v>
      </c>
      <c r="I110" s="24">
        <f t="shared" si="10"/>
        <v>124885.42223569691</v>
      </c>
      <c r="J110" s="24">
        <f t="shared" si="11"/>
        <v>93744.353607905679</v>
      </c>
      <c r="K110" s="45">
        <f t="shared" si="12"/>
        <v>218629.77584360261</v>
      </c>
    </row>
    <row r="111" spans="1:11" x14ac:dyDescent="0.2">
      <c r="A111" s="138"/>
      <c r="B111" s="42">
        <f t="shared" si="13"/>
        <v>98</v>
      </c>
      <c r="C111" s="24">
        <f t="shared" si="8"/>
        <v>288.19712823622359</v>
      </c>
      <c r="D111" s="48">
        <f t="shared" si="14"/>
        <v>0.71213132269265311</v>
      </c>
      <c r="E111" s="24">
        <f t="shared" si="9"/>
        <v>116.49947624188871</v>
      </c>
      <c r="F111" s="51">
        <f t="shared" si="15"/>
        <v>0.28786867730734689</v>
      </c>
      <c r="G111" s="44">
        <f>IF(I109*($E$9*0.01/26)&gt;0,H110/2,0)</f>
        <v>404.69660447811231</v>
      </c>
      <c r="H111" s="134"/>
      <c r="I111" s="24">
        <f t="shared" si="10"/>
        <v>124768.92275945502</v>
      </c>
      <c r="J111" s="24">
        <f t="shared" si="11"/>
        <v>93456.156479669458</v>
      </c>
      <c r="K111" s="45">
        <f t="shared" si="12"/>
        <v>218225.07923912449</v>
      </c>
    </row>
    <row r="112" spans="1:11" x14ac:dyDescent="0.2">
      <c r="A112" s="138"/>
      <c r="B112" s="42">
        <f t="shared" si="13"/>
        <v>99</v>
      </c>
      <c r="C112" s="24">
        <f t="shared" si="8"/>
        <v>287.92828329105004</v>
      </c>
      <c r="D112" s="48">
        <f t="shared" si="14"/>
        <v>0.71146701036040549</v>
      </c>
      <c r="E112" s="24">
        <f t="shared" si="9"/>
        <v>116.76832118706227</v>
      </c>
      <c r="F112" s="51">
        <f t="shared" si="15"/>
        <v>0.28853298963959456</v>
      </c>
      <c r="G112" s="44">
        <f>IF(I111*($E$9*0.01/26)&gt;0,H112/2,0)</f>
        <v>404.69660447811231</v>
      </c>
      <c r="H112" s="133">
        <f>IF(I111*($E$9*0.01/26)&gt;0,(($E$9*0.01/12)*$E$8)/(1-1/(1+($E$9*0.01/12))^($E$10*12)),0)</f>
        <v>809.39320895622461</v>
      </c>
      <c r="I112" s="24">
        <f t="shared" si="10"/>
        <v>124652.15443826796</v>
      </c>
      <c r="J112" s="24">
        <f t="shared" si="11"/>
        <v>93168.228196378404</v>
      </c>
      <c r="K112" s="45">
        <f t="shared" si="12"/>
        <v>217820.38263464638</v>
      </c>
    </row>
    <row r="113" spans="1:11" x14ac:dyDescent="0.2">
      <c r="A113" s="138"/>
      <c r="B113" s="42">
        <f t="shared" si="13"/>
        <v>100</v>
      </c>
      <c r="C113" s="24">
        <f t="shared" si="8"/>
        <v>287.65881793446448</v>
      </c>
      <c r="D113" s="48">
        <f t="shared" si="14"/>
        <v>0.71080116499969859</v>
      </c>
      <c r="E113" s="24">
        <f t="shared" si="9"/>
        <v>117.03778654364783</v>
      </c>
      <c r="F113" s="51">
        <f t="shared" si="15"/>
        <v>0.28919883500030136</v>
      </c>
      <c r="G113" s="44">
        <f>IF(I111*($E$9*0.01/26)&gt;0,H112/2,0)</f>
        <v>404.69660447811231</v>
      </c>
      <c r="H113" s="134"/>
      <c r="I113" s="24">
        <f t="shared" si="10"/>
        <v>124535.11665172431</v>
      </c>
      <c r="J113" s="24">
        <f t="shared" si="11"/>
        <v>92880.569378443935</v>
      </c>
      <c r="K113" s="45">
        <f t="shared" si="12"/>
        <v>217415.68603016826</v>
      </c>
    </row>
    <row r="114" spans="1:11" x14ac:dyDescent="0.2">
      <c r="A114" s="138"/>
      <c r="B114" s="42">
        <f t="shared" si="13"/>
        <v>101</v>
      </c>
      <c r="C114" s="24">
        <f t="shared" si="8"/>
        <v>287.38873073474838</v>
      </c>
      <c r="D114" s="48">
        <f t="shared" si="14"/>
        <v>0.71013378307277486</v>
      </c>
      <c r="E114" s="24">
        <f t="shared" si="9"/>
        <v>117.30787374336393</v>
      </c>
      <c r="F114" s="51">
        <f t="shared" si="15"/>
        <v>0.28986621692722514</v>
      </c>
      <c r="G114" s="44">
        <f>IF(I113*($E$9*0.01/26)&gt;0,H114/2,0)</f>
        <v>404.69660447811231</v>
      </c>
      <c r="H114" s="133">
        <f>IF(I113*($E$9*0.01/26)&gt;0,(($E$9*0.01/12)*$E$8)/(1-1/(1+($E$9*0.01/12))^($E$10*12)),0)</f>
        <v>809.39320895622461</v>
      </c>
      <c r="I114" s="24">
        <f t="shared" si="10"/>
        <v>124417.80877798094</v>
      </c>
      <c r="J114" s="24">
        <f t="shared" si="11"/>
        <v>92593.180647709189</v>
      </c>
      <c r="K114" s="45">
        <f t="shared" si="12"/>
        <v>217010.98942569015</v>
      </c>
    </row>
    <row r="115" spans="1:11" x14ac:dyDescent="0.2">
      <c r="A115" s="138"/>
      <c r="B115" s="42">
        <f t="shared" si="13"/>
        <v>102</v>
      </c>
      <c r="C115" s="24">
        <f t="shared" si="8"/>
        <v>287.11802025687905</v>
      </c>
      <c r="D115" s="48">
        <f t="shared" si="14"/>
        <v>0.70946486103371198</v>
      </c>
      <c r="E115" s="24">
        <f t="shared" si="9"/>
        <v>117.57858422123326</v>
      </c>
      <c r="F115" s="51">
        <f t="shared" si="15"/>
        <v>0.29053513896628802</v>
      </c>
      <c r="G115" s="44">
        <f>IF(I113*($E$9*0.01/26)&gt;0,H114/2,0)</f>
        <v>404.69660447811231</v>
      </c>
      <c r="H115" s="134"/>
      <c r="I115" s="24">
        <f t="shared" si="10"/>
        <v>124300.23019375971</v>
      </c>
      <c r="J115" s="24">
        <f t="shared" si="11"/>
        <v>92306.062627452309</v>
      </c>
      <c r="K115" s="45">
        <f t="shared" si="12"/>
        <v>216606.29282121203</v>
      </c>
    </row>
    <row r="116" spans="1:11" x14ac:dyDescent="0.2">
      <c r="A116" s="138"/>
      <c r="B116" s="42">
        <f t="shared" si="13"/>
        <v>103</v>
      </c>
      <c r="C116" s="24">
        <f t="shared" si="8"/>
        <v>286.8466850625224</v>
      </c>
      <c r="D116" s="48">
        <f t="shared" si="14"/>
        <v>0.70879439532840527</v>
      </c>
      <c r="E116" s="24">
        <f t="shared" si="9"/>
        <v>117.84991941558991</v>
      </c>
      <c r="F116" s="51">
        <f t="shared" si="15"/>
        <v>0.29120560467159473</v>
      </c>
      <c r="G116" s="44">
        <f>IF(I115*($E$9*0.01/26)&gt;0,H116/2,0)</f>
        <v>404.69660447811231</v>
      </c>
      <c r="H116" s="133">
        <f>IF(I115*($E$9*0.01/26)&gt;0,(($E$9*0.01/12)*$E$8)/(1-1/(1+($E$9*0.01/12))^($E$10*12)),0)</f>
        <v>809.39320895622461</v>
      </c>
      <c r="I116" s="24">
        <f t="shared" si="10"/>
        <v>124182.38027434412</v>
      </c>
      <c r="J116" s="24">
        <f t="shared" si="11"/>
        <v>92019.215942389783</v>
      </c>
      <c r="K116" s="45">
        <f t="shared" si="12"/>
        <v>216201.59621673392</v>
      </c>
    </row>
    <row r="117" spans="1:11" x14ac:dyDescent="0.2">
      <c r="A117" s="139"/>
      <c r="B117" s="42">
        <f t="shared" si="13"/>
        <v>104</v>
      </c>
      <c r="C117" s="24">
        <f t="shared" si="8"/>
        <v>286.57472371002484</v>
      </c>
      <c r="D117" s="48">
        <f t="shared" si="14"/>
        <v>0.70812238239454761</v>
      </c>
      <c r="E117" s="24">
        <f t="shared" si="9"/>
        <v>118.12188076808746</v>
      </c>
      <c r="F117" s="51">
        <f t="shared" si="15"/>
        <v>0.29187761760545239</v>
      </c>
      <c r="G117" s="44">
        <f>IF(I115*($E$9*0.01/26)&gt;0,H116/2,0)</f>
        <v>404.69660447811231</v>
      </c>
      <c r="H117" s="134"/>
      <c r="I117" s="24">
        <f t="shared" si="10"/>
        <v>124064.25839357603</v>
      </c>
      <c r="J117" s="24">
        <f t="shared" si="11"/>
        <v>91732.641218679753</v>
      </c>
      <c r="K117" s="45">
        <f t="shared" si="12"/>
        <v>215796.8996122558</v>
      </c>
    </row>
    <row r="118" spans="1:11" x14ac:dyDescent="0.2">
      <c r="A118" s="137">
        <f>A92+1</f>
        <v>5</v>
      </c>
      <c r="B118" s="42">
        <f t="shared" si="13"/>
        <v>105</v>
      </c>
      <c r="C118" s="24">
        <f t="shared" si="8"/>
        <v>286.30213475440621</v>
      </c>
      <c r="D118" s="48">
        <f t="shared" si="14"/>
        <v>0.70744881866161202</v>
      </c>
      <c r="E118" s="24">
        <f t="shared" si="9"/>
        <v>118.3944697237061</v>
      </c>
      <c r="F118" s="51">
        <f t="shared" si="15"/>
        <v>0.29255118133838792</v>
      </c>
      <c r="G118" s="44">
        <f>IF(I117*($E$9*0.01/26)&gt;0,H118/2,0)</f>
        <v>404.69660447811231</v>
      </c>
      <c r="H118" s="133">
        <f>IF(I117*($E$9*0.01/26)&gt;0,(($E$9*0.01/12)*$E$8)/(1-1/(1+($E$9*0.01/12))^($E$10*12)),0)</f>
        <v>809.39320895622461</v>
      </c>
      <c r="I118" s="24">
        <f t="shared" si="10"/>
        <v>123945.86392385233</v>
      </c>
      <c r="J118" s="24">
        <f t="shared" si="11"/>
        <v>91446.339083925341</v>
      </c>
      <c r="K118" s="45">
        <f t="shared" si="12"/>
        <v>215392.20300777769</v>
      </c>
    </row>
    <row r="119" spans="1:11" x14ac:dyDescent="0.2">
      <c r="A119" s="138"/>
      <c r="B119" s="42">
        <f t="shared" si="13"/>
        <v>106</v>
      </c>
      <c r="C119" s="24">
        <f t="shared" si="8"/>
        <v>286.0289167473515</v>
      </c>
      <c r="D119" s="48">
        <f t="shared" si="14"/>
        <v>0.70677370055083111</v>
      </c>
      <c r="E119" s="24">
        <f t="shared" si="9"/>
        <v>118.6676877307608</v>
      </c>
      <c r="F119" s="51">
        <f t="shared" si="15"/>
        <v>0.29322629944916884</v>
      </c>
      <c r="G119" s="44">
        <f>IF(I117*($E$9*0.01/26)&gt;0,H118/2,0)</f>
        <v>404.69660447811231</v>
      </c>
      <c r="H119" s="134"/>
      <c r="I119" s="24">
        <f t="shared" si="10"/>
        <v>123827.19623612157</v>
      </c>
      <c r="J119" s="24">
        <f t="shared" si="11"/>
        <v>91160.310167177988</v>
      </c>
      <c r="K119" s="45">
        <f t="shared" si="12"/>
        <v>214987.50640329957</v>
      </c>
    </row>
    <row r="120" spans="1:11" x14ac:dyDescent="0.2">
      <c r="A120" s="138"/>
      <c r="B120" s="42">
        <f t="shared" si="13"/>
        <v>107</v>
      </c>
      <c r="C120" s="24">
        <f t="shared" si="8"/>
        <v>285.7550682372036</v>
      </c>
      <c r="D120" s="48">
        <f t="shared" si="14"/>
        <v>0.7060970244751793</v>
      </c>
      <c r="E120" s="24">
        <f t="shared" si="9"/>
        <v>118.9415362409087</v>
      </c>
      <c r="F120" s="51">
        <f t="shared" si="15"/>
        <v>0.29390297552482075</v>
      </c>
      <c r="G120" s="44">
        <f>IF(I119*($E$9*0.01/26)&gt;0,H120/2,0)</f>
        <v>404.69660447811231</v>
      </c>
      <c r="H120" s="133">
        <f>IF(I119*($E$9*0.01/26)&gt;0,(($E$9*0.01/12)*$E$8)/(1-1/(1+($E$9*0.01/12))^($E$10*12)),0)</f>
        <v>809.39320895622461</v>
      </c>
      <c r="I120" s="24">
        <f t="shared" si="10"/>
        <v>123708.25469988066</v>
      </c>
      <c r="J120" s="24">
        <f t="shared" si="11"/>
        <v>90874.555098940778</v>
      </c>
      <c r="K120" s="45">
        <f t="shared" si="12"/>
        <v>214582.80979882146</v>
      </c>
    </row>
    <row r="121" spans="1:11" x14ac:dyDescent="0.2">
      <c r="A121" s="138"/>
      <c r="B121" s="42">
        <f t="shared" si="13"/>
        <v>108</v>
      </c>
      <c r="C121" s="24">
        <f t="shared" si="8"/>
        <v>285.48058776895533</v>
      </c>
      <c r="D121" s="48">
        <f t="shared" si="14"/>
        <v>0.70541878683935266</v>
      </c>
      <c r="E121" s="24">
        <f t="shared" si="9"/>
        <v>119.21601670915697</v>
      </c>
      <c r="F121" s="51">
        <f t="shared" si="15"/>
        <v>0.29458121316064728</v>
      </c>
      <c r="G121" s="44">
        <f>IF(I119*($E$9*0.01/26)&gt;0,H120/2,0)</f>
        <v>404.69660447811231</v>
      </c>
      <c r="H121" s="134"/>
      <c r="I121" s="24">
        <f t="shared" si="10"/>
        <v>123589.0386831715</v>
      </c>
      <c r="J121" s="24">
        <f t="shared" si="11"/>
        <v>90589.074511171828</v>
      </c>
      <c r="K121" s="45">
        <f t="shared" si="12"/>
        <v>214178.11319434334</v>
      </c>
    </row>
    <row r="122" spans="1:11" x14ac:dyDescent="0.2">
      <c r="A122" s="138"/>
      <c r="B122" s="42">
        <f t="shared" si="13"/>
        <v>109</v>
      </c>
      <c r="C122" s="24">
        <f t="shared" si="8"/>
        <v>285.20547388424188</v>
      </c>
      <c r="D122" s="48">
        <f t="shared" si="14"/>
        <v>0.70473898403975122</v>
      </c>
      <c r="E122" s="24">
        <f t="shared" si="9"/>
        <v>119.49113059387042</v>
      </c>
      <c r="F122" s="51">
        <f t="shared" si="15"/>
        <v>0.29526101596024884</v>
      </c>
      <c r="G122" s="44">
        <f>IF(I121*($E$9*0.01/26)&gt;0,H122/2,0)</f>
        <v>404.69660447811231</v>
      </c>
      <c r="H122" s="133">
        <f>IF(I121*($E$9*0.01/26)&gt;0,(($E$9*0.01/12)*$E$8)/(1-1/(1+($E$9*0.01/12))^($E$10*12)),0)</f>
        <v>809.39320895622461</v>
      </c>
      <c r="I122" s="24">
        <f t="shared" si="10"/>
        <v>123469.54755257763</v>
      </c>
      <c r="J122" s="24">
        <f t="shared" si="11"/>
        <v>90303.869037287586</v>
      </c>
      <c r="K122" s="45">
        <f t="shared" si="12"/>
        <v>213773.41658986523</v>
      </c>
    </row>
    <row r="123" spans="1:11" x14ac:dyDescent="0.2">
      <c r="A123" s="138"/>
      <c r="B123" s="42">
        <f t="shared" si="13"/>
        <v>110</v>
      </c>
      <c r="C123" s="24">
        <f t="shared" si="8"/>
        <v>284.92972512133298</v>
      </c>
      <c r="D123" s="48">
        <f t="shared" si="14"/>
        <v>0.70405761246445842</v>
      </c>
      <c r="E123" s="24">
        <f t="shared" si="9"/>
        <v>119.76687935677933</v>
      </c>
      <c r="F123" s="51">
        <f t="shared" si="15"/>
        <v>0.29594238753554164</v>
      </c>
      <c r="G123" s="44">
        <f>IF(I121*($E$9*0.01/26)&gt;0,H122/2,0)</f>
        <v>404.69660447811231</v>
      </c>
      <c r="H123" s="134"/>
      <c r="I123" s="24">
        <f t="shared" si="10"/>
        <v>123349.78067322084</v>
      </c>
      <c r="J123" s="24">
        <f t="shared" si="11"/>
        <v>90018.939312166258</v>
      </c>
      <c r="K123" s="45">
        <f t="shared" si="12"/>
        <v>213368.71998538711</v>
      </c>
    </row>
    <row r="124" spans="1:11" x14ac:dyDescent="0.2">
      <c r="A124" s="138"/>
      <c r="B124" s="42">
        <f t="shared" si="13"/>
        <v>111</v>
      </c>
      <c r="C124" s="24">
        <f t="shared" si="8"/>
        <v>284.65334001512497</v>
      </c>
      <c r="D124" s="48">
        <f t="shared" si="14"/>
        <v>0.70337466849322239</v>
      </c>
      <c r="E124" s="24">
        <f t="shared" si="9"/>
        <v>120.04326446298734</v>
      </c>
      <c r="F124" s="51">
        <f t="shared" si="15"/>
        <v>0.29662533150677767</v>
      </c>
      <c r="G124" s="44">
        <f>IF(I123*($E$9*0.01/26)&gt;0,H124/2,0)</f>
        <v>404.69660447811231</v>
      </c>
      <c r="H124" s="133">
        <f>IF(I123*($E$9*0.01/26)&gt;0,(($E$9*0.01/12)*$E$8)/(1-1/(1+($E$9*0.01/12))^($E$10*12)),0)</f>
        <v>809.39320895622461</v>
      </c>
      <c r="I124" s="24">
        <f t="shared" si="10"/>
        <v>123229.73740875785</v>
      </c>
      <c r="J124" s="24">
        <f t="shared" si="11"/>
        <v>89734.285972151134</v>
      </c>
      <c r="K124" s="45">
        <f t="shared" si="12"/>
        <v>212964.023380909</v>
      </c>
    </row>
    <row r="125" spans="1:11" x14ac:dyDescent="0.2">
      <c r="A125" s="138"/>
      <c r="B125" s="42">
        <f t="shared" si="13"/>
        <v>112</v>
      </c>
      <c r="C125" s="24">
        <f t="shared" si="8"/>
        <v>284.37631709713349</v>
      </c>
      <c r="D125" s="48">
        <f t="shared" si="14"/>
        <v>0.70269014849743761</v>
      </c>
      <c r="E125" s="24">
        <f t="shared" si="9"/>
        <v>120.32028738097881</v>
      </c>
      <c r="F125" s="51">
        <f t="shared" si="15"/>
        <v>0.29730985150256245</v>
      </c>
      <c r="G125" s="44">
        <f>IF(I123*($E$9*0.01/26)&gt;0,H124/2,0)</f>
        <v>404.69660447811231</v>
      </c>
      <c r="H125" s="134"/>
      <c r="I125" s="24">
        <f t="shared" si="10"/>
        <v>123109.41712137687</v>
      </c>
      <c r="J125" s="24">
        <f t="shared" si="11"/>
        <v>89449.909655053998</v>
      </c>
      <c r="K125" s="45">
        <f t="shared" si="12"/>
        <v>212559.32677643088</v>
      </c>
    </row>
    <row r="126" spans="1:11" x14ac:dyDescent="0.2">
      <c r="A126" s="138"/>
      <c r="B126" s="42">
        <f t="shared" si="13"/>
        <v>113</v>
      </c>
      <c r="C126" s="24">
        <f t="shared" si="8"/>
        <v>284.09865489548508</v>
      </c>
      <c r="D126" s="48">
        <f t="shared" si="14"/>
        <v>0.70200404884012402</v>
      </c>
      <c r="E126" s="24">
        <f t="shared" si="9"/>
        <v>120.59794958262722</v>
      </c>
      <c r="F126" s="51">
        <f t="shared" si="15"/>
        <v>0.29799595115987604</v>
      </c>
      <c r="G126" s="44">
        <f>IF(I125*($E$9*0.01/26)&gt;0,H126/2,0)</f>
        <v>404.69660447811231</v>
      </c>
      <c r="H126" s="133">
        <f>IF(I125*($E$9*0.01/26)&gt;0,(($E$9*0.01/12)*$E$8)/(1-1/(1+($E$9*0.01/12))^($E$10*12)),0)</f>
        <v>809.39320895622461</v>
      </c>
      <c r="I126" s="24">
        <f t="shared" si="10"/>
        <v>122988.81917179424</v>
      </c>
      <c r="J126" s="24">
        <f t="shared" si="11"/>
        <v>89165.811000158516</v>
      </c>
      <c r="K126" s="45">
        <f t="shared" si="12"/>
        <v>212154.63017195277</v>
      </c>
    </row>
    <row r="127" spans="1:11" x14ac:dyDescent="0.2">
      <c r="A127" s="138"/>
      <c r="B127" s="42">
        <f t="shared" si="13"/>
        <v>114</v>
      </c>
      <c r="C127" s="24">
        <f t="shared" si="8"/>
        <v>283.82035193490975</v>
      </c>
      <c r="D127" s="48">
        <f t="shared" si="14"/>
        <v>0.70131636587590873</v>
      </c>
      <c r="E127" s="24">
        <f t="shared" si="9"/>
        <v>120.87625254320255</v>
      </c>
      <c r="F127" s="51">
        <f t="shared" si="15"/>
        <v>0.29868363412409121</v>
      </c>
      <c r="G127" s="44">
        <f>IF(I125*($E$9*0.01/26)&gt;0,H126/2,0)</f>
        <v>404.69660447811231</v>
      </c>
      <c r="H127" s="134"/>
      <c r="I127" s="24">
        <f t="shared" si="10"/>
        <v>122867.94291925104</v>
      </c>
      <c r="J127" s="24">
        <f t="shared" si="11"/>
        <v>88881.990648223611</v>
      </c>
      <c r="K127" s="45">
        <f t="shared" si="12"/>
        <v>211749.93356747465</v>
      </c>
    </row>
    <row r="128" spans="1:11" x14ac:dyDescent="0.2">
      <c r="A128" s="138"/>
      <c r="B128" s="42">
        <f t="shared" si="13"/>
        <v>115</v>
      </c>
      <c r="C128" s="24">
        <f t="shared" si="8"/>
        <v>283.54140673673317</v>
      </c>
      <c r="D128" s="48">
        <f t="shared" si="14"/>
        <v>0.70062709595100714</v>
      </c>
      <c r="E128" s="24">
        <f t="shared" si="9"/>
        <v>121.15519774137914</v>
      </c>
      <c r="F128" s="51">
        <f t="shared" si="15"/>
        <v>0.29937290404899286</v>
      </c>
      <c r="G128" s="44">
        <f>IF(I127*($E$9*0.01/26)&gt;0,H128/2,0)</f>
        <v>404.69660447811231</v>
      </c>
      <c r="H128" s="133">
        <f>IF(I127*($E$9*0.01/26)&gt;0,(($E$9*0.01/12)*$E$8)/(1-1/(1+($E$9*0.01/12))^($E$10*12)),0)</f>
        <v>809.39320895622461</v>
      </c>
      <c r="I128" s="24">
        <f t="shared" si="10"/>
        <v>122746.78772150967</v>
      </c>
      <c r="J128" s="24">
        <f t="shared" si="11"/>
        <v>88598.449241486873</v>
      </c>
      <c r="K128" s="45">
        <f t="shared" si="12"/>
        <v>211345.23696299654</v>
      </c>
    </row>
    <row r="129" spans="1:11" x14ac:dyDescent="0.2">
      <c r="A129" s="138"/>
      <c r="B129" s="42">
        <f t="shared" si="13"/>
        <v>116</v>
      </c>
      <c r="C129" s="24">
        <f t="shared" si="8"/>
        <v>283.26181781886845</v>
      </c>
      <c r="D129" s="48">
        <f t="shared" si="14"/>
        <v>0.69993623540320171</v>
      </c>
      <c r="E129" s="24">
        <f t="shared" si="9"/>
        <v>121.43478665924385</v>
      </c>
      <c r="F129" s="51">
        <f t="shared" si="15"/>
        <v>0.30006376459679823</v>
      </c>
      <c r="G129" s="44">
        <f>IF(I127*($E$9*0.01/26)&gt;0,H128/2,0)</f>
        <v>404.69660447811231</v>
      </c>
      <c r="H129" s="134"/>
      <c r="I129" s="24">
        <f t="shared" si="10"/>
        <v>122625.35293485042</v>
      </c>
      <c r="J129" s="24">
        <f t="shared" si="11"/>
        <v>88315.187423668001</v>
      </c>
      <c r="K129" s="45">
        <f t="shared" si="12"/>
        <v>210940.54035851842</v>
      </c>
    </row>
    <row r="130" spans="1:11" x14ac:dyDescent="0.2">
      <c r="A130" s="138"/>
      <c r="B130" s="42">
        <f t="shared" si="13"/>
        <v>117</v>
      </c>
      <c r="C130" s="24">
        <f t="shared" si="8"/>
        <v>282.98158369580864</v>
      </c>
      <c r="D130" s="48">
        <f t="shared" si="14"/>
        <v>0.69924378056182446</v>
      </c>
      <c r="E130" s="24">
        <f t="shared" si="9"/>
        <v>121.71502078230367</v>
      </c>
      <c r="F130" s="51">
        <f t="shared" si="15"/>
        <v>0.30075621943817549</v>
      </c>
      <c r="G130" s="44">
        <f>IF(I129*($E$9*0.01/26)&gt;0,H130/2,0)</f>
        <v>404.69660447811231</v>
      </c>
      <c r="H130" s="133">
        <f>IF(I129*($E$9*0.01/26)&gt;0,(($E$9*0.01/12)*$E$8)/(1-1/(1+($E$9*0.01/12))^($E$10*12)),0)</f>
        <v>809.39320895622461</v>
      </c>
      <c r="I130" s="24">
        <f t="shared" si="10"/>
        <v>122503.63791406812</v>
      </c>
      <c r="J130" s="24">
        <f t="shared" si="11"/>
        <v>88032.205839972186</v>
      </c>
      <c r="K130" s="45">
        <f t="shared" si="12"/>
        <v>210535.84375404031</v>
      </c>
    </row>
    <row r="131" spans="1:11" x14ac:dyDescent="0.2">
      <c r="A131" s="138"/>
      <c r="B131" s="42">
        <f t="shared" si="13"/>
        <v>118</v>
      </c>
      <c r="C131" s="24">
        <f t="shared" si="8"/>
        <v>282.7007028786187</v>
      </c>
      <c r="D131" s="48">
        <f t="shared" si="14"/>
        <v>0.69854972774773638</v>
      </c>
      <c r="E131" s="24">
        <f t="shared" si="9"/>
        <v>121.99590159949361</v>
      </c>
      <c r="F131" s="51">
        <f t="shared" si="15"/>
        <v>0.30145027225226362</v>
      </c>
      <c r="G131" s="44">
        <f>IF(I129*($E$9*0.01/26)&gt;0,H130/2,0)</f>
        <v>404.69660447811231</v>
      </c>
      <c r="H131" s="134"/>
      <c r="I131" s="24">
        <f t="shared" si="10"/>
        <v>122381.64201246863</v>
      </c>
      <c r="J131" s="24">
        <f t="shared" si="11"/>
        <v>87749.505137093569</v>
      </c>
      <c r="K131" s="45">
        <f t="shared" si="12"/>
        <v>210131.1471495622</v>
      </c>
    </row>
    <row r="132" spans="1:11" x14ac:dyDescent="0.2">
      <c r="A132" s="138"/>
      <c r="B132" s="42">
        <f t="shared" si="13"/>
        <v>119</v>
      </c>
      <c r="C132" s="24">
        <f t="shared" si="8"/>
        <v>282.41917387492759</v>
      </c>
      <c r="D132" s="48">
        <f t="shared" si="14"/>
        <v>0.69785407327330817</v>
      </c>
      <c r="E132" s="24">
        <f t="shared" si="9"/>
        <v>122.27743060318471</v>
      </c>
      <c r="F132" s="51">
        <f t="shared" si="15"/>
        <v>0.30214592672669183</v>
      </c>
      <c r="G132" s="44">
        <f>IF(I131*($E$9*0.01/26)&gt;0,H132/2,0)</f>
        <v>404.69660447811231</v>
      </c>
      <c r="H132" s="133">
        <f>IF(I131*($E$9*0.01/26)&gt;0,(($E$9*0.01/12)*$E$8)/(1-1/(1+($E$9*0.01/12))^($E$10*12)),0)</f>
        <v>809.39320895622461</v>
      </c>
      <c r="I132" s="24">
        <f t="shared" si="10"/>
        <v>122259.36458186545</v>
      </c>
      <c r="J132" s="24">
        <f t="shared" si="11"/>
        <v>87467.085963218648</v>
      </c>
      <c r="K132" s="45">
        <f t="shared" si="12"/>
        <v>209726.45054508408</v>
      </c>
    </row>
    <row r="133" spans="1:11" x14ac:dyDescent="0.2">
      <c r="A133" s="138"/>
      <c r="B133" s="42">
        <f t="shared" si="13"/>
        <v>120</v>
      </c>
      <c r="C133" s="24">
        <f t="shared" si="8"/>
        <v>282.13699518892025</v>
      </c>
      <c r="D133" s="48">
        <f t="shared" si="14"/>
        <v>0.69715681344240044</v>
      </c>
      <c r="E133" s="24">
        <f t="shared" si="9"/>
        <v>122.55960928919205</v>
      </c>
      <c r="F133" s="51">
        <f t="shared" si="15"/>
        <v>0.30284318655759956</v>
      </c>
      <c r="G133" s="44">
        <f>IF(I131*($E$9*0.01/26)&gt;0,H132/2,0)</f>
        <v>404.69660447811231</v>
      </c>
      <c r="H133" s="134"/>
      <c r="I133" s="24">
        <f t="shared" si="10"/>
        <v>122136.80497257625</v>
      </c>
      <c r="J133" s="24">
        <f t="shared" si="11"/>
        <v>87184.948968029727</v>
      </c>
      <c r="K133" s="45">
        <f t="shared" si="12"/>
        <v>209321.75394060597</v>
      </c>
    </row>
    <row r="134" spans="1:11" x14ac:dyDescent="0.2">
      <c r="A134" s="138"/>
      <c r="B134" s="42">
        <f t="shared" si="13"/>
        <v>121</v>
      </c>
      <c r="C134" s="24">
        <f t="shared" si="8"/>
        <v>281.85416532132979</v>
      </c>
      <c r="D134" s="48">
        <f t="shared" si="14"/>
        <v>0.69645794455034438</v>
      </c>
      <c r="E134" s="24">
        <f t="shared" si="9"/>
        <v>122.84243915678252</v>
      </c>
      <c r="F134" s="51">
        <f t="shared" si="15"/>
        <v>0.30354205544965562</v>
      </c>
      <c r="G134" s="44">
        <f>IF(I133*($E$9*0.01/26)&gt;0,H134/2,0)</f>
        <v>404.69660447811231</v>
      </c>
      <c r="H134" s="133">
        <f>IF(I133*($E$9*0.01/26)&gt;0,(($E$9*0.01/12)*$E$8)/(1-1/(1+($E$9*0.01/12))^($E$10*12)),0)</f>
        <v>809.39320895622461</v>
      </c>
      <c r="I134" s="24">
        <f t="shared" si="10"/>
        <v>122013.96253341947</v>
      </c>
      <c r="J134" s="24">
        <f t="shared" si="11"/>
        <v>86903.094802708394</v>
      </c>
      <c r="K134" s="45">
        <f t="shared" si="12"/>
        <v>208917.05733612785</v>
      </c>
    </row>
    <row r="135" spans="1:11" x14ac:dyDescent="0.2">
      <c r="A135" s="138"/>
      <c r="B135" s="42">
        <f t="shared" si="13"/>
        <v>122</v>
      </c>
      <c r="C135" s="24">
        <f t="shared" si="8"/>
        <v>281.57068276942954</v>
      </c>
      <c r="D135" s="48">
        <f t="shared" si="14"/>
        <v>0.69575746288392215</v>
      </c>
      <c r="E135" s="24">
        <f t="shared" si="9"/>
        <v>123.12592170868277</v>
      </c>
      <c r="F135" s="51">
        <f t="shared" si="15"/>
        <v>0.30424253711607785</v>
      </c>
      <c r="G135" s="44">
        <f>IF(I133*($E$9*0.01/26)&gt;0,H134/2,0)</f>
        <v>404.69660447811231</v>
      </c>
      <c r="H135" s="134"/>
      <c r="I135" s="24">
        <f t="shared" si="10"/>
        <v>121890.83661171079</v>
      </c>
      <c r="J135" s="24">
        <f t="shared" si="11"/>
        <v>86621.524119938971</v>
      </c>
      <c r="K135" s="45">
        <f t="shared" si="12"/>
        <v>208512.36073164977</v>
      </c>
    </row>
    <row r="136" spans="1:11" x14ac:dyDescent="0.2">
      <c r="A136" s="138"/>
      <c r="B136" s="42">
        <f t="shared" si="13"/>
        <v>123</v>
      </c>
      <c r="C136" s="24">
        <f t="shared" si="8"/>
        <v>281.28654602702488</v>
      </c>
      <c r="D136" s="48">
        <f t="shared" si="14"/>
        <v>0.69505536472134655</v>
      </c>
      <c r="E136" s="24">
        <f t="shared" si="9"/>
        <v>123.41005845108742</v>
      </c>
      <c r="F136" s="51">
        <f t="shared" si="15"/>
        <v>0.30494463527865345</v>
      </c>
      <c r="G136" s="44">
        <f>IF(I135*($E$9*0.01/26)&gt;0,H136/2,0)</f>
        <v>404.69660447811231</v>
      </c>
      <c r="H136" s="133">
        <f>IF(I135*($E$9*0.01/26)&gt;0,(($E$9*0.01/12)*$E$8)/(1-1/(1+($E$9*0.01/12))^($E$10*12)),0)</f>
        <v>809.39320895622461</v>
      </c>
      <c r="I136" s="24">
        <f t="shared" si="10"/>
        <v>121767.42655325971</v>
      </c>
      <c r="J136" s="24">
        <f t="shared" si="11"/>
        <v>86340.237573911945</v>
      </c>
      <c r="K136" s="45">
        <f t="shared" si="12"/>
        <v>208107.66412717165</v>
      </c>
    </row>
    <row r="137" spans="1:11" x14ac:dyDescent="0.2">
      <c r="A137" s="138"/>
      <c r="B137" s="42">
        <f t="shared" si="13"/>
        <v>124</v>
      </c>
      <c r="C137" s="24">
        <f t="shared" si="8"/>
        <v>281.00175358444545</v>
      </c>
      <c r="D137" s="48">
        <f t="shared" si="14"/>
        <v>0.694351646332242</v>
      </c>
      <c r="E137" s="24">
        <f t="shared" si="9"/>
        <v>123.69485089366685</v>
      </c>
      <c r="F137" s="51">
        <f t="shared" si="15"/>
        <v>0.305648353667758</v>
      </c>
      <c r="G137" s="44">
        <f>IF(I135*($E$9*0.01/26)&gt;0,H136/2,0)</f>
        <v>404.69660447811231</v>
      </c>
      <c r="H137" s="134"/>
      <c r="I137" s="24">
        <f t="shared" si="10"/>
        <v>121643.73170236604</v>
      </c>
      <c r="J137" s="24">
        <f t="shared" si="11"/>
        <v>86059.235820327493</v>
      </c>
      <c r="K137" s="45">
        <f t="shared" si="12"/>
        <v>207702.96752269354</v>
      </c>
    </row>
    <row r="138" spans="1:11" x14ac:dyDescent="0.2">
      <c r="A138" s="138"/>
      <c r="B138" s="42">
        <f t="shared" si="13"/>
        <v>125</v>
      </c>
      <c r="C138" s="24">
        <f t="shared" si="8"/>
        <v>280.716303928537</v>
      </c>
      <c r="D138" s="48">
        <f t="shared" si="14"/>
        <v>0.69364630397762406</v>
      </c>
      <c r="E138" s="24">
        <f t="shared" si="9"/>
        <v>123.9803005495753</v>
      </c>
      <c r="F138" s="51">
        <f t="shared" si="15"/>
        <v>0.30635369602237589</v>
      </c>
      <c r="G138" s="44">
        <f>IF(I137*($E$9*0.01/26)&gt;0,H138/2,0)</f>
        <v>404.69660447811231</v>
      </c>
      <c r="H138" s="133">
        <f>IF(I137*($E$9*0.01/26)&gt;0,(($E$9*0.01/12)*$E$8)/(1-1/(1+($E$9*0.01/12))^($E$10*12)),0)</f>
        <v>809.39320895622461</v>
      </c>
      <c r="I138" s="24">
        <f t="shared" si="10"/>
        <v>121519.75140181647</v>
      </c>
      <c r="J138" s="24">
        <f t="shared" si="11"/>
        <v>85778.519516398956</v>
      </c>
      <c r="K138" s="45">
        <f t="shared" si="12"/>
        <v>207298.27091821542</v>
      </c>
    </row>
    <row r="139" spans="1:11" x14ac:dyDescent="0.2">
      <c r="A139" s="138"/>
      <c r="B139" s="42">
        <f t="shared" si="13"/>
        <v>126</v>
      </c>
      <c r="C139" s="24">
        <f t="shared" si="8"/>
        <v>280.43019554265334</v>
      </c>
      <c r="D139" s="48">
        <f t="shared" si="14"/>
        <v>0.69293933390988005</v>
      </c>
      <c r="E139" s="24">
        <f t="shared" si="9"/>
        <v>124.26640893545897</v>
      </c>
      <c r="F139" s="51">
        <f t="shared" si="15"/>
        <v>0.30706066609011989</v>
      </c>
      <c r="G139" s="44">
        <f>IF(I137*($E$9*0.01/26)&gt;0,H138/2,0)</f>
        <v>404.69660447811231</v>
      </c>
      <c r="H139" s="134"/>
      <c r="I139" s="24">
        <f t="shared" si="10"/>
        <v>121395.484992881</v>
      </c>
      <c r="J139" s="24">
        <f t="shared" si="11"/>
        <v>85498.089320856307</v>
      </c>
      <c r="K139" s="45">
        <f t="shared" si="12"/>
        <v>206893.57431373731</v>
      </c>
    </row>
    <row r="140" spans="1:11" x14ac:dyDescent="0.2">
      <c r="A140" s="138"/>
      <c r="B140" s="42">
        <f t="shared" si="13"/>
        <v>127</v>
      </c>
      <c r="C140" s="24">
        <f t="shared" si="8"/>
        <v>280.14342690664841</v>
      </c>
      <c r="D140" s="48">
        <f t="shared" si="14"/>
        <v>0.69223073237274901</v>
      </c>
      <c r="E140" s="24">
        <f t="shared" si="9"/>
        <v>124.55317757146389</v>
      </c>
      <c r="F140" s="51">
        <f t="shared" si="15"/>
        <v>0.30776926762725099</v>
      </c>
      <c r="G140" s="44">
        <f>IF(I139*($E$9*0.01/26)&gt;0,H140/2,0)</f>
        <v>404.69660447811231</v>
      </c>
      <c r="H140" s="133">
        <f>IF(I139*($E$9*0.01/26)&gt;0,(($E$9*0.01/12)*$E$8)/(1-1/(1+($E$9*0.01/12))^($E$10*12)),0)</f>
        <v>809.39320895622461</v>
      </c>
      <c r="I140" s="24">
        <f t="shared" si="10"/>
        <v>121270.93181530954</v>
      </c>
      <c r="J140" s="24">
        <f t="shared" si="11"/>
        <v>85217.945893949654</v>
      </c>
      <c r="K140" s="45">
        <f t="shared" si="12"/>
        <v>206488.87770925919</v>
      </c>
    </row>
    <row r="141" spans="1:11" x14ac:dyDescent="0.2">
      <c r="A141" s="138"/>
      <c r="B141" s="42">
        <f t="shared" si="13"/>
        <v>128</v>
      </c>
      <c r="C141" s="24">
        <f t="shared" si="8"/>
        <v>279.85599649686816</v>
      </c>
      <c r="D141" s="48">
        <f t="shared" si="14"/>
        <v>0.69152049560130158</v>
      </c>
      <c r="E141" s="24">
        <f t="shared" si="9"/>
        <v>124.84060798124415</v>
      </c>
      <c r="F141" s="51">
        <f t="shared" si="15"/>
        <v>0.30847950439869837</v>
      </c>
      <c r="G141" s="44">
        <f>IF(I139*($E$9*0.01/26)&gt;0,H140/2,0)</f>
        <v>404.69660447811231</v>
      </c>
      <c r="H141" s="134"/>
      <c r="I141" s="24">
        <f t="shared" si="10"/>
        <v>121146.0912073283</v>
      </c>
      <c r="J141" s="24">
        <f t="shared" si="11"/>
        <v>84938.089897452781</v>
      </c>
      <c r="K141" s="45">
        <f t="shared" si="12"/>
        <v>206084.18110478108</v>
      </c>
    </row>
    <row r="142" spans="1:11" x14ac:dyDescent="0.2">
      <c r="A142" s="138"/>
      <c r="B142" s="42">
        <f t="shared" si="13"/>
        <v>129</v>
      </c>
      <c r="C142" s="24">
        <f t="shared" ref="C142:C205" si="16">IF(I141*($E$9*0.01/26)&gt;0,I141*($E$9*0.01/26),0)</f>
        <v>279.56790278614221</v>
      </c>
      <c r="D142" s="48">
        <f t="shared" si="14"/>
        <v>0.69080861982191999</v>
      </c>
      <c r="E142" s="24">
        <f t="shared" ref="E142:E205" si="17">IF(I141*($E$9*0.01/26)&gt;0,G142-C142,0)</f>
        <v>125.12870169197009</v>
      </c>
      <c r="F142" s="51">
        <f t="shared" si="15"/>
        <v>0.30919138017808001</v>
      </c>
      <c r="G142" s="44">
        <f>IF(I141*($E$9*0.01/26)&gt;0,H142/2,0)</f>
        <v>404.69660447811231</v>
      </c>
      <c r="H142" s="133">
        <f>IF(I141*($E$9*0.01/26)&gt;0,(($E$9*0.01/12)*$E$8)/(1-1/(1+($E$9*0.01/12))^($E$10*12)),0)</f>
        <v>809.39320895622461</v>
      </c>
      <c r="I142" s="24">
        <f t="shared" ref="I142:I205" si="18">IF(I141*($E$9*0.01/26)&gt;0,I141-E142,0)</f>
        <v>121020.96250563633</v>
      </c>
      <c r="J142" s="24">
        <f t="shared" ref="J142:J205" si="19">J141-C142</f>
        <v>84658.521994666633</v>
      </c>
      <c r="K142" s="45">
        <f t="shared" ref="K142:K205" si="20">I142+J142</f>
        <v>205679.48450030296</v>
      </c>
    </row>
    <row r="143" spans="1:11" x14ac:dyDescent="0.2">
      <c r="A143" s="139"/>
      <c r="B143" s="42">
        <f t="shared" ref="B143:B206" si="21">B142+1</f>
        <v>130</v>
      </c>
      <c r="C143" s="24">
        <f t="shared" si="16"/>
        <v>279.2791442437761</v>
      </c>
      <c r="D143" s="48">
        <f t="shared" ref="D143:D206" si="22">C143/G143</f>
        <v>0.69009510125227824</v>
      </c>
      <c r="E143" s="24">
        <f t="shared" si="17"/>
        <v>125.4174602343362</v>
      </c>
      <c r="F143" s="51">
        <f t="shared" ref="F143:F206" si="23">E143/G143</f>
        <v>0.30990489874772176</v>
      </c>
      <c r="G143" s="44">
        <f>IF(I141*($E$9*0.01/26)&gt;0,H142/2,0)</f>
        <v>404.69660447811231</v>
      </c>
      <c r="H143" s="134"/>
      <c r="I143" s="24">
        <f t="shared" si="18"/>
        <v>120895.54504540199</v>
      </c>
      <c r="J143" s="24">
        <f t="shared" si="19"/>
        <v>84379.242850422859</v>
      </c>
      <c r="K143" s="45">
        <f t="shared" si="20"/>
        <v>205274.78789582485</v>
      </c>
    </row>
    <row r="144" spans="1:11" x14ac:dyDescent="0.2">
      <c r="A144" s="137">
        <f>A118+1</f>
        <v>6</v>
      </c>
      <c r="B144" s="42">
        <f t="shared" si="21"/>
        <v>131</v>
      </c>
      <c r="C144" s="24">
        <f t="shared" si="16"/>
        <v>278.98971933554304</v>
      </c>
      <c r="D144" s="48">
        <f t="shared" si="22"/>
        <v>0.68937993610132198</v>
      </c>
      <c r="E144" s="24">
        <f t="shared" si="17"/>
        <v>125.70688514256926</v>
      </c>
      <c r="F144" s="51">
        <f t="shared" si="23"/>
        <v>0.31062006389867802</v>
      </c>
      <c r="G144" s="44">
        <f>IF(I143*($E$9*0.01/26)&gt;0,H144/2,0)</f>
        <v>404.69660447811231</v>
      </c>
      <c r="H144" s="133">
        <f>IF(I143*($E$9*0.01/26)&gt;0,(($E$9*0.01/12)*$E$8)/(1-1/(1+($E$9*0.01/12))^($E$10*12)),0)</f>
        <v>809.39320895622461</v>
      </c>
      <c r="I144" s="24">
        <f t="shared" si="18"/>
        <v>120769.83816025942</v>
      </c>
      <c r="J144" s="24">
        <f t="shared" si="19"/>
        <v>84100.253131087316</v>
      </c>
      <c r="K144" s="45">
        <f t="shared" si="20"/>
        <v>204870.09129134673</v>
      </c>
    </row>
    <row r="145" spans="1:11" x14ac:dyDescent="0.2">
      <c r="A145" s="138"/>
      <c r="B145" s="42">
        <f t="shared" si="21"/>
        <v>132</v>
      </c>
      <c r="C145" s="24">
        <f t="shared" si="16"/>
        <v>278.69962652367553</v>
      </c>
      <c r="D145" s="48">
        <f t="shared" si="22"/>
        <v>0.68866312056924806</v>
      </c>
      <c r="E145" s="24">
        <f t="shared" si="17"/>
        <v>125.99697795443677</v>
      </c>
      <c r="F145" s="51">
        <f t="shared" si="23"/>
        <v>0.311336879430752</v>
      </c>
      <c r="G145" s="44">
        <f>IF(I143*($E$9*0.01/26)&gt;0,H144/2,0)</f>
        <v>404.69660447811231</v>
      </c>
      <c r="H145" s="134"/>
      <c r="I145" s="24">
        <f t="shared" si="18"/>
        <v>120643.84118230498</v>
      </c>
      <c r="J145" s="24">
        <f t="shared" si="19"/>
        <v>83821.553504563635</v>
      </c>
      <c r="K145" s="45">
        <f t="shared" si="20"/>
        <v>204465.39468686862</v>
      </c>
    </row>
    <row r="146" spans="1:11" x14ac:dyDescent="0.2">
      <c r="A146" s="138"/>
      <c r="B146" s="42">
        <f t="shared" si="21"/>
        <v>133</v>
      </c>
      <c r="C146" s="24">
        <f t="shared" si="16"/>
        <v>278.40886426685762</v>
      </c>
      <c r="D146" s="48">
        <f t="shared" si="22"/>
        <v>0.6879446508474848</v>
      </c>
      <c r="E146" s="24">
        <f t="shared" si="17"/>
        <v>126.28774021125469</v>
      </c>
      <c r="F146" s="51">
        <f t="shared" si="23"/>
        <v>0.3120553491525152</v>
      </c>
      <c r="G146" s="44">
        <f>IF(I145*($E$9*0.01/26)&gt;0,H146/2,0)</f>
        <v>404.69660447811231</v>
      </c>
      <c r="H146" s="133">
        <f>IF(I145*($E$9*0.01/26)&gt;0,(($E$9*0.01/12)*$E$8)/(1-1/(1+($E$9*0.01/12))^($E$10*12)),0)</f>
        <v>809.39320895622461</v>
      </c>
      <c r="I146" s="24">
        <f t="shared" si="18"/>
        <v>120517.55344209373</v>
      </c>
      <c r="J146" s="24">
        <f t="shared" si="19"/>
        <v>83543.14464029677</v>
      </c>
      <c r="K146" s="45">
        <f t="shared" si="20"/>
        <v>204060.6980823905</v>
      </c>
    </row>
    <row r="147" spans="1:11" x14ac:dyDescent="0.2">
      <c r="A147" s="138"/>
      <c r="B147" s="42">
        <f t="shared" si="21"/>
        <v>134</v>
      </c>
      <c r="C147" s="24">
        <f t="shared" si="16"/>
        <v>278.11743102021626</v>
      </c>
      <c r="D147" s="48">
        <f t="shared" si="22"/>
        <v>0.68722452311867133</v>
      </c>
      <c r="E147" s="24">
        <f t="shared" si="17"/>
        <v>126.57917345789605</v>
      </c>
      <c r="F147" s="51">
        <f t="shared" si="23"/>
        <v>0.31277547688132873</v>
      </c>
      <c r="G147" s="44">
        <f>IF(I145*($E$9*0.01/26)&gt;0,H146/2,0)</f>
        <v>404.69660447811231</v>
      </c>
      <c r="H147" s="134"/>
      <c r="I147" s="24">
        <f t="shared" si="18"/>
        <v>120390.97426863584</v>
      </c>
      <c r="J147" s="24">
        <f t="shared" si="19"/>
        <v>83265.027209276552</v>
      </c>
      <c r="K147" s="45">
        <f t="shared" si="20"/>
        <v>203656.00147791239</v>
      </c>
    </row>
    <row r="148" spans="1:11" x14ac:dyDescent="0.2">
      <c r="A148" s="138"/>
      <c r="B148" s="42">
        <f t="shared" si="21"/>
        <v>135</v>
      </c>
      <c r="C148" s="24">
        <f t="shared" si="16"/>
        <v>277.82532523531347</v>
      </c>
      <c r="D148" s="48">
        <f t="shared" si="22"/>
        <v>0.6865027335566376</v>
      </c>
      <c r="E148" s="24">
        <f t="shared" si="17"/>
        <v>126.87127924279883</v>
      </c>
      <c r="F148" s="51">
        <f t="shared" si="23"/>
        <v>0.31349726644336245</v>
      </c>
      <c r="G148" s="44">
        <f>IF(I147*($E$9*0.01/26)&gt;0,H148/2,0)</f>
        <v>404.69660447811231</v>
      </c>
      <c r="H148" s="133">
        <f>IF(I147*($E$9*0.01/26)&gt;0,(($E$9*0.01/12)*$E$8)/(1-1/(1+($E$9*0.01/12))^($E$10*12)),0)</f>
        <v>809.39320895622461</v>
      </c>
      <c r="I148" s="24">
        <f t="shared" si="18"/>
        <v>120264.10298939304</v>
      </c>
      <c r="J148" s="24">
        <f t="shared" si="19"/>
        <v>82987.201884041235</v>
      </c>
      <c r="K148" s="45">
        <f t="shared" si="20"/>
        <v>203251.30487343427</v>
      </c>
    </row>
    <row r="149" spans="1:11" x14ac:dyDescent="0.2">
      <c r="A149" s="138"/>
      <c r="B149" s="42">
        <f t="shared" si="21"/>
        <v>136</v>
      </c>
      <c r="C149" s="24">
        <f t="shared" si="16"/>
        <v>277.53254536013776</v>
      </c>
      <c r="D149" s="48">
        <f t="shared" si="22"/>
        <v>0.68577927832638363</v>
      </c>
      <c r="E149" s="24">
        <f t="shared" si="17"/>
        <v>127.16405911797455</v>
      </c>
      <c r="F149" s="51">
        <f t="shared" si="23"/>
        <v>0.31422072167361642</v>
      </c>
      <c r="G149" s="44">
        <f>IF(I147*($E$9*0.01/26)&gt;0,H148/2,0)</f>
        <v>404.69660447811231</v>
      </c>
      <c r="H149" s="134"/>
      <c r="I149" s="24">
        <f t="shared" si="18"/>
        <v>120136.93893027506</v>
      </c>
      <c r="J149" s="24">
        <f t="shared" si="19"/>
        <v>82709.669338681095</v>
      </c>
      <c r="K149" s="45">
        <f t="shared" si="20"/>
        <v>202846.60826895616</v>
      </c>
    </row>
    <row r="150" spans="1:11" x14ac:dyDescent="0.2">
      <c r="A150" s="138"/>
      <c r="B150" s="42">
        <f t="shared" si="21"/>
        <v>137</v>
      </c>
      <c r="C150" s="24">
        <f t="shared" si="16"/>
        <v>277.23908983909627</v>
      </c>
      <c r="D150" s="48">
        <f t="shared" si="22"/>
        <v>0.68505415358405986</v>
      </c>
      <c r="E150" s="24">
        <f t="shared" si="17"/>
        <v>127.45751463901604</v>
      </c>
      <c r="F150" s="51">
        <f t="shared" si="23"/>
        <v>0.31494584641594014</v>
      </c>
      <c r="G150" s="44">
        <f>IF(I149*($E$9*0.01/26)&gt;0,H150/2,0)</f>
        <v>404.69660447811231</v>
      </c>
      <c r="H150" s="133">
        <f>IF(I149*($E$9*0.01/26)&gt;0,(($E$9*0.01/12)*$E$8)/(1-1/(1+($E$9*0.01/12))^($E$10*12)),0)</f>
        <v>809.39320895622461</v>
      </c>
      <c r="I150" s="24">
        <f t="shared" si="18"/>
        <v>120009.48141563605</v>
      </c>
      <c r="J150" s="24">
        <f t="shared" si="19"/>
        <v>82432.430248841993</v>
      </c>
      <c r="K150" s="45">
        <f t="shared" si="20"/>
        <v>202441.91166447804</v>
      </c>
    </row>
    <row r="151" spans="1:11" x14ac:dyDescent="0.2">
      <c r="A151" s="138"/>
      <c r="B151" s="42">
        <f t="shared" si="21"/>
        <v>138</v>
      </c>
      <c r="C151" s="24">
        <f t="shared" si="16"/>
        <v>276.94495711300624</v>
      </c>
      <c r="D151" s="48">
        <f t="shared" si="22"/>
        <v>0.68432735547694612</v>
      </c>
      <c r="E151" s="24">
        <f t="shared" si="17"/>
        <v>127.75164736510607</v>
      </c>
      <c r="F151" s="51">
        <f t="shared" si="23"/>
        <v>0.31567264452305382</v>
      </c>
      <c r="G151" s="44">
        <f>IF(I149*($E$9*0.01/26)&gt;0,H150/2,0)</f>
        <v>404.69660447811231</v>
      </c>
      <c r="H151" s="134"/>
      <c r="I151" s="24">
        <f t="shared" si="18"/>
        <v>119881.72976827095</v>
      </c>
      <c r="J151" s="24">
        <f t="shared" si="19"/>
        <v>82155.485291728983</v>
      </c>
      <c r="K151" s="45">
        <f t="shared" si="20"/>
        <v>202037.21505999993</v>
      </c>
    </row>
    <row r="152" spans="1:11" x14ac:dyDescent="0.2">
      <c r="A152" s="138"/>
      <c r="B152" s="42">
        <f t="shared" si="21"/>
        <v>139</v>
      </c>
      <c r="C152" s="24">
        <f t="shared" si="16"/>
        <v>276.6501456190868</v>
      </c>
      <c r="D152" s="48">
        <f t="shared" si="22"/>
        <v>0.68359888014343151</v>
      </c>
      <c r="E152" s="24">
        <f t="shared" si="17"/>
        <v>128.04645885902551</v>
      </c>
      <c r="F152" s="51">
        <f t="shared" si="23"/>
        <v>0.31640111985656849</v>
      </c>
      <c r="G152" s="44">
        <f>IF(I151*($E$9*0.01/26)&gt;0,H152/2,0)</f>
        <v>404.69660447811231</v>
      </c>
      <c r="H152" s="133">
        <f>IF(I151*($E$9*0.01/26)&gt;0,(($E$9*0.01/12)*$E$8)/(1-1/(1+($E$9*0.01/12))^($E$10*12)),0)</f>
        <v>809.39320895622461</v>
      </c>
      <c r="I152" s="24">
        <f t="shared" si="18"/>
        <v>119753.68330941192</v>
      </c>
      <c r="J152" s="24">
        <f t="shared" si="19"/>
        <v>81878.835146109894</v>
      </c>
      <c r="K152" s="45">
        <f t="shared" si="20"/>
        <v>201632.51845552181</v>
      </c>
    </row>
    <row r="153" spans="1:11" x14ac:dyDescent="0.2">
      <c r="A153" s="138"/>
      <c r="B153" s="42">
        <f t="shared" si="21"/>
        <v>140</v>
      </c>
      <c r="C153" s="24">
        <f t="shared" si="16"/>
        <v>276.35465379095058</v>
      </c>
      <c r="D153" s="48">
        <f t="shared" si="22"/>
        <v>0.68286872371299323</v>
      </c>
      <c r="E153" s="24">
        <f t="shared" si="17"/>
        <v>128.34195068716173</v>
      </c>
      <c r="F153" s="51">
        <f t="shared" si="23"/>
        <v>0.31713127628700677</v>
      </c>
      <c r="G153" s="44">
        <f>IF(I151*($E$9*0.01/26)&gt;0,H152/2,0)</f>
        <v>404.69660447811231</v>
      </c>
      <c r="H153" s="134"/>
      <c r="I153" s="24">
        <f t="shared" si="18"/>
        <v>119625.34135872476</v>
      </c>
      <c r="J153" s="24">
        <f t="shared" si="19"/>
        <v>81602.480492318937</v>
      </c>
      <c r="K153" s="45">
        <f t="shared" si="20"/>
        <v>201227.8218510437</v>
      </c>
    </row>
    <row r="154" spans="1:11" x14ac:dyDescent="0.2">
      <c r="A154" s="138"/>
      <c r="B154" s="42">
        <f t="shared" si="21"/>
        <v>141</v>
      </c>
      <c r="C154" s="24">
        <f t="shared" si="16"/>
        <v>276.05848005859559</v>
      </c>
      <c r="D154" s="48">
        <f t="shared" si="22"/>
        <v>0.68213688230617708</v>
      </c>
      <c r="E154" s="24">
        <f t="shared" si="17"/>
        <v>128.63812441951671</v>
      </c>
      <c r="F154" s="51">
        <f t="shared" si="23"/>
        <v>0.31786311769382292</v>
      </c>
      <c r="G154" s="44">
        <f>IF(I153*($E$9*0.01/26)&gt;0,H154/2,0)</f>
        <v>404.69660447811231</v>
      </c>
      <c r="H154" s="133">
        <f>IF(I153*($E$9*0.01/26)&gt;0,(($E$9*0.01/12)*$E$8)/(1-1/(1+($E$9*0.01/12))^($E$10*12)),0)</f>
        <v>809.39320895622461</v>
      </c>
      <c r="I154" s="24">
        <f t="shared" si="18"/>
        <v>119496.70323430524</v>
      </c>
      <c r="J154" s="24">
        <f t="shared" si="19"/>
        <v>81326.422012260344</v>
      </c>
      <c r="K154" s="45">
        <f t="shared" si="20"/>
        <v>200823.12524656559</v>
      </c>
    </row>
    <row r="155" spans="1:11" x14ac:dyDescent="0.2">
      <c r="A155" s="138"/>
      <c r="B155" s="42">
        <f t="shared" si="21"/>
        <v>142</v>
      </c>
      <c r="C155" s="24">
        <f t="shared" si="16"/>
        <v>275.76162284839671</v>
      </c>
      <c r="D155" s="48">
        <f t="shared" si="22"/>
        <v>0.68140335203457592</v>
      </c>
      <c r="E155" s="24">
        <f t="shared" si="17"/>
        <v>128.93498162971559</v>
      </c>
      <c r="F155" s="51">
        <f t="shared" si="23"/>
        <v>0.31859664796542403</v>
      </c>
      <c r="G155" s="44">
        <f>IF(I153*($E$9*0.01/26)&gt;0,H154/2,0)</f>
        <v>404.69660447811231</v>
      </c>
      <c r="H155" s="134"/>
      <c r="I155" s="24">
        <f t="shared" si="18"/>
        <v>119367.76825267552</v>
      </c>
      <c r="J155" s="24">
        <f t="shared" si="19"/>
        <v>81050.660389411947</v>
      </c>
      <c r="K155" s="45">
        <f t="shared" si="20"/>
        <v>200418.42864208747</v>
      </c>
    </row>
    <row r="156" spans="1:11" x14ac:dyDescent="0.2">
      <c r="A156" s="138"/>
      <c r="B156" s="42">
        <f t="shared" si="21"/>
        <v>143</v>
      </c>
      <c r="C156" s="24">
        <f t="shared" si="16"/>
        <v>275.46408058309731</v>
      </c>
      <c r="D156" s="48">
        <f t="shared" si="22"/>
        <v>0.68066812900080942</v>
      </c>
      <c r="E156" s="24">
        <f t="shared" si="17"/>
        <v>129.23252389501499</v>
      </c>
      <c r="F156" s="51">
        <f t="shared" si="23"/>
        <v>0.31933187099919053</v>
      </c>
      <c r="G156" s="44">
        <f>IF(I155*($E$9*0.01/26)&gt;0,H156/2,0)</f>
        <v>404.69660447811231</v>
      </c>
      <c r="H156" s="133">
        <f>IF(I155*($E$9*0.01/26)&gt;0,(($E$9*0.01/12)*$E$8)/(1-1/(1+($E$9*0.01/12))^($E$10*12)),0)</f>
        <v>809.39320895622461</v>
      </c>
      <c r="I156" s="24">
        <f t="shared" si="18"/>
        <v>119238.53572878051</v>
      </c>
      <c r="J156" s="24">
        <f t="shared" si="19"/>
        <v>80775.196308828847</v>
      </c>
      <c r="K156" s="45">
        <f t="shared" si="20"/>
        <v>200013.73203760936</v>
      </c>
    </row>
    <row r="157" spans="1:11" x14ac:dyDescent="0.2">
      <c r="A157" s="138"/>
      <c r="B157" s="42">
        <f t="shared" si="21"/>
        <v>144</v>
      </c>
      <c r="C157" s="24">
        <f t="shared" si="16"/>
        <v>275.16585168180114</v>
      </c>
      <c r="D157" s="48">
        <f t="shared" si="22"/>
        <v>0.6799312092985037</v>
      </c>
      <c r="E157" s="24">
        <f t="shared" si="17"/>
        <v>129.53075279631116</v>
      </c>
      <c r="F157" s="51">
        <f t="shared" si="23"/>
        <v>0.3200687907014963</v>
      </c>
      <c r="G157" s="44">
        <f>IF(I155*($E$9*0.01/26)&gt;0,H156/2,0)</f>
        <v>404.69660447811231</v>
      </c>
      <c r="H157" s="134"/>
      <c r="I157" s="24">
        <f t="shared" si="18"/>
        <v>119109.00497598419</v>
      </c>
      <c r="J157" s="24">
        <f t="shared" si="19"/>
        <v>80500.030457147048</v>
      </c>
      <c r="K157" s="45">
        <f t="shared" si="20"/>
        <v>199609.03543313124</v>
      </c>
    </row>
    <row r="158" spans="1:11" x14ac:dyDescent="0.2">
      <c r="A158" s="138"/>
      <c r="B158" s="42">
        <f t="shared" si="21"/>
        <v>145</v>
      </c>
      <c r="C158" s="24">
        <f t="shared" si="16"/>
        <v>274.86693455996351</v>
      </c>
      <c r="D158" s="48">
        <f t="shared" si="22"/>
        <v>0.67919258901226953</v>
      </c>
      <c r="E158" s="24">
        <f t="shared" si="17"/>
        <v>129.8296699181488</v>
      </c>
      <c r="F158" s="51">
        <f t="shared" si="23"/>
        <v>0.32080741098773052</v>
      </c>
      <c r="G158" s="44">
        <f>IF(I157*($E$9*0.01/26)&gt;0,H158/2,0)</f>
        <v>404.69660447811231</v>
      </c>
      <c r="H158" s="133">
        <f>IF(I157*($E$9*0.01/26)&gt;0,(($E$9*0.01/12)*$E$8)/(1-1/(1+($E$9*0.01/12))^($E$10*12)),0)</f>
        <v>809.39320895622461</v>
      </c>
      <c r="I158" s="24">
        <f t="shared" si="18"/>
        <v>118979.17530606604</v>
      </c>
      <c r="J158" s="24">
        <f t="shared" si="19"/>
        <v>80225.163522587085</v>
      </c>
      <c r="K158" s="45">
        <f t="shared" si="20"/>
        <v>199204.33882865313</v>
      </c>
    </row>
    <row r="159" spans="1:11" x14ac:dyDescent="0.2">
      <c r="A159" s="138"/>
      <c r="B159" s="42">
        <f t="shared" si="21"/>
        <v>146</v>
      </c>
      <c r="C159" s="24">
        <f t="shared" si="16"/>
        <v>274.56732762938316</v>
      </c>
      <c r="D159" s="48">
        <f t="shared" si="22"/>
        <v>0.67845226421768234</v>
      </c>
      <c r="E159" s="24">
        <f t="shared" si="17"/>
        <v>130.12927684872915</v>
      </c>
      <c r="F159" s="51">
        <f t="shared" si="23"/>
        <v>0.3215477357823176</v>
      </c>
      <c r="G159" s="44">
        <f>IF(I157*($E$9*0.01/26)&gt;0,H158/2,0)</f>
        <v>404.69660447811231</v>
      </c>
      <c r="H159" s="134"/>
      <c r="I159" s="24">
        <f t="shared" si="18"/>
        <v>118849.04602921731</v>
      </c>
      <c r="J159" s="24">
        <f t="shared" si="19"/>
        <v>79950.596194957703</v>
      </c>
      <c r="K159" s="45">
        <f t="shared" si="20"/>
        <v>198799.64222417501</v>
      </c>
    </row>
    <row r="160" spans="1:11" x14ac:dyDescent="0.2">
      <c r="A160" s="138"/>
      <c r="B160" s="42">
        <f t="shared" si="21"/>
        <v>147</v>
      </c>
      <c r="C160" s="24">
        <f t="shared" si="16"/>
        <v>274.26702929819379</v>
      </c>
      <c r="D160" s="48">
        <f t="shared" si="22"/>
        <v>0.67771023098126171</v>
      </c>
      <c r="E160" s="24">
        <f t="shared" si="17"/>
        <v>130.42957517991852</v>
      </c>
      <c r="F160" s="51">
        <f t="shared" si="23"/>
        <v>0.32228976901873835</v>
      </c>
      <c r="G160" s="44">
        <f>IF(I159*($E$9*0.01/26)&gt;0,H160/2,0)</f>
        <v>404.69660447811231</v>
      </c>
      <c r="H160" s="133">
        <f>IF(I159*($E$9*0.01/26)&gt;0,(($E$9*0.01/12)*$E$8)/(1-1/(1+($E$9*0.01/12))^($E$10*12)),0)</f>
        <v>809.39320895622461</v>
      </c>
      <c r="I160" s="24">
        <f t="shared" si="18"/>
        <v>118718.61645403739</v>
      </c>
      <c r="J160" s="24">
        <f t="shared" si="19"/>
        <v>79676.32916565951</v>
      </c>
      <c r="K160" s="45">
        <f t="shared" si="20"/>
        <v>198394.9456196969</v>
      </c>
    </row>
    <row r="161" spans="1:11" x14ac:dyDescent="0.2">
      <c r="A161" s="138"/>
      <c r="B161" s="42">
        <f t="shared" si="21"/>
        <v>148</v>
      </c>
      <c r="C161" s="24">
        <f t="shared" si="16"/>
        <v>273.9660379708555</v>
      </c>
      <c r="D161" s="48">
        <f t="shared" si="22"/>
        <v>0.67696648536044912</v>
      </c>
      <c r="E161" s="24">
        <f t="shared" si="17"/>
        <v>130.73056650725681</v>
      </c>
      <c r="F161" s="51">
        <f t="shared" si="23"/>
        <v>0.32303351463955082</v>
      </c>
      <c r="G161" s="44">
        <f>IF(I159*($E$9*0.01/26)&gt;0,H160/2,0)</f>
        <v>404.69660447811231</v>
      </c>
      <c r="H161" s="134"/>
      <c r="I161" s="24">
        <f t="shared" si="18"/>
        <v>118587.88588753012</v>
      </c>
      <c r="J161" s="24">
        <f t="shared" si="19"/>
        <v>79402.363127688659</v>
      </c>
      <c r="K161" s="45">
        <f t="shared" si="20"/>
        <v>197990.24901521878</v>
      </c>
    </row>
    <row r="162" spans="1:11" x14ac:dyDescent="0.2">
      <c r="A162" s="138"/>
      <c r="B162" s="42">
        <f t="shared" si="21"/>
        <v>149</v>
      </c>
      <c r="C162" s="24">
        <f t="shared" si="16"/>
        <v>273.66435204814638</v>
      </c>
      <c r="D162" s="48">
        <f t="shared" si="22"/>
        <v>0.67622102340358847</v>
      </c>
      <c r="E162" s="24">
        <f t="shared" si="17"/>
        <v>131.03225242996592</v>
      </c>
      <c r="F162" s="51">
        <f t="shared" si="23"/>
        <v>0.32377897659641147</v>
      </c>
      <c r="G162" s="44">
        <f>IF(I161*($E$9*0.01/26)&gt;0,H162/2,0)</f>
        <v>404.69660447811231</v>
      </c>
      <c r="H162" s="133">
        <f>IF(I161*($E$9*0.01/26)&gt;0,(($E$9*0.01/12)*$E$8)/(1-1/(1+($E$9*0.01/12))^($E$10*12)),0)</f>
        <v>809.39320895622461</v>
      </c>
      <c r="I162" s="24">
        <f t="shared" si="18"/>
        <v>118456.85363510015</v>
      </c>
      <c r="J162" s="24">
        <f t="shared" si="19"/>
        <v>79128.698775640514</v>
      </c>
      <c r="K162" s="45">
        <f t="shared" si="20"/>
        <v>197585.55241074067</v>
      </c>
    </row>
    <row r="163" spans="1:11" x14ac:dyDescent="0.2">
      <c r="A163" s="138"/>
      <c r="B163" s="42">
        <f t="shared" si="21"/>
        <v>150</v>
      </c>
      <c r="C163" s="24">
        <f t="shared" si="16"/>
        <v>273.36196992715418</v>
      </c>
      <c r="D163" s="48">
        <f t="shared" si="22"/>
        <v>0.6754738411499045</v>
      </c>
      <c r="E163" s="24">
        <f t="shared" si="17"/>
        <v>131.33463455095813</v>
      </c>
      <c r="F163" s="51">
        <f t="shared" si="23"/>
        <v>0.32452615885009545</v>
      </c>
      <c r="G163" s="44">
        <f>IF(I161*($E$9*0.01/26)&gt;0,H162/2,0)</f>
        <v>404.69660447811231</v>
      </c>
      <c r="H163" s="134"/>
      <c r="I163" s="24">
        <f t="shared" si="18"/>
        <v>118325.51900054919</v>
      </c>
      <c r="J163" s="24">
        <f t="shared" si="19"/>
        <v>78855.336805713363</v>
      </c>
      <c r="K163" s="45">
        <f t="shared" si="20"/>
        <v>197180.85580626255</v>
      </c>
    </row>
    <row r="164" spans="1:11" x14ac:dyDescent="0.2">
      <c r="A164" s="138"/>
      <c r="B164" s="42">
        <f t="shared" si="21"/>
        <v>151</v>
      </c>
      <c r="C164" s="24">
        <f t="shared" si="16"/>
        <v>273.05889000126734</v>
      </c>
      <c r="D164" s="48">
        <f t="shared" si="22"/>
        <v>0.67472493462948124</v>
      </c>
      <c r="E164" s="24">
        <f t="shared" si="17"/>
        <v>131.63771447684496</v>
      </c>
      <c r="F164" s="51">
        <f t="shared" si="23"/>
        <v>0.32527506537051876</v>
      </c>
      <c r="G164" s="44">
        <f>IF(I163*($E$9*0.01/26)&gt;0,H164/2,0)</f>
        <v>404.69660447811231</v>
      </c>
      <c r="H164" s="133">
        <f>IF(I163*($E$9*0.01/26)&gt;0,(($E$9*0.01/12)*$E$8)/(1-1/(1+($E$9*0.01/12))^($E$10*12)),0)</f>
        <v>809.39320895622461</v>
      </c>
      <c r="I164" s="24">
        <f t="shared" si="18"/>
        <v>118193.88128607234</v>
      </c>
      <c r="J164" s="24">
        <f t="shared" si="19"/>
        <v>78582.277915712097</v>
      </c>
      <c r="K164" s="45">
        <f t="shared" si="20"/>
        <v>196776.15920178444</v>
      </c>
    </row>
    <row r="165" spans="1:11" x14ac:dyDescent="0.2">
      <c r="A165" s="138"/>
      <c r="B165" s="42">
        <f t="shared" si="21"/>
        <v>152</v>
      </c>
      <c r="C165" s="24">
        <f t="shared" si="16"/>
        <v>272.75511066016691</v>
      </c>
      <c r="D165" s="48">
        <f t="shared" si="22"/>
        <v>0.67397429986324153</v>
      </c>
      <c r="E165" s="24">
        <f t="shared" si="17"/>
        <v>131.9414938179454</v>
      </c>
      <c r="F165" s="51">
        <f t="shared" si="23"/>
        <v>0.32602570013675852</v>
      </c>
      <c r="G165" s="44">
        <f>IF(I163*($E$9*0.01/26)&gt;0,H164/2,0)</f>
        <v>404.69660447811231</v>
      </c>
      <c r="H165" s="134"/>
      <c r="I165" s="24">
        <f t="shared" si="18"/>
        <v>118061.9397922544</v>
      </c>
      <c r="J165" s="24">
        <f t="shared" si="19"/>
        <v>78309.522805051936</v>
      </c>
      <c r="K165" s="45">
        <f t="shared" si="20"/>
        <v>196371.46259730635</v>
      </c>
    </row>
    <row r="166" spans="1:11" x14ac:dyDescent="0.2">
      <c r="A166" s="138"/>
      <c r="B166" s="42">
        <f t="shared" si="21"/>
        <v>153</v>
      </c>
      <c r="C166" s="24">
        <f t="shared" si="16"/>
        <v>272.45063028981781</v>
      </c>
      <c r="D166" s="48">
        <f t="shared" si="22"/>
        <v>0.67322193286292598</v>
      </c>
      <c r="E166" s="24">
        <f t="shared" si="17"/>
        <v>132.2459741882945</v>
      </c>
      <c r="F166" s="51">
        <f t="shared" si="23"/>
        <v>0.32677806713707408</v>
      </c>
      <c r="G166" s="44">
        <f>IF(I165*($E$9*0.01/26)&gt;0,H166/2,0)</f>
        <v>404.69660447811231</v>
      </c>
      <c r="H166" s="133">
        <f>IF(I165*($E$9*0.01/26)&gt;0,(($E$9*0.01/12)*$E$8)/(1-1/(1+($E$9*0.01/12))^($E$10*12)),0)</f>
        <v>809.39320895622461</v>
      </c>
      <c r="I166" s="24">
        <f t="shared" si="18"/>
        <v>117929.69381806611</v>
      </c>
      <c r="J166" s="24">
        <f t="shared" si="19"/>
        <v>78037.072174762114</v>
      </c>
      <c r="K166" s="45">
        <f t="shared" si="20"/>
        <v>195966.76599282824</v>
      </c>
    </row>
    <row r="167" spans="1:11" x14ac:dyDescent="0.2">
      <c r="A167" s="138"/>
      <c r="B167" s="42">
        <f t="shared" si="21"/>
        <v>154</v>
      </c>
      <c r="C167" s="24">
        <f t="shared" si="16"/>
        <v>272.14544727246022</v>
      </c>
      <c r="D167" s="48">
        <f t="shared" si="22"/>
        <v>0.67246782963107121</v>
      </c>
      <c r="E167" s="24">
        <f t="shared" si="17"/>
        <v>132.55115720565209</v>
      </c>
      <c r="F167" s="51">
        <f t="shared" si="23"/>
        <v>0.32753217036892884</v>
      </c>
      <c r="G167" s="44">
        <f>IF(I165*($E$9*0.01/26)&gt;0,H166/2,0)</f>
        <v>404.69660447811231</v>
      </c>
      <c r="H167" s="134"/>
      <c r="I167" s="24">
        <f t="shared" si="18"/>
        <v>117797.14266086045</v>
      </c>
      <c r="J167" s="24">
        <f t="shared" si="19"/>
        <v>77764.926727489656</v>
      </c>
      <c r="K167" s="45">
        <f t="shared" si="20"/>
        <v>195562.06938835012</v>
      </c>
    </row>
    <row r="168" spans="1:11" x14ac:dyDescent="0.2">
      <c r="A168" s="138"/>
      <c r="B168" s="42">
        <f t="shared" si="21"/>
        <v>155</v>
      </c>
      <c r="C168" s="24">
        <f t="shared" si="16"/>
        <v>271.83955998660105</v>
      </c>
      <c r="D168" s="48">
        <f t="shared" si="22"/>
        <v>0.67171198616098904</v>
      </c>
      <c r="E168" s="24">
        <f t="shared" si="17"/>
        <v>132.85704449151126</v>
      </c>
      <c r="F168" s="51">
        <f t="shared" si="23"/>
        <v>0.32828801383901091</v>
      </c>
      <c r="G168" s="44">
        <f>IF(I167*($E$9*0.01/26)&gt;0,H168/2,0)</f>
        <v>404.69660447811231</v>
      </c>
      <c r="H168" s="133">
        <f>IF(I167*($E$9*0.01/26)&gt;0,(($E$9*0.01/12)*$E$8)/(1-1/(1+($E$9*0.01/12))^($E$10*12)),0)</f>
        <v>809.39320895622461</v>
      </c>
      <c r="I168" s="24">
        <f t="shared" si="18"/>
        <v>117664.28561636894</v>
      </c>
      <c r="J168" s="24">
        <f t="shared" si="19"/>
        <v>77493.08716750305</v>
      </c>
      <c r="K168" s="45">
        <f t="shared" si="20"/>
        <v>195157.37278387201</v>
      </c>
    </row>
    <row r="169" spans="1:11" x14ac:dyDescent="0.2">
      <c r="A169" s="139"/>
      <c r="B169" s="42">
        <f t="shared" si="21"/>
        <v>156</v>
      </c>
      <c r="C169" s="24">
        <f t="shared" si="16"/>
        <v>271.53296680700521</v>
      </c>
      <c r="D169" s="48">
        <f t="shared" si="22"/>
        <v>0.67095439843674509</v>
      </c>
      <c r="E169" s="24">
        <f t="shared" si="17"/>
        <v>133.1636376711071</v>
      </c>
      <c r="F169" s="51">
        <f t="shared" si="23"/>
        <v>0.32904560156325491</v>
      </c>
      <c r="G169" s="44">
        <f>IF(I167*($E$9*0.01/26)&gt;0,H168/2,0)</f>
        <v>404.69660447811231</v>
      </c>
      <c r="H169" s="134"/>
      <c r="I169" s="24">
        <f t="shared" si="18"/>
        <v>117531.12197869783</v>
      </c>
      <c r="J169" s="24">
        <f t="shared" si="19"/>
        <v>77221.554200696046</v>
      </c>
      <c r="K169" s="45">
        <f t="shared" si="20"/>
        <v>194752.67617939389</v>
      </c>
    </row>
    <row r="170" spans="1:11" x14ac:dyDescent="0.2">
      <c r="A170" s="137">
        <f>A144+1</f>
        <v>7</v>
      </c>
      <c r="B170" s="42">
        <f t="shared" si="21"/>
        <v>157</v>
      </c>
      <c r="C170" s="24">
        <f t="shared" si="16"/>
        <v>271.22566610468726</v>
      </c>
      <c r="D170" s="48">
        <f t="shared" si="22"/>
        <v>0.67019506243313753</v>
      </c>
      <c r="E170" s="24">
        <f t="shared" si="17"/>
        <v>133.47093837342504</v>
      </c>
      <c r="F170" s="51">
        <f t="shared" si="23"/>
        <v>0.32980493756686241</v>
      </c>
      <c r="G170" s="44">
        <f>IF(I169*($E$9*0.01/26)&gt;0,H170/2,0)</f>
        <v>404.69660447811231</v>
      </c>
      <c r="H170" s="133">
        <f>IF(I169*($E$9*0.01/26)&gt;0,(($E$9*0.01/12)*$E$8)/(1-1/(1+($E$9*0.01/12))^($E$10*12)),0)</f>
        <v>809.39320895622461</v>
      </c>
      <c r="I170" s="24">
        <f t="shared" si="18"/>
        <v>117397.6510403244</v>
      </c>
      <c r="J170" s="24">
        <f t="shared" si="19"/>
        <v>76950.328534591361</v>
      </c>
      <c r="K170" s="45">
        <f t="shared" si="20"/>
        <v>194347.97957491578</v>
      </c>
    </row>
    <row r="171" spans="1:11" x14ac:dyDescent="0.2">
      <c r="A171" s="138"/>
      <c r="B171" s="42">
        <f t="shared" si="21"/>
        <v>158</v>
      </c>
      <c r="C171" s="24">
        <f t="shared" si="16"/>
        <v>270.91765624690242</v>
      </c>
      <c r="D171" s="48">
        <f t="shared" si="22"/>
        <v>0.66943397411567551</v>
      </c>
      <c r="E171" s="24">
        <f t="shared" si="17"/>
        <v>133.77894823120988</v>
      </c>
      <c r="F171" s="51">
        <f t="shared" si="23"/>
        <v>0.33056602588432443</v>
      </c>
      <c r="G171" s="44">
        <f>IF(I169*($E$9*0.01/26)&gt;0,H170/2,0)</f>
        <v>404.69660447811231</v>
      </c>
      <c r="H171" s="134"/>
      <c r="I171" s="24">
        <f t="shared" si="18"/>
        <v>117263.8720920932</v>
      </c>
      <c r="J171" s="24">
        <f t="shared" si="19"/>
        <v>76679.410878344454</v>
      </c>
      <c r="K171" s="45">
        <f t="shared" si="20"/>
        <v>193943.28297043766</v>
      </c>
    </row>
    <row r="172" spans="1:11" x14ac:dyDescent="0.2">
      <c r="A172" s="138"/>
      <c r="B172" s="42">
        <f t="shared" si="21"/>
        <v>159</v>
      </c>
      <c r="C172" s="24">
        <f t="shared" si="16"/>
        <v>270.6089355971381</v>
      </c>
      <c r="D172" s="48">
        <f t="shared" si="22"/>
        <v>0.66867112944055795</v>
      </c>
      <c r="E172" s="24">
        <f t="shared" si="17"/>
        <v>134.08766888097421</v>
      </c>
      <c r="F172" s="51">
        <f t="shared" si="23"/>
        <v>0.3313288705594421</v>
      </c>
      <c r="G172" s="44">
        <f>IF(I171*($E$9*0.01/26)&gt;0,H172/2,0)</f>
        <v>404.69660447811231</v>
      </c>
      <c r="H172" s="133">
        <f>IF(I171*($E$9*0.01/26)&gt;0,(($E$9*0.01/12)*$E$8)/(1-1/(1+($E$9*0.01/12))^($E$10*12)),0)</f>
        <v>809.39320895622461</v>
      </c>
      <c r="I172" s="24">
        <f t="shared" si="18"/>
        <v>117129.78442321222</v>
      </c>
      <c r="J172" s="24">
        <f t="shared" si="19"/>
        <v>76408.801942747319</v>
      </c>
      <c r="K172" s="45">
        <f t="shared" si="20"/>
        <v>193538.58636595955</v>
      </c>
    </row>
    <row r="173" spans="1:11" x14ac:dyDescent="0.2">
      <c r="A173" s="138"/>
      <c r="B173" s="42">
        <f t="shared" si="21"/>
        <v>160</v>
      </c>
      <c r="C173" s="24">
        <f t="shared" si="16"/>
        <v>270.29950251510508</v>
      </c>
      <c r="D173" s="48">
        <f t="shared" si="22"/>
        <v>0.66790652435465148</v>
      </c>
      <c r="E173" s="24">
        <f t="shared" si="17"/>
        <v>134.39710196300723</v>
      </c>
      <c r="F173" s="51">
        <f t="shared" si="23"/>
        <v>0.33209347564534852</v>
      </c>
      <c r="G173" s="44">
        <f>IF(I171*($E$9*0.01/26)&gt;0,H172/2,0)</f>
        <v>404.69660447811231</v>
      </c>
      <c r="H173" s="134"/>
      <c r="I173" s="24">
        <f t="shared" si="18"/>
        <v>116995.3873212492</v>
      </c>
      <c r="J173" s="24">
        <f t="shared" si="19"/>
        <v>76138.502440232216</v>
      </c>
      <c r="K173" s="45">
        <f t="shared" si="20"/>
        <v>193133.88976148143</v>
      </c>
    </row>
    <row r="174" spans="1:11" x14ac:dyDescent="0.2">
      <c r="A174" s="138"/>
      <c r="B174" s="42">
        <f t="shared" si="21"/>
        <v>161</v>
      </c>
      <c r="C174" s="24">
        <f t="shared" si="16"/>
        <v>269.98935535672888</v>
      </c>
      <c r="D174" s="48">
        <f t="shared" si="22"/>
        <v>0.66714015479546984</v>
      </c>
      <c r="E174" s="24">
        <f t="shared" si="17"/>
        <v>134.70724912138343</v>
      </c>
      <c r="F174" s="51">
        <f t="shared" si="23"/>
        <v>0.33285984520453016</v>
      </c>
      <c r="G174" s="44">
        <f>IF(I173*($E$9*0.01/26)&gt;0,H174/2,0)</f>
        <v>404.69660447811231</v>
      </c>
      <c r="H174" s="133">
        <f>IF(I173*($E$9*0.01/26)&gt;0,(($E$9*0.01/12)*$E$8)/(1-1/(1+($E$9*0.01/12))^($E$10*12)),0)</f>
        <v>809.39320895622461</v>
      </c>
      <c r="I174" s="24">
        <f t="shared" si="18"/>
        <v>116860.68007212783</v>
      </c>
      <c r="J174" s="24">
        <f t="shared" si="19"/>
        <v>75868.513084875492</v>
      </c>
      <c r="K174" s="45">
        <f t="shared" si="20"/>
        <v>192729.19315700332</v>
      </c>
    </row>
    <row r="175" spans="1:11" x14ac:dyDescent="0.2">
      <c r="A175" s="138"/>
      <c r="B175" s="42">
        <f t="shared" si="21"/>
        <v>162</v>
      </c>
      <c r="C175" s="24">
        <f t="shared" si="16"/>
        <v>269.67849247414114</v>
      </c>
      <c r="D175" s="48">
        <f t="shared" si="22"/>
        <v>0.66637201669115187</v>
      </c>
      <c r="E175" s="24">
        <f t="shared" si="17"/>
        <v>135.01811200397117</v>
      </c>
      <c r="F175" s="51">
        <f t="shared" si="23"/>
        <v>0.33362798330884813</v>
      </c>
      <c r="G175" s="44">
        <f>IF(I173*($E$9*0.01/26)&gt;0,H174/2,0)</f>
        <v>404.69660447811231</v>
      </c>
      <c r="H175" s="134"/>
      <c r="I175" s="24">
        <f t="shared" si="18"/>
        <v>116725.66196012385</v>
      </c>
      <c r="J175" s="24">
        <f t="shared" si="19"/>
        <v>75598.834592401356</v>
      </c>
      <c r="K175" s="45">
        <f t="shared" si="20"/>
        <v>192324.4965525252</v>
      </c>
    </row>
    <row r="176" spans="1:11" x14ac:dyDescent="0.2">
      <c r="A176" s="138"/>
      <c r="B176" s="42">
        <f t="shared" si="21"/>
        <v>163</v>
      </c>
      <c r="C176" s="24">
        <f t="shared" si="16"/>
        <v>269.36691221567037</v>
      </c>
      <c r="D176" s="48">
        <f t="shared" si="22"/>
        <v>0.66560210596043901</v>
      </c>
      <c r="E176" s="24">
        <f t="shared" si="17"/>
        <v>135.32969226244194</v>
      </c>
      <c r="F176" s="51">
        <f t="shared" si="23"/>
        <v>0.33439789403956105</v>
      </c>
      <c r="G176" s="44">
        <f>IF(I175*($E$9*0.01/26)&gt;0,H176/2,0)</f>
        <v>404.69660447811231</v>
      </c>
      <c r="H176" s="133">
        <f>IF(I175*($E$9*0.01/26)&gt;0,(($E$9*0.01/12)*$E$8)/(1-1/(1+($E$9*0.01/12))^($E$10*12)),0)</f>
        <v>809.39320895622461</v>
      </c>
      <c r="I176" s="24">
        <f t="shared" si="18"/>
        <v>116590.33226786141</v>
      </c>
      <c r="J176" s="24">
        <f t="shared" si="19"/>
        <v>75329.467680185684</v>
      </c>
      <c r="K176" s="45">
        <f t="shared" si="20"/>
        <v>191919.79994804709</v>
      </c>
    </row>
    <row r="177" spans="1:11" x14ac:dyDescent="0.2">
      <c r="A177" s="138"/>
      <c r="B177" s="42">
        <f t="shared" si="21"/>
        <v>164</v>
      </c>
      <c r="C177" s="24">
        <f t="shared" si="16"/>
        <v>269.05461292583396</v>
      </c>
      <c r="D177" s="48">
        <f t="shared" si="22"/>
        <v>0.66483041851265534</v>
      </c>
      <c r="E177" s="24">
        <f t="shared" si="17"/>
        <v>135.64199155227834</v>
      </c>
      <c r="F177" s="51">
        <f t="shared" si="23"/>
        <v>0.3351695814873446</v>
      </c>
      <c r="G177" s="44">
        <f>IF(I175*($E$9*0.01/26)&gt;0,H176/2,0)</f>
        <v>404.69660447811231</v>
      </c>
      <c r="H177" s="134"/>
      <c r="I177" s="24">
        <f t="shared" si="18"/>
        <v>116454.69027630912</v>
      </c>
      <c r="J177" s="24">
        <f t="shared" si="19"/>
        <v>75060.413067259855</v>
      </c>
      <c r="K177" s="45">
        <f t="shared" si="20"/>
        <v>191515.10334356898</v>
      </c>
    </row>
    <row r="178" spans="1:11" x14ac:dyDescent="0.2">
      <c r="A178" s="138"/>
      <c r="B178" s="42">
        <f t="shared" si="21"/>
        <v>165</v>
      </c>
      <c r="C178" s="24">
        <f t="shared" si="16"/>
        <v>268.7415929453287</v>
      </c>
      <c r="D178" s="48">
        <f t="shared" si="22"/>
        <v>0.66405695024768452</v>
      </c>
      <c r="E178" s="24">
        <f t="shared" si="17"/>
        <v>135.9550115327836</v>
      </c>
      <c r="F178" s="51">
        <f t="shared" si="23"/>
        <v>0.33594304975231543</v>
      </c>
      <c r="G178" s="44">
        <f>IF(I177*($E$9*0.01/26)&gt;0,H178/2,0)</f>
        <v>404.69660447811231</v>
      </c>
      <c r="H178" s="133">
        <f>IF(I177*($E$9*0.01/26)&gt;0,(($E$9*0.01/12)*$E$8)/(1-1/(1+($E$9*0.01/12))^($E$10*12)),0)</f>
        <v>809.39320895622461</v>
      </c>
      <c r="I178" s="24">
        <f t="shared" si="18"/>
        <v>116318.73526477633</v>
      </c>
      <c r="J178" s="24">
        <f t="shared" si="19"/>
        <v>74791.671474314528</v>
      </c>
      <c r="K178" s="45">
        <f t="shared" si="20"/>
        <v>191110.40673909086</v>
      </c>
    </row>
    <row r="179" spans="1:11" x14ac:dyDescent="0.2">
      <c r="A179" s="138"/>
      <c r="B179" s="42">
        <f t="shared" si="21"/>
        <v>166</v>
      </c>
      <c r="C179" s="24">
        <f t="shared" si="16"/>
        <v>268.42785061102228</v>
      </c>
      <c r="D179" s="48">
        <f t="shared" si="22"/>
        <v>0.66328169705594842</v>
      </c>
      <c r="E179" s="24">
        <f t="shared" si="17"/>
        <v>136.26875386709003</v>
      </c>
      <c r="F179" s="51">
        <f t="shared" si="23"/>
        <v>0.33671830294405153</v>
      </c>
      <c r="G179" s="44">
        <f>IF(I177*($E$9*0.01/26)&gt;0,H178/2,0)</f>
        <v>404.69660447811231</v>
      </c>
      <c r="H179" s="134"/>
      <c r="I179" s="24">
        <f t="shared" si="18"/>
        <v>116182.46651090925</v>
      </c>
      <c r="J179" s="24">
        <f t="shared" si="19"/>
        <v>74523.2436237035</v>
      </c>
      <c r="K179" s="45">
        <f t="shared" si="20"/>
        <v>190705.71013461275</v>
      </c>
    </row>
    <row r="180" spans="1:11" x14ac:dyDescent="0.2">
      <c r="A180" s="138"/>
      <c r="B180" s="42">
        <f t="shared" si="21"/>
        <v>167</v>
      </c>
      <c r="C180" s="24">
        <f t="shared" si="16"/>
        <v>268.11338425594437</v>
      </c>
      <c r="D180" s="48">
        <f t="shared" si="22"/>
        <v>0.66250465481838527</v>
      </c>
      <c r="E180" s="24">
        <f t="shared" si="17"/>
        <v>136.58322022216794</v>
      </c>
      <c r="F180" s="51">
        <f t="shared" si="23"/>
        <v>0.33749534518161478</v>
      </c>
      <c r="G180" s="44">
        <f>IF(I179*($E$9*0.01/26)&gt;0,H180/2,0)</f>
        <v>404.69660447811231</v>
      </c>
      <c r="H180" s="133">
        <f>IF(I179*($E$9*0.01/26)&gt;0,(($E$9*0.01/12)*$E$8)/(1-1/(1+($E$9*0.01/12))^($E$10*12)),0)</f>
        <v>809.39320895622461</v>
      </c>
      <c r="I180" s="24">
        <f t="shared" si="18"/>
        <v>116045.88329068708</v>
      </c>
      <c r="J180" s="24">
        <f t="shared" si="19"/>
        <v>74255.13023944755</v>
      </c>
      <c r="K180" s="45">
        <f t="shared" si="20"/>
        <v>190301.01353013463</v>
      </c>
    </row>
    <row r="181" spans="1:11" x14ac:dyDescent="0.2">
      <c r="A181" s="138"/>
      <c r="B181" s="42">
        <f t="shared" si="21"/>
        <v>168</v>
      </c>
      <c r="C181" s="24">
        <f t="shared" si="16"/>
        <v>267.79819220927783</v>
      </c>
      <c r="D181" s="48">
        <f t="shared" si="22"/>
        <v>0.66172581940642772</v>
      </c>
      <c r="E181" s="24">
        <f t="shared" si="17"/>
        <v>136.89841226883448</v>
      </c>
      <c r="F181" s="51">
        <f t="shared" si="23"/>
        <v>0.33827418059357234</v>
      </c>
      <c r="G181" s="44">
        <f>IF(I179*($E$9*0.01/26)&gt;0,H180/2,0)</f>
        <v>404.69660447811231</v>
      </c>
      <c r="H181" s="134"/>
      <c r="I181" s="24">
        <f t="shared" si="18"/>
        <v>115908.98487841824</v>
      </c>
      <c r="J181" s="24">
        <f t="shared" si="19"/>
        <v>73987.332047238277</v>
      </c>
      <c r="K181" s="45">
        <f t="shared" si="20"/>
        <v>189896.31692565652</v>
      </c>
    </row>
    <row r="182" spans="1:11" x14ac:dyDescent="0.2">
      <c r="A182" s="138"/>
      <c r="B182" s="42">
        <f t="shared" si="21"/>
        <v>169</v>
      </c>
      <c r="C182" s="24">
        <f t="shared" si="16"/>
        <v>267.48227279634978</v>
      </c>
      <c r="D182" s="48">
        <f t="shared" si="22"/>
        <v>0.66094518668198099</v>
      </c>
      <c r="E182" s="24">
        <f t="shared" si="17"/>
        <v>137.21433168176253</v>
      </c>
      <c r="F182" s="51">
        <f t="shared" si="23"/>
        <v>0.33905481331801895</v>
      </c>
      <c r="G182" s="44">
        <f>IF(I181*($E$9*0.01/26)&gt;0,H182/2,0)</f>
        <v>404.69660447811231</v>
      </c>
      <c r="H182" s="133">
        <f>IF(I181*($E$9*0.01/26)&gt;0,(($E$9*0.01/12)*$E$8)/(1-1/(1+($E$9*0.01/12))^($E$10*12)),0)</f>
        <v>809.39320895622461</v>
      </c>
      <c r="I182" s="24">
        <f t="shared" si="18"/>
        <v>115771.77054673647</v>
      </c>
      <c r="J182" s="24">
        <f t="shared" si="19"/>
        <v>73719.849774441929</v>
      </c>
      <c r="K182" s="45">
        <f t="shared" si="20"/>
        <v>189491.6203211784</v>
      </c>
    </row>
    <row r="183" spans="1:11" x14ac:dyDescent="0.2">
      <c r="A183" s="138"/>
      <c r="B183" s="42">
        <f t="shared" si="21"/>
        <v>170</v>
      </c>
      <c r="C183" s="24">
        <f t="shared" si="16"/>
        <v>267.16562433862259</v>
      </c>
      <c r="D183" s="48">
        <f t="shared" si="22"/>
        <v>0.66016275249740086</v>
      </c>
      <c r="E183" s="24">
        <f t="shared" si="17"/>
        <v>137.53098013948971</v>
      </c>
      <c r="F183" s="51">
        <f t="shared" si="23"/>
        <v>0.33983724750259914</v>
      </c>
      <c r="G183" s="44">
        <f>IF(I181*($E$9*0.01/26)&gt;0,H182/2,0)</f>
        <v>404.69660447811231</v>
      </c>
      <c r="H183" s="134"/>
      <c r="I183" s="24">
        <f t="shared" si="18"/>
        <v>115634.23956659698</v>
      </c>
      <c r="J183" s="24">
        <f t="shared" si="19"/>
        <v>73452.684150103305</v>
      </c>
      <c r="K183" s="45">
        <f t="shared" si="20"/>
        <v>189086.92371670029</v>
      </c>
    </row>
    <row r="184" spans="1:11" x14ac:dyDescent="0.2">
      <c r="A184" s="138"/>
      <c r="B184" s="42">
        <f t="shared" si="21"/>
        <v>171</v>
      </c>
      <c r="C184" s="24">
        <f t="shared" si="16"/>
        <v>266.8482451536853</v>
      </c>
      <c r="D184" s="48">
        <f t="shared" si="22"/>
        <v>0.65937851269547176</v>
      </c>
      <c r="E184" s="24">
        <f t="shared" si="17"/>
        <v>137.84835932442701</v>
      </c>
      <c r="F184" s="51">
        <f t="shared" si="23"/>
        <v>0.34062148730452824</v>
      </c>
      <c r="G184" s="44">
        <f>IF(I183*($E$9*0.01/26)&gt;0,H184/2,0)</f>
        <v>404.69660447811231</v>
      </c>
      <c r="H184" s="133">
        <f>IF(I183*($E$9*0.01/26)&gt;0,(($E$9*0.01/12)*$E$8)/(1-1/(1+($E$9*0.01/12))^($E$10*12)),0)</f>
        <v>809.39320895622461</v>
      </c>
      <c r="I184" s="24">
        <f t="shared" si="18"/>
        <v>115496.39120727255</v>
      </c>
      <c r="J184" s="24">
        <f t="shared" si="19"/>
        <v>73185.835904949621</v>
      </c>
      <c r="K184" s="45">
        <f t="shared" si="20"/>
        <v>188682.22711222217</v>
      </c>
    </row>
    <row r="185" spans="1:11" x14ac:dyDescent="0.2">
      <c r="A185" s="138"/>
      <c r="B185" s="42">
        <f t="shared" si="21"/>
        <v>172</v>
      </c>
      <c r="C185" s="24">
        <f t="shared" si="16"/>
        <v>266.53013355524433</v>
      </c>
      <c r="D185" s="48">
        <f t="shared" si="22"/>
        <v>0.65859246310938446</v>
      </c>
      <c r="E185" s="24">
        <f t="shared" si="17"/>
        <v>138.16647092286797</v>
      </c>
      <c r="F185" s="51">
        <f t="shared" si="23"/>
        <v>0.34140753689061554</v>
      </c>
      <c r="G185" s="44">
        <f>IF(I183*($E$9*0.01/26)&gt;0,H184/2,0)</f>
        <v>404.69660447811231</v>
      </c>
      <c r="H185" s="134"/>
      <c r="I185" s="24">
        <f t="shared" si="18"/>
        <v>115358.22473634969</v>
      </c>
      <c r="J185" s="24">
        <f t="shared" si="19"/>
        <v>72919.305771394371</v>
      </c>
      <c r="K185" s="45">
        <f t="shared" si="20"/>
        <v>188277.53050774406</v>
      </c>
    </row>
    <row r="186" spans="1:11" x14ac:dyDescent="0.2">
      <c r="A186" s="138"/>
      <c r="B186" s="42">
        <f t="shared" si="21"/>
        <v>173</v>
      </c>
      <c r="C186" s="24">
        <f t="shared" si="16"/>
        <v>266.21128785311464</v>
      </c>
      <c r="D186" s="48">
        <f t="shared" si="22"/>
        <v>0.65780459956271387</v>
      </c>
      <c r="E186" s="24">
        <f t="shared" si="17"/>
        <v>138.48531662499767</v>
      </c>
      <c r="F186" s="51">
        <f t="shared" si="23"/>
        <v>0.34219540043728619</v>
      </c>
      <c r="G186" s="44">
        <f>IF(I185*($E$9*0.01/26)&gt;0,H186/2,0)</f>
        <v>404.69660447811231</v>
      </c>
      <c r="H186" s="133">
        <f>IF(I185*($E$9*0.01/26)&gt;0,(($E$9*0.01/12)*$E$8)/(1-1/(1+($E$9*0.01/12))^($E$10*12)),0)</f>
        <v>809.39320895622461</v>
      </c>
      <c r="I186" s="24">
        <f t="shared" si="18"/>
        <v>115219.73941972469</v>
      </c>
      <c r="J186" s="24">
        <f t="shared" si="19"/>
        <v>72653.094483541252</v>
      </c>
      <c r="K186" s="45">
        <f t="shared" si="20"/>
        <v>187872.83390326594</v>
      </c>
    </row>
    <row r="187" spans="1:11" x14ac:dyDescent="0.2">
      <c r="A187" s="138"/>
      <c r="B187" s="42">
        <f t="shared" si="21"/>
        <v>174</v>
      </c>
      <c r="C187" s="24">
        <f t="shared" si="16"/>
        <v>265.89170635321079</v>
      </c>
      <c r="D187" s="48">
        <f t="shared" si="22"/>
        <v>0.65701491786939703</v>
      </c>
      <c r="E187" s="24">
        <f t="shared" si="17"/>
        <v>138.80489812490151</v>
      </c>
      <c r="F187" s="51">
        <f t="shared" si="23"/>
        <v>0.34298508213060303</v>
      </c>
      <c r="G187" s="44">
        <f>IF(I185*($E$9*0.01/26)&gt;0,H186/2,0)</f>
        <v>404.69660447811231</v>
      </c>
      <c r="H187" s="134"/>
      <c r="I187" s="24">
        <f t="shared" si="18"/>
        <v>115080.93452159979</v>
      </c>
      <c r="J187" s="24">
        <f t="shared" si="19"/>
        <v>72387.202777188038</v>
      </c>
      <c r="K187" s="45">
        <f t="shared" si="20"/>
        <v>187468.13729878783</v>
      </c>
    </row>
    <row r="188" spans="1:11" x14ac:dyDescent="0.2">
      <c r="A188" s="138"/>
      <c r="B188" s="42">
        <f t="shared" si="21"/>
        <v>175</v>
      </c>
      <c r="C188" s="24">
        <f t="shared" si="16"/>
        <v>265.57138735753796</v>
      </c>
      <c r="D188" s="48">
        <f t="shared" si="22"/>
        <v>0.65622341383371097</v>
      </c>
      <c r="E188" s="24">
        <f t="shared" si="17"/>
        <v>139.12521712057435</v>
      </c>
      <c r="F188" s="51">
        <f t="shared" si="23"/>
        <v>0.34377658616628898</v>
      </c>
      <c r="G188" s="44">
        <f>IF(I187*($E$9*0.01/26)&gt;0,H188/2,0)</f>
        <v>404.69660447811231</v>
      </c>
      <c r="H188" s="133">
        <f>IF(I187*($E$9*0.01/26)&gt;0,(($E$9*0.01/12)*$E$8)/(1-1/(1+($E$9*0.01/12))^($E$10*12)),0)</f>
        <v>809.39320895622461</v>
      </c>
      <c r="I188" s="24">
        <f t="shared" si="18"/>
        <v>114941.80930447922</v>
      </c>
      <c r="J188" s="24">
        <f t="shared" si="19"/>
        <v>72121.631389830494</v>
      </c>
      <c r="K188" s="45">
        <f t="shared" si="20"/>
        <v>187063.44069430971</v>
      </c>
    </row>
    <row r="189" spans="1:11" x14ac:dyDescent="0.2">
      <c r="A189" s="138"/>
      <c r="B189" s="42">
        <f t="shared" si="21"/>
        <v>176</v>
      </c>
      <c r="C189" s="24">
        <f t="shared" si="16"/>
        <v>265.2503291641828</v>
      </c>
      <c r="D189" s="48">
        <f t="shared" si="22"/>
        <v>0.65543008325025043</v>
      </c>
      <c r="E189" s="24">
        <f t="shared" si="17"/>
        <v>139.4462753139295</v>
      </c>
      <c r="F189" s="51">
        <f t="shared" si="23"/>
        <v>0.34456991674974963</v>
      </c>
      <c r="G189" s="44">
        <f>IF(I187*($E$9*0.01/26)&gt;0,H188/2,0)</f>
        <v>404.69660447811231</v>
      </c>
      <c r="H189" s="134"/>
      <c r="I189" s="24">
        <f t="shared" si="18"/>
        <v>114802.3630291653</v>
      </c>
      <c r="J189" s="24">
        <f t="shared" si="19"/>
        <v>71856.381060666317</v>
      </c>
      <c r="K189" s="45">
        <f t="shared" si="20"/>
        <v>186658.7440898316</v>
      </c>
    </row>
    <row r="190" spans="1:11" x14ac:dyDescent="0.2">
      <c r="A190" s="138"/>
      <c r="B190" s="42">
        <f t="shared" si="21"/>
        <v>177</v>
      </c>
      <c r="C190" s="24">
        <f t="shared" si="16"/>
        <v>264.92853006730451</v>
      </c>
      <c r="D190" s="48">
        <f t="shared" si="22"/>
        <v>0.65463492190390482</v>
      </c>
      <c r="E190" s="24">
        <f t="shared" si="17"/>
        <v>139.7680744108078</v>
      </c>
      <c r="F190" s="51">
        <f t="shared" si="23"/>
        <v>0.34536507809609518</v>
      </c>
      <c r="G190" s="44">
        <f>IF(I189*($E$9*0.01/26)&gt;0,H190/2,0)</f>
        <v>404.69660447811231</v>
      </c>
      <c r="H190" s="133">
        <f>IF(I189*($E$9*0.01/26)&gt;0,(($E$9*0.01/12)*$E$8)/(1-1/(1+($E$9*0.01/12))^($E$10*12)),0)</f>
        <v>809.39320895622461</v>
      </c>
      <c r="I190" s="24">
        <f t="shared" si="18"/>
        <v>114662.59495475449</v>
      </c>
      <c r="J190" s="24">
        <f t="shared" si="19"/>
        <v>71591.45253059901</v>
      </c>
      <c r="K190" s="45">
        <f t="shared" si="20"/>
        <v>186254.04748535348</v>
      </c>
    </row>
    <row r="191" spans="1:11" x14ac:dyDescent="0.2">
      <c r="A191" s="138"/>
      <c r="B191" s="42">
        <f t="shared" si="21"/>
        <v>178</v>
      </c>
      <c r="C191" s="24">
        <f t="shared" si="16"/>
        <v>264.60598835712574</v>
      </c>
      <c r="D191" s="48">
        <f t="shared" si="22"/>
        <v>0.653837925569837</v>
      </c>
      <c r="E191" s="24">
        <f t="shared" si="17"/>
        <v>140.09061612098657</v>
      </c>
      <c r="F191" s="51">
        <f t="shared" si="23"/>
        <v>0.34616207443016306</v>
      </c>
      <c r="G191" s="44">
        <f>IF(I189*($E$9*0.01/26)&gt;0,H190/2,0)</f>
        <v>404.69660447811231</v>
      </c>
      <c r="H191" s="134"/>
      <c r="I191" s="24">
        <f t="shared" si="18"/>
        <v>114522.5043386335</v>
      </c>
      <c r="J191" s="24">
        <f t="shared" si="19"/>
        <v>71326.846542241881</v>
      </c>
      <c r="K191" s="45">
        <f t="shared" si="20"/>
        <v>185849.35088087537</v>
      </c>
    </row>
    <row r="192" spans="1:11" x14ac:dyDescent="0.2">
      <c r="A192" s="138"/>
      <c r="B192" s="42">
        <f t="shared" si="21"/>
        <v>179</v>
      </c>
      <c r="C192" s="24">
        <f t="shared" si="16"/>
        <v>264.28270231992343</v>
      </c>
      <c r="D192" s="48">
        <f t="shared" si="22"/>
        <v>0.65303909001345961</v>
      </c>
      <c r="E192" s="24">
        <f t="shared" si="17"/>
        <v>140.41390215818888</v>
      </c>
      <c r="F192" s="51">
        <f t="shared" si="23"/>
        <v>0.34696090998654044</v>
      </c>
      <c r="G192" s="44">
        <f>IF(I191*($E$9*0.01/26)&gt;0,H192/2,0)</f>
        <v>404.69660447811231</v>
      </c>
      <c r="H192" s="133">
        <f>IF(I191*($E$9*0.01/26)&gt;0,(($E$9*0.01/12)*$E$8)/(1-1/(1+($E$9*0.01/12))^($E$10*12)),0)</f>
        <v>809.39320895622461</v>
      </c>
      <c r="I192" s="24">
        <f t="shared" si="18"/>
        <v>114382.09043647531</v>
      </c>
      <c r="J192" s="24">
        <f t="shared" si="19"/>
        <v>71062.563839921961</v>
      </c>
      <c r="K192" s="45">
        <f t="shared" si="20"/>
        <v>185444.65427639725</v>
      </c>
    </row>
    <row r="193" spans="1:11" x14ac:dyDescent="0.2">
      <c r="A193" s="138"/>
      <c r="B193" s="42">
        <f t="shared" si="21"/>
        <v>180</v>
      </c>
      <c r="C193" s="24">
        <f t="shared" si="16"/>
        <v>263.95867023801992</v>
      </c>
      <c r="D193" s="48">
        <f t="shared" si="22"/>
        <v>0.65223841099041369</v>
      </c>
      <c r="E193" s="24">
        <f t="shared" si="17"/>
        <v>140.73793424009239</v>
      </c>
      <c r="F193" s="51">
        <f t="shared" si="23"/>
        <v>0.34776158900958626</v>
      </c>
      <c r="G193" s="44">
        <f>IF(I191*($E$9*0.01/26)&gt;0,H192/2,0)</f>
        <v>404.69660447811231</v>
      </c>
      <c r="H193" s="134"/>
      <c r="I193" s="24">
        <f t="shared" si="18"/>
        <v>114241.35250223521</v>
      </c>
      <c r="J193" s="24">
        <f t="shared" si="19"/>
        <v>70798.605169683942</v>
      </c>
      <c r="K193" s="45">
        <f t="shared" si="20"/>
        <v>185039.95767191914</v>
      </c>
    </row>
    <row r="194" spans="1:11" x14ac:dyDescent="0.2">
      <c r="A194" s="138"/>
      <c r="B194" s="42">
        <f t="shared" si="21"/>
        <v>181</v>
      </c>
      <c r="C194" s="24">
        <f t="shared" si="16"/>
        <v>263.63389038977351</v>
      </c>
      <c r="D194" s="48">
        <f t="shared" si="22"/>
        <v>0.6514358842465453</v>
      </c>
      <c r="E194" s="24">
        <f t="shared" si="17"/>
        <v>141.06271408833879</v>
      </c>
      <c r="F194" s="51">
        <f t="shared" si="23"/>
        <v>0.34856411575345464</v>
      </c>
      <c r="G194" s="44">
        <f>IF(I193*($E$9*0.01/26)&gt;0,H194/2,0)</f>
        <v>404.69660447811231</v>
      </c>
      <c r="H194" s="133">
        <f>IF(I193*($E$9*0.01/26)&gt;0,(($E$9*0.01/12)*$E$8)/(1-1/(1+($E$9*0.01/12))^($E$10*12)),0)</f>
        <v>809.39320895622461</v>
      </c>
      <c r="I194" s="24">
        <f t="shared" si="18"/>
        <v>114100.28978814687</v>
      </c>
      <c r="J194" s="24">
        <f t="shared" si="19"/>
        <v>70534.971279294172</v>
      </c>
      <c r="K194" s="45">
        <f t="shared" si="20"/>
        <v>184635.26106744102</v>
      </c>
    </row>
    <row r="195" spans="1:11" x14ac:dyDescent="0.2">
      <c r="A195" s="139"/>
      <c r="B195" s="42">
        <f t="shared" si="21"/>
        <v>182</v>
      </c>
      <c r="C195" s="24">
        <f t="shared" si="16"/>
        <v>263.30836104956967</v>
      </c>
      <c r="D195" s="48">
        <f t="shared" si="22"/>
        <v>0.65063150551788351</v>
      </c>
      <c r="E195" s="24">
        <f t="shared" si="17"/>
        <v>141.38824342854264</v>
      </c>
      <c r="F195" s="51">
        <f t="shared" si="23"/>
        <v>0.34936849448211643</v>
      </c>
      <c r="G195" s="44">
        <f>IF(I193*($E$9*0.01/26)&gt;0,H194/2,0)</f>
        <v>404.69660447811231</v>
      </c>
      <c r="H195" s="134"/>
      <c r="I195" s="24">
        <f t="shared" si="18"/>
        <v>113958.90154471832</v>
      </c>
      <c r="J195" s="24">
        <f t="shared" si="19"/>
        <v>70271.662918244605</v>
      </c>
      <c r="K195" s="45">
        <f t="shared" si="20"/>
        <v>184230.56446296291</v>
      </c>
    </row>
    <row r="196" spans="1:11" x14ac:dyDescent="0.2">
      <c r="A196" s="137">
        <f>A170+1</f>
        <v>8</v>
      </c>
      <c r="B196" s="42">
        <f t="shared" si="21"/>
        <v>183</v>
      </c>
      <c r="C196" s="24">
        <f t="shared" si="16"/>
        <v>262.98208048781146</v>
      </c>
      <c r="D196" s="48">
        <f t="shared" si="22"/>
        <v>0.64982527053061701</v>
      </c>
      <c r="E196" s="24">
        <f t="shared" si="17"/>
        <v>141.71452399030085</v>
      </c>
      <c r="F196" s="51">
        <f t="shared" si="23"/>
        <v>0.35017472946938294</v>
      </c>
      <c r="G196" s="44">
        <f>IF(I195*($E$9*0.01/26)&gt;0,H196/2,0)</f>
        <v>404.69660447811231</v>
      </c>
      <c r="H196" s="133">
        <f>IF(I195*($E$9*0.01/26)&gt;0,(($E$9*0.01/12)*$E$8)/(1-1/(1+($E$9*0.01/12))^($E$10*12)),0)</f>
        <v>809.39320895622461</v>
      </c>
      <c r="I196" s="24">
        <f t="shared" si="18"/>
        <v>113817.18702072802</v>
      </c>
      <c r="J196" s="24">
        <f t="shared" si="19"/>
        <v>70008.680837756794</v>
      </c>
      <c r="K196" s="45">
        <f t="shared" si="20"/>
        <v>183825.86785848479</v>
      </c>
    </row>
    <row r="197" spans="1:11" x14ac:dyDescent="0.2">
      <c r="A197" s="138"/>
      <c r="B197" s="42">
        <f t="shared" si="21"/>
        <v>184</v>
      </c>
      <c r="C197" s="24">
        <f t="shared" si="16"/>
        <v>262.6550469709108</v>
      </c>
      <c r="D197" s="48">
        <f t="shared" si="22"/>
        <v>0.64901717500107237</v>
      </c>
      <c r="E197" s="24">
        <f t="shared" si="17"/>
        <v>142.0415575072015</v>
      </c>
      <c r="F197" s="51">
        <f t="shared" si="23"/>
        <v>0.35098282499892758</v>
      </c>
      <c r="G197" s="44">
        <f>IF(I195*($E$9*0.01/26)&gt;0,H196/2,0)</f>
        <v>404.69660447811231</v>
      </c>
      <c r="H197" s="134"/>
      <c r="I197" s="24">
        <f t="shared" si="18"/>
        <v>113675.14546322082</v>
      </c>
      <c r="J197" s="24">
        <f t="shared" si="19"/>
        <v>69746.02579078589</v>
      </c>
      <c r="K197" s="45">
        <f t="shared" si="20"/>
        <v>183421.17125400671</v>
      </c>
    </row>
    <row r="198" spans="1:11" x14ac:dyDescent="0.2">
      <c r="A198" s="138"/>
      <c r="B198" s="42">
        <f t="shared" si="21"/>
        <v>185</v>
      </c>
      <c r="C198" s="24">
        <f t="shared" si="16"/>
        <v>262.32725876127881</v>
      </c>
      <c r="D198" s="48">
        <f t="shared" si="22"/>
        <v>0.64820721463569031</v>
      </c>
      <c r="E198" s="24">
        <f t="shared" si="17"/>
        <v>142.36934571683349</v>
      </c>
      <c r="F198" s="51">
        <f t="shared" si="23"/>
        <v>0.35179278536430969</v>
      </c>
      <c r="G198" s="44">
        <f>IF(I197*($E$9*0.01/26)&gt;0,H198/2,0)</f>
        <v>404.69660447811231</v>
      </c>
      <c r="H198" s="133">
        <f>IF(I197*($E$9*0.01/26)&gt;0,(($E$9*0.01/12)*$E$8)/(1-1/(1+($E$9*0.01/12))^($E$10*12)),0)</f>
        <v>809.39320895622461</v>
      </c>
      <c r="I198" s="24">
        <f t="shared" si="18"/>
        <v>113532.77611750399</v>
      </c>
      <c r="J198" s="24">
        <f t="shared" si="19"/>
        <v>69483.698532024617</v>
      </c>
      <c r="K198" s="45">
        <f t="shared" si="20"/>
        <v>183016.47464952862</v>
      </c>
    </row>
    <row r="199" spans="1:11" x14ac:dyDescent="0.2">
      <c r="A199" s="138"/>
      <c r="B199" s="42">
        <f t="shared" si="21"/>
        <v>186</v>
      </c>
      <c r="C199" s="24">
        <f t="shared" si="16"/>
        <v>261.99871411731687</v>
      </c>
      <c r="D199" s="48">
        <f t="shared" si="22"/>
        <v>0.64739538513100336</v>
      </c>
      <c r="E199" s="24">
        <f t="shared" si="17"/>
        <v>142.69789036079544</v>
      </c>
      <c r="F199" s="51">
        <f t="shared" si="23"/>
        <v>0.35260461486899664</v>
      </c>
      <c r="G199" s="44">
        <f>IF(I197*($E$9*0.01/26)&gt;0,H198/2,0)</f>
        <v>404.69660447811231</v>
      </c>
      <c r="H199" s="134"/>
      <c r="I199" s="24">
        <f t="shared" si="18"/>
        <v>113390.0782271432</v>
      </c>
      <c r="J199" s="24">
        <f t="shared" si="19"/>
        <v>69221.699817907298</v>
      </c>
      <c r="K199" s="45">
        <f t="shared" si="20"/>
        <v>182611.77804505051</v>
      </c>
    </row>
    <row r="200" spans="1:11" x14ac:dyDescent="0.2">
      <c r="A200" s="138"/>
      <c r="B200" s="42">
        <f t="shared" si="21"/>
        <v>187</v>
      </c>
      <c r="C200" s="24">
        <f t="shared" si="16"/>
        <v>261.66941129340734</v>
      </c>
      <c r="D200" s="48">
        <f t="shared" si="22"/>
        <v>0.64658168217361334</v>
      </c>
      <c r="E200" s="24">
        <f t="shared" si="17"/>
        <v>143.02719318470497</v>
      </c>
      <c r="F200" s="51">
        <f t="shared" si="23"/>
        <v>0.35341831782638661</v>
      </c>
      <c r="G200" s="44">
        <f>IF(I199*($E$9*0.01/26)&gt;0,H200/2,0)</f>
        <v>404.69660447811231</v>
      </c>
      <c r="H200" s="133">
        <f>IF(I199*($E$9*0.01/26)&gt;0,(($E$9*0.01/12)*$E$8)/(1-1/(1+($E$9*0.01/12))^($E$10*12)),0)</f>
        <v>809.39320895622461</v>
      </c>
      <c r="I200" s="24">
        <f t="shared" si="18"/>
        <v>113247.05103395849</v>
      </c>
      <c r="J200" s="24">
        <f t="shared" si="19"/>
        <v>68960.030406613892</v>
      </c>
      <c r="K200" s="45">
        <f t="shared" si="20"/>
        <v>182207.08144057239</v>
      </c>
    </row>
    <row r="201" spans="1:11" x14ac:dyDescent="0.2">
      <c r="A201" s="138"/>
      <c r="B201" s="42">
        <f t="shared" si="21"/>
        <v>188</v>
      </c>
      <c r="C201" s="24">
        <f t="shared" si="16"/>
        <v>261.33934853990417</v>
      </c>
      <c r="D201" s="48">
        <f t="shared" si="22"/>
        <v>0.64576610144016788</v>
      </c>
      <c r="E201" s="24">
        <f t="shared" si="17"/>
        <v>143.35725593820814</v>
      </c>
      <c r="F201" s="51">
        <f t="shared" si="23"/>
        <v>0.35423389855983212</v>
      </c>
      <c r="G201" s="44">
        <f>IF(I199*($E$9*0.01/26)&gt;0,H200/2,0)</f>
        <v>404.69660447811231</v>
      </c>
      <c r="H201" s="134"/>
      <c r="I201" s="24">
        <f t="shared" si="18"/>
        <v>113103.69377802029</v>
      </c>
      <c r="J201" s="24">
        <f t="shared" si="19"/>
        <v>68698.691058073993</v>
      </c>
      <c r="K201" s="45">
        <f t="shared" si="20"/>
        <v>181802.38483609428</v>
      </c>
    </row>
    <row r="202" spans="1:11" x14ac:dyDescent="0.2">
      <c r="A202" s="138"/>
      <c r="B202" s="42">
        <f t="shared" si="21"/>
        <v>189</v>
      </c>
      <c r="C202" s="24">
        <f t="shared" si="16"/>
        <v>261.0085241031237</v>
      </c>
      <c r="D202" s="48">
        <f t="shared" si="22"/>
        <v>0.64494863859733753</v>
      </c>
      <c r="E202" s="24">
        <f t="shared" si="17"/>
        <v>143.6880803749886</v>
      </c>
      <c r="F202" s="51">
        <f t="shared" si="23"/>
        <v>0.35505136140266247</v>
      </c>
      <c r="G202" s="44">
        <f>IF(I201*($E$9*0.01/26)&gt;0,H202/2,0)</f>
        <v>404.69660447811231</v>
      </c>
      <c r="H202" s="133">
        <f>IF(I201*($E$9*0.01/26)&gt;0,(($E$9*0.01/12)*$E$8)/(1-1/(1+($E$9*0.01/12))^($E$10*12)),0)</f>
        <v>809.39320895622461</v>
      </c>
      <c r="I202" s="24">
        <f t="shared" si="18"/>
        <v>112960.00569764529</v>
      </c>
      <c r="J202" s="24">
        <f t="shared" si="19"/>
        <v>68437.682533970874</v>
      </c>
      <c r="K202" s="45">
        <f t="shared" si="20"/>
        <v>181397.68823161616</v>
      </c>
    </row>
    <row r="203" spans="1:11" x14ac:dyDescent="0.2">
      <c r="A203" s="138"/>
      <c r="B203" s="42">
        <f t="shared" si="21"/>
        <v>190</v>
      </c>
      <c r="C203" s="24">
        <f t="shared" si="16"/>
        <v>260.67693622533528</v>
      </c>
      <c r="D203" s="48">
        <f t="shared" si="22"/>
        <v>0.64412928930179292</v>
      </c>
      <c r="E203" s="24">
        <f t="shared" si="17"/>
        <v>144.01966825277702</v>
      </c>
      <c r="F203" s="51">
        <f t="shared" si="23"/>
        <v>0.35587071069820703</v>
      </c>
      <c r="G203" s="44">
        <f>IF(I201*($E$9*0.01/26)&gt;0,H202/2,0)</f>
        <v>404.69660447811231</v>
      </c>
      <c r="H203" s="134"/>
      <c r="I203" s="24">
        <f t="shared" si="18"/>
        <v>112815.98602939252</v>
      </c>
      <c r="J203" s="24">
        <f t="shared" si="19"/>
        <v>68177.005597745534</v>
      </c>
      <c r="K203" s="45">
        <f t="shared" si="20"/>
        <v>180992.99162713805</v>
      </c>
    </row>
    <row r="204" spans="1:11" x14ac:dyDescent="0.2">
      <c r="A204" s="138"/>
      <c r="B204" s="42">
        <f t="shared" si="21"/>
        <v>191</v>
      </c>
      <c r="C204" s="24">
        <f t="shared" si="16"/>
        <v>260.34458314475194</v>
      </c>
      <c r="D204" s="48">
        <f t="shared" si="22"/>
        <v>0.6433080492001817</v>
      </c>
      <c r="E204" s="24">
        <f t="shared" si="17"/>
        <v>144.35202133336037</v>
      </c>
      <c r="F204" s="51">
        <f t="shared" si="23"/>
        <v>0.3566919507998183</v>
      </c>
      <c r="G204" s="44">
        <f>IF(I203*($E$9*0.01/26)&gt;0,H204/2,0)</f>
        <v>404.69660447811231</v>
      </c>
      <c r="H204" s="133">
        <f>IF(I203*($E$9*0.01/26)&gt;0,(($E$9*0.01/12)*$E$8)/(1-1/(1+($E$9*0.01/12))^($E$10*12)),0)</f>
        <v>809.39320895622461</v>
      </c>
      <c r="I204" s="24">
        <f t="shared" si="18"/>
        <v>112671.63400805916</v>
      </c>
      <c r="J204" s="24">
        <f t="shared" si="19"/>
        <v>67916.661014600788</v>
      </c>
      <c r="K204" s="45">
        <f t="shared" si="20"/>
        <v>180588.29502265994</v>
      </c>
    </row>
    <row r="205" spans="1:11" x14ac:dyDescent="0.2">
      <c r="A205" s="138"/>
      <c r="B205" s="42">
        <f t="shared" si="21"/>
        <v>192</v>
      </c>
      <c r="C205" s="24">
        <f t="shared" si="16"/>
        <v>260.01146309552109</v>
      </c>
      <c r="D205" s="48">
        <f t="shared" si="22"/>
        <v>0.64248491392910512</v>
      </c>
      <c r="E205" s="24">
        <f t="shared" si="17"/>
        <v>144.68514138259121</v>
      </c>
      <c r="F205" s="51">
        <f t="shared" si="23"/>
        <v>0.35751508607089483</v>
      </c>
      <c r="G205" s="44">
        <f>IF(I203*($E$9*0.01/26)&gt;0,H204/2,0)</f>
        <v>404.69660447811231</v>
      </c>
      <c r="H205" s="134"/>
      <c r="I205" s="24">
        <f t="shared" si="18"/>
        <v>112526.94886667657</v>
      </c>
      <c r="J205" s="24">
        <f t="shared" si="19"/>
        <v>67656.649551505267</v>
      </c>
      <c r="K205" s="45">
        <f t="shared" si="20"/>
        <v>180183.59841818182</v>
      </c>
    </row>
    <row r="206" spans="1:11" x14ac:dyDescent="0.2">
      <c r="A206" s="138"/>
      <c r="B206" s="42">
        <f t="shared" si="21"/>
        <v>193</v>
      </c>
      <c r="C206" s="24">
        <f t="shared" ref="C206:C269" si="24">IF(I205*($E$9*0.01/26)&gt;0,I205*($E$9*0.01/26),0)</f>
        <v>259.67757430771513</v>
      </c>
      <c r="D206" s="48">
        <f t="shared" si="22"/>
        <v>0.64165987911509548</v>
      </c>
      <c r="E206" s="24">
        <f t="shared" ref="E206:E269" si="25">IF(I205*($E$9*0.01/26)&gt;0,G206-C206,0)</f>
        <v>145.01903017039717</v>
      </c>
      <c r="F206" s="51">
        <f t="shared" si="23"/>
        <v>0.35834012088490458</v>
      </c>
      <c r="G206" s="44">
        <f>IF(I205*($E$9*0.01/26)&gt;0,H206/2,0)</f>
        <v>404.69660447811231</v>
      </c>
      <c r="H206" s="133">
        <f>IF(I205*($E$9*0.01/26)&gt;0,(($E$9*0.01/12)*$E$8)/(1-1/(1+($E$9*0.01/12))^($E$10*12)),0)</f>
        <v>809.39320895622461</v>
      </c>
      <c r="I206" s="24">
        <f t="shared" ref="I206:I269" si="26">IF(I205*($E$9*0.01/26)&gt;0,I205-E206,0)</f>
        <v>112381.92983650617</v>
      </c>
      <c r="J206" s="24">
        <f t="shared" ref="J206:J269" si="27">J205-C206</f>
        <v>67396.971977197551</v>
      </c>
      <c r="K206" s="45">
        <f t="shared" ref="K206:K269" si="28">I206+J206</f>
        <v>179778.90181370371</v>
      </c>
    </row>
    <row r="207" spans="1:11" x14ac:dyDescent="0.2">
      <c r="A207" s="138"/>
      <c r="B207" s="42">
        <f t="shared" ref="B207:B218" si="29">B206+1</f>
        <v>194</v>
      </c>
      <c r="C207" s="24">
        <f t="shared" si="24"/>
        <v>259.34291500732189</v>
      </c>
      <c r="D207" s="48">
        <f t="shared" ref="D207:D270" si="30">C207/G207</f>
        <v>0.64083294037459182</v>
      </c>
      <c r="E207" s="24">
        <f t="shared" si="25"/>
        <v>145.35368947079041</v>
      </c>
      <c r="F207" s="51">
        <f t="shared" ref="F207:F270" si="31">E207/G207</f>
        <v>0.35916705962540824</v>
      </c>
      <c r="G207" s="44">
        <f>IF(I205*($E$9*0.01/26)&gt;0,H206/2,0)</f>
        <v>404.69660447811231</v>
      </c>
      <c r="H207" s="134"/>
      <c r="I207" s="24">
        <f t="shared" si="26"/>
        <v>112236.57614703538</v>
      </c>
      <c r="J207" s="24">
        <f t="shared" si="27"/>
        <v>67137.62906219023</v>
      </c>
      <c r="K207" s="45">
        <f t="shared" si="28"/>
        <v>179374.20520922559</v>
      </c>
    </row>
    <row r="208" spans="1:11" x14ac:dyDescent="0.2">
      <c r="A208" s="138"/>
      <c r="B208" s="42">
        <f t="shared" si="29"/>
        <v>195</v>
      </c>
      <c r="C208" s="24">
        <f t="shared" si="24"/>
        <v>259.00748341623546</v>
      </c>
      <c r="D208" s="48">
        <f t="shared" si="30"/>
        <v>0.64000409331391772</v>
      </c>
      <c r="E208" s="24">
        <f t="shared" si="25"/>
        <v>145.68912106187685</v>
      </c>
      <c r="F208" s="51">
        <f t="shared" si="31"/>
        <v>0.35999590668608222</v>
      </c>
      <c r="G208" s="44">
        <f>IF(I207*($E$9*0.01/26)&gt;0,H208/2,0)</f>
        <v>404.69660447811231</v>
      </c>
      <c r="H208" s="133">
        <f>IF(I207*($E$9*0.01/26)&gt;0,(($E$9*0.01/12)*$E$8)/(1-1/(1+($E$9*0.01/12))^($E$10*12)),0)</f>
        <v>809.39320895622461</v>
      </c>
      <c r="I208" s="24">
        <f t="shared" si="26"/>
        <v>112090.8870259735</v>
      </c>
      <c r="J208" s="24">
        <f t="shared" si="27"/>
        <v>66878.621578773993</v>
      </c>
      <c r="K208" s="45">
        <f t="shared" si="28"/>
        <v>178969.50860474748</v>
      </c>
    </row>
    <row r="209" spans="1:11" x14ac:dyDescent="0.2">
      <c r="A209" s="138"/>
      <c r="B209" s="42">
        <f t="shared" si="29"/>
        <v>196</v>
      </c>
      <c r="C209" s="24">
        <f t="shared" si="24"/>
        <v>258.67127775224651</v>
      </c>
      <c r="D209" s="48">
        <f t="shared" si="30"/>
        <v>0.63917333352925754</v>
      </c>
      <c r="E209" s="24">
        <f t="shared" si="25"/>
        <v>146.0253267258658</v>
      </c>
      <c r="F209" s="51">
        <f t="shared" si="31"/>
        <v>0.36082666647074241</v>
      </c>
      <c r="G209" s="44">
        <f>IF(I207*($E$9*0.01/26)&gt;0,H208/2,0)</f>
        <v>404.69660447811231</v>
      </c>
      <c r="H209" s="134"/>
      <c r="I209" s="24">
        <f t="shared" si="26"/>
        <v>111944.86169924763</v>
      </c>
      <c r="J209" s="24">
        <f t="shared" si="27"/>
        <v>66619.950301021745</v>
      </c>
      <c r="K209" s="45">
        <f t="shared" si="28"/>
        <v>178564.81200026936</v>
      </c>
    </row>
    <row r="210" spans="1:11" x14ac:dyDescent="0.2">
      <c r="A210" s="138"/>
      <c r="B210" s="42">
        <f t="shared" si="29"/>
        <v>197</v>
      </c>
      <c r="C210" s="24">
        <f t="shared" si="24"/>
        <v>258.33429622903299</v>
      </c>
      <c r="D210" s="48">
        <f t="shared" si="30"/>
        <v>0.63834065660663286</v>
      </c>
      <c r="E210" s="24">
        <f t="shared" si="25"/>
        <v>146.36230824907932</v>
      </c>
      <c r="F210" s="51">
        <f t="shared" si="31"/>
        <v>0.36165934339336719</v>
      </c>
      <c r="G210" s="44">
        <f>IF(I209*($E$9*0.01/26)&gt;0,H210/2,0)</f>
        <v>404.69660447811231</v>
      </c>
      <c r="H210" s="133">
        <f>IF(I209*($E$9*0.01/26)&gt;0,(($E$9*0.01/12)*$E$8)/(1-1/(1+($E$9*0.01/12))^($E$10*12)),0)</f>
        <v>809.39320895622461</v>
      </c>
      <c r="I210" s="24">
        <f t="shared" si="26"/>
        <v>111798.49939099855</v>
      </c>
      <c r="J210" s="24">
        <f t="shared" si="27"/>
        <v>66361.616004792711</v>
      </c>
      <c r="K210" s="45">
        <f t="shared" si="28"/>
        <v>178160.11539579125</v>
      </c>
    </row>
    <row r="211" spans="1:11" x14ac:dyDescent="0.2">
      <c r="A211" s="138"/>
      <c r="B211" s="42">
        <f t="shared" si="29"/>
        <v>198</v>
      </c>
      <c r="C211" s="24">
        <f t="shared" si="24"/>
        <v>257.99653705615049</v>
      </c>
      <c r="D211" s="48">
        <f t="shared" si="30"/>
        <v>0.63750605812187888</v>
      </c>
      <c r="E211" s="24">
        <f t="shared" si="25"/>
        <v>146.70006742196182</v>
      </c>
      <c r="F211" s="51">
        <f t="shared" si="31"/>
        <v>0.36249394187812112</v>
      </c>
      <c r="G211" s="44">
        <f>IF(I209*($E$9*0.01/26)&gt;0,H210/2,0)</f>
        <v>404.69660447811231</v>
      </c>
      <c r="H211" s="134"/>
      <c r="I211" s="24">
        <f t="shared" si="26"/>
        <v>111651.79932357659</v>
      </c>
      <c r="J211" s="24">
        <f t="shared" si="27"/>
        <v>66103.619467736557</v>
      </c>
      <c r="K211" s="45">
        <f t="shared" si="28"/>
        <v>177755.41879131313</v>
      </c>
    </row>
    <row r="212" spans="1:11" x14ac:dyDescent="0.2">
      <c r="A212" s="138"/>
      <c r="B212" s="42">
        <f t="shared" si="29"/>
        <v>199</v>
      </c>
      <c r="C212" s="24">
        <f t="shared" si="24"/>
        <v>257.65799843902289</v>
      </c>
      <c r="D212" s="48">
        <f t="shared" si="30"/>
        <v>0.63666953364062173</v>
      </c>
      <c r="E212" s="24">
        <f t="shared" si="25"/>
        <v>147.03860603908942</v>
      </c>
      <c r="F212" s="51">
        <f t="shared" si="31"/>
        <v>0.36333046635937832</v>
      </c>
      <c r="G212" s="44">
        <f>IF(I211*($E$9*0.01/26)&gt;0,H212/2,0)</f>
        <v>404.69660447811231</v>
      </c>
      <c r="H212" s="133">
        <f>IF(I211*($E$9*0.01/26)&gt;0,(($E$9*0.01/12)*$E$8)/(1-1/(1+($E$9*0.01/12))^($E$10*12)),0)</f>
        <v>809.39320895622461</v>
      </c>
      <c r="I212" s="24">
        <f t="shared" si="26"/>
        <v>111504.7607175375</v>
      </c>
      <c r="J212" s="24">
        <f t="shared" si="27"/>
        <v>65845.96146929753</v>
      </c>
      <c r="K212" s="45">
        <f t="shared" si="28"/>
        <v>177350.72218683502</v>
      </c>
    </row>
    <row r="213" spans="1:11" x14ac:dyDescent="0.2">
      <c r="A213" s="138"/>
      <c r="B213" s="42">
        <f t="shared" si="29"/>
        <v>200</v>
      </c>
      <c r="C213" s="24">
        <f t="shared" si="24"/>
        <v>257.31867857893269</v>
      </c>
      <c r="D213" s="48">
        <f t="shared" si="30"/>
        <v>0.63583107871825395</v>
      </c>
      <c r="E213" s="24">
        <f t="shared" si="25"/>
        <v>147.37792589917962</v>
      </c>
      <c r="F213" s="51">
        <f t="shared" si="31"/>
        <v>0.36416892128174611</v>
      </c>
      <c r="G213" s="44">
        <f>IF(I211*($E$9*0.01/26)&gt;0,H212/2,0)</f>
        <v>404.69660447811231</v>
      </c>
      <c r="H213" s="134"/>
      <c r="I213" s="24">
        <f t="shared" si="26"/>
        <v>111357.38279163832</v>
      </c>
      <c r="J213" s="24">
        <f t="shared" si="27"/>
        <v>65588.642790718601</v>
      </c>
      <c r="K213" s="45">
        <f t="shared" si="28"/>
        <v>176946.0255823569</v>
      </c>
    </row>
    <row r="214" spans="1:11" x14ac:dyDescent="0.2">
      <c r="A214" s="138"/>
      <c r="B214" s="42">
        <f t="shared" si="29"/>
        <v>201</v>
      </c>
      <c r="C214" s="24">
        <f t="shared" si="24"/>
        <v>256.97857567301145</v>
      </c>
      <c r="D214" s="48">
        <f t="shared" si="30"/>
        <v>0.63499068889991128</v>
      </c>
      <c r="E214" s="24">
        <f t="shared" si="25"/>
        <v>147.71802880510086</v>
      </c>
      <c r="F214" s="51">
        <f t="shared" si="31"/>
        <v>0.36500931110008872</v>
      </c>
      <c r="G214" s="44">
        <f>IF(I213*($E$9*0.01/26)&gt;0,H214/2,0)</f>
        <v>404.69660447811231</v>
      </c>
      <c r="H214" s="133">
        <f>IF(I213*($E$9*0.01/26)&gt;0,(($E$9*0.01/12)*$E$8)/(1-1/(1+($E$9*0.01/12))^($E$10*12)),0)</f>
        <v>809.39320895622461</v>
      </c>
      <c r="I214" s="24">
        <f t="shared" si="26"/>
        <v>111209.66476283321</v>
      </c>
      <c r="J214" s="24">
        <f t="shared" si="27"/>
        <v>65331.664215045588</v>
      </c>
      <c r="K214" s="45">
        <f t="shared" si="28"/>
        <v>176541.32897787879</v>
      </c>
    </row>
    <row r="215" spans="1:11" x14ac:dyDescent="0.2">
      <c r="A215" s="138"/>
      <c r="B215" s="42">
        <f t="shared" si="29"/>
        <v>202</v>
      </c>
      <c r="C215" s="24">
        <f t="shared" si="24"/>
        <v>256.63768791423047</v>
      </c>
      <c r="D215" s="48">
        <f t="shared" si="30"/>
        <v>0.63414835972044958</v>
      </c>
      <c r="E215" s="24">
        <f t="shared" si="25"/>
        <v>148.05891656388184</v>
      </c>
      <c r="F215" s="51">
        <f t="shared" si="31"/>
        <v>0.36585164027955042</v>
      </c>
      <c r="G215" s="44">
        <f>IF(I213*($E$9*0.01/26)&gt;0,H214/2,0)</f>
        <v>404.69660447811231</v>
      </c>
      <c r="H215" s="134"/>
      <c r="I215" s="24">
        <f t="shared" si="26"/>
        <v>111061.60584626933</v>
      </c>
      <c r="J215" s="24">
        <f t="shared" si="27"/>
        <v>65075.026527131355</v>
      </c>
      <c r="K215" s="45">
        <f t="shared" si="28"/>
        <v>176136.63237340067</v>
      </c>
    </row>
    <row r="216" spans="1:11" x14ac:dyDescent="0.2">
      <c r="A216" s="138"/>
      <c r="B216" s="42">
        <f t="shared" si="29"/>
        <v>203</v>
      </c>
      <c r="C216" s="24">
        <f t="shared" si="24"/>
        <v>256.29601349139074</v>
      </c>
      <c r="D216" s="48">
        <f t="shared" si="30"/>
        <v>0.63330408670441984</v>
      </c>
      <c r="E216" s="24">
        <f t="shared" si="25"/>
        <v>148.40059098672157</v>
      </c>
      <c r="F216" s="51">
        <f t="shared" si="31"/>
        <v>0.36669591329558016</v>
      </c>
      <c r="G216" s="44">
        <f>IF(I215*($E$9*0.01/26)&gt;0,H216/2,0)</f>
        <v>404.69660447811231</v>
      </c>
      <c r="H216" s="133">
        <f>IF(I215*($E$9*0.01/26)&gt;0,(($E$9*0.01/12)*$E$8)/(1-1/(1+($E$9*0.01/12))^($E$10*12)),0)</f>
        <v>809.39320895622461</v>
      </c>
      <c r="I216" s="24">
        <f t="shared" si="26"/>
        <v>110913.20525528261</v>
      </c>
      <c r="J216" s="24">
        <f t="shared" si="27"/>
        <v>64818.730513639966</v>
      </c>
      <c r="K216" s="45">
        <f t="shared" si="28"/>
        <v>175731.93576892256</v>
      </c>
    </row>
    <row r="217" spans="1:11" x14ac:dyDescent="0.2">
      <c r="A217" s="138"/>
      <c r="B217" s="42">
        <f t="shared" si="29"/>
        <v>204</v>
      </c>
      <c r="C217" s="24">
        <f t="shared" si="24"/>
        <v>255.95355058911369</v>
      </c>
      <c r="D217" s="48">
        <f t="shared" si="30"/>
        <v>0.63245786536604542</v>
      </c>
      <c r="E217" s="24">
        <f t="shared" si="25"/>
        <v>148.74305388899862</v>
      </c>
      <c r="F217" s="51">
        <f t="shared" si="31"/>
        <v>0.36754213463395458</v>
      </c>
      <c r="G217" s="44">
        <f>IF(I215*($E$9*0.01/26)&gt;0,H216/2,0)</f>
        <v>404.69660447811231</v>
      </c>
      <c r="H217" s="134"/>
      <c r="I217" s="24">
        <f t="shared" si="26"/>
        <v>110764.4622013936</v>
      </c>
      <c r="J217" s="24">
        <f t="shared" si="27"/>
        <v>64562.776963050856</v>
      </c>
      <c r="K217" s="45">
        <f t="shared" si="28"/>
        <v>175327.23916444444</v>
      </c>
    </row>
    <row r="218" spans="1:11" x14ac:dyDescent="0.2">
      <c r="A218" s="138"/>
      <c r="B218" s="42">
        <f t="shared" si="29"/>
        <v>205</v>
      </c>
      <c r="C218" s="24">
        <f t="shared" si="24"/>
        <v>255.61029738783137</v>
      </c>
      <c r="D218" s="48">
        <f t="shared" si="30"/>
        <v>0.63160969120919774</v>
      </c>
      <c r="E218" s="24">
        <f t="shared" si="25"/>
        <v>149.08630709028094</v>
      </c>
      <c r="F218" s="51">
        <f t="shared" si="31"/>
        <v>0.3683903087908022</v>
      </c>
      <c r="G218" s="44">
        <f>IF(I217*($E$9*0.01/26)&gt;0,H218/2,0)</f>
        <v>404.69660447811231</v>
      </c>
      <c r="H218" s="133">
        <f>IF(I217*($E$9*0.01/26)&gt;0,(($E$9*0.01/12)*$E$8)/(1-1/(1+($E$9*0.01/12))^($E$10*12)),0)</f>
        <v>809.39320895622461</v>
      </c>
      <c r="I218" s="24">
        <f t="shared" si="26"/>
        <v>110615.37589430332</v>
      </c>
      <c r="J218" s="24">
        <f t="shared" si="27"/>
        <v>64307.166665663026</v>
      </c>
      <c r="K218" s="45">
        <f t="shared" si="28"/>
        <v>174922.54255996633</v>
      </c>
    </row>
    <row r="219" spans="1:11" x14ac:dyDescent="0.2">
      <c r="A219" s="138"/>
      <c r="B219" s="42">
        <f>B218+1</f>
        <v>206</v>
      </c>
      <c r="C219" s="24">
        <f t="shared" si="24"/>
        <v>255.26625206377688</v>
      </c>
      <c r="D219" s="48">
        <f t="shared" si="30"/>
        <v>0.63075955972737285</v>
      </c>
      <c r="E219" s="24">
        <f t="shared" si="25"/>
        <v>149.43035241433543</v>
      </c>
      <c r="F219" s="51">
        <f t="shared" si="31"/>
        <v>0.36924044027262715</v>
      </c>
      <c r="G219" s="44">
        <f>IF(I217*($E$9*0.01/26)&gt;0,H218/2,0)</f>
        <v>404.69660447811231</v>
      </c>
      <c r="H219" s="134"/>
      <c r="I219" s="24">
        <f t="shared" si="26"/>
        <v>110465.94554188898</v>
      </c>
      <c r="J219" s="24">
        <f t="shared" si="27"/>
        <v>64051.900413599251</v>
      </c>
      <c r="K219" s="45">
        <f t="shared" si="28"/>
        <v>174517.84595548824</v>
      </c>
    </row>
    <row r="220" spans="1:11" x14ac:dyDescent="0.2">
      <c r="A220" s="138"/>
      <c r="B220" s="42">
        <f t="shared" ref="B220:B283" si="32">B219+1</f>
        <v>207</v>
      </c>
      <c r="C220" s="24">
        <f t="shared" si="24"/>
        <v>254.92141278897455</v>
      </c>
      <c r="D220" s="48">
        <f t="shared" si="30"/>
        <v>0.62990746640366679</v>
      </c>
      <c r="E220" s="24">
        <f t="shared" si="25"/>
        <v>149.77519168913776</v>
      </c>
      <c r="F220" s="51">
        <f t="shared" si="31"/>
        <v>0.37009253359633321</v>
      </c>
      <c r="G220" s="44">
        <f>IF(I219*($E$9*0.01/26)&gt;0,H220/2,0)</f>
        <v>404.69660447811231</v>
      </c>
      <c r="H220" s="133">
        <f>IF(I219*($E$9*0.01/26)&gt;0,(($E$9*0.01/12)*$E$8)/(1-1/(1+($E$9*0.01/12))^($E$10*12)),0)</f>
        <v>809.39320895622461</v>
      </c>
      <c r="I220" s="24">
        <f t="shared" si="26"/>
        <v>110316.17035019984</v>
      </c>
      <c r="J220" s="24">
        <f t="shared" si="27"/>
        <v>63796.979000810279</v>
      </c>
      <c r="K220" s="45">
        <f t="shared" si="28"/>
        <v>174113.14935101013</v>
      </c>
    </row>
    <row r="221" spans="1:11" x14ac:dyDescent="0.2">
      <c r="A221" s="139"/>
      <c r="B221" s="42">
        <f t="shared" si="32"/>
        <v>208</v>
      </c>
      <c r="C221" s="24">
        <f t="shared" si="24"/>
        <v>254.57577773123037</v>
      </c>
      <c r="D221" s="48">
        <f t="shared" si="30"/>
        <v>0.62905340671075216</v>
      </c>
      <c r="E221" s="24">
        <f t="shared" si="25"/>
        <v>150.12082674688193</v>
      </c>
      <c r="F221" s="51">
        <f t="shared" si="31"/>
        <v>0.37094659328924784</v>
      </c>
      <c r="G221" s="44">
        <f>IF(I219*($E$9*0.01/26)&gt;0,H220/2,0)</f>
        <v>404.69660447811231</v>
      </c>
      <c r="H221" s="134"/>
      <c r="I221" s="24">
        <f t="shared" si="26"/>
        <v>110166.04952345297</v>
      </c>
      <c r="J221" s="24">
        <f t="shared" si="27"/>
        <v>63542.403223079047</v>
      </c>
      <c r="K221" s="45">
        <f t="shared" si="28"/>
        <v>173708.45274653201</v>
      </c>
    </row>
    <row r="222" spans="1:11" x14ac:dyDescent="0.2">
      <c r="A222" s="137">
        <f>A196+1</f>
        <v>9</v>
      </c>
      <c r="B222" s="42">
        <f t="shared" si="32"/>
        <v>209</v>
      </c>
      <c r="C222" s="24">
        <f t="shared" si="24"/>
        <v>254.22934505412221</v>
      </c>
      <c r="D222" s="48">
        <f t="shared" si="30"/>
        <v>0.62819737611085391</v>
      </c>
      <c r="E222" s="24">
        <f t="shared" si="25"/>
        <v>150.4672594239901</v>
      </c>
      <c r="F222" s="51">
        <f t="shared" si="31"/>
        <v>0.37180262388914609</v>
      </c>
      <c r="G222" s="44">
        <f>IF(I221*($E$9*0.01/26)&gt;0,H222/2,0)</f>
        <v>404.69660447811231</v>
      </c>
      <c r="H222" s="133">
        <f>IF(I221*($E$9*0.01/26)&gt;0,(($E$9*0.01/12)*$E$8)/(1-1/(1+($E$9*0.01/12))^($E$10*12)),0)</f>
        <v>809.39320895622461</v>
      </c>
      <c r="I222" s="24">
        <f t="shared" si="26"/>
        <v>110015.58226402897</v>
      </c>
      <c r="J222" s="24">
        <f t="shared" si="27"/>
        <v>63288.173878024922</v>
      </c>
      <c r="K222" s="45">
        <f t="shared" si="28"/>
        <v>173303.7561420539</v>
      </c>
    </row>
    <row r="223" spans="1:11" x14ac:dyDescent="0.2">
      <c r="A223" s="138"/>
      <c r="B223" s="42">
        <f t="shared" si="32"/>
        <v>210</v>
      </c>
      <c r="C223" s="24">
        <f t="shared" si="24"/>
        <v>253.88211291698991</v>
      </c>
      <c r="D223" s="48">
        <f t="shared" si="30"/>
        <v>0.62733937005572504</v>
      </c>
      <c r="E223" s="24">
        <f t="shared" si="25"/>
        <v>150.8144915611224</v>
      </c>
      <c r="F223" s="51">
        <f t="shared" si="31"/>
        <v>0.3726606299442749</v>
      </c>
      <c r="G223" s="44">
        <f>IF(I221*($E$9*0.01/26)&gt;0,H222/2,0)</f>
        <v>404.69660447811231</v>
      </c>
      <c r="H223" s="134"/>
      <c r="I223" s="24">
        <f t="shared" si="26"/>
        <v>109864.76777246785</v>
      </c>
      <c r="J223" s="24">
        <f t="shared" si="27"/>
        <v>63034.291765107933</v>
      </c>
      <c r="K223" s="45">
        <f t="shared" si="28"/>
        <v>172899.05953757578</v>
      </c>
    </row>
    <row r="224" spans="1:11" x14ac:dyDescent="0.2">
      <c r="A224" s="138"/>
      <c r="B224" s="42">
        <f t="shared" si="32"/>
        <v>211</v>
      </c>
      <c r="C224" s="24">
        <f t="shared" si="24"/>
        <v>253.53407947492579</v>
      </c>
      <c r="D224" s="48">
        <f t="shared" si="30"/>
        <v>0.62647938398662295</v>
      </c>
      <c r="E224" s="24">
        <f t="shared" si="25"/>
        <v>151.16252500318652</v>
      </c>
      <c r="F224" s="51">
        <f t="shared" si="31"/>
        <v>0.37352061601337705</v>
      </c>
      <c r="G224" s="44">
        <f>IF(I223*($E$9*0.01/26)&gt;0,H224/2,0)</f>
        <v>404.69660447811231</v>
      </c>
      <c r="H224" s="133">
        <f>IF(I223*($E$9*0.01/26)&gt;0,(($E$9*0.01/12)*$E$8)/(1-1/(1+($E$9*0.01/12))^($E$10*12)),0)</f>
        <v>809.39320895622461</v>
      </c>
      <c r="I224" s="24">
        <f t="shared" si="26"/>
        <v>109713.60524746467</v>
      </c>
      <c r="J224" s="24">
        <f t="shared" si="27"/>
        <v>62780.757685633005</v>
      </c>
      <c r="K224" s="45">
        <f t="shared" si="28"/>
        <v>172494.36293309767</v>
      </c>
    </row>
    <row r="225" spans="1:11" x14ac:dyDescent="0.2">
      <c r="A225" s="138"/>
      <c r="B225" s="42">
        <f t="shared" si="32"/>
        <v>212</v>
      </c>
      <c r="C225" s="24">
        <f t="shared" si="24"/>
        <v>253.1852428787646</v>
      </c>
      <c r="D225" s="48">
        <f t="shared" si="30"/>
        <v>0.62561741333428444</v>
      </c>
      <c r="E225" s="24">
        <f t="shared" si="25"/>
        <v>151.51136159934771</v>
      </c>
      <c r="F225" s="51">
        <f t="shared" si="31"/>
        <v>0.37438258666571561</v>
      </c>
      <c r="G225" s="44">
        <f>IF(I223*($E$9*0.01/26)&gt;0,H224/2,0)</f>
        <v>404.69660447811231</v>
      </c>
      <c r="H225" s="134"/>
      <c r="I225" s="24">
        <f t="shared" si="26"/>
        <v>109562.09388586532</v>
      </c>
      <c r="J225" s="24">
        <f t="shared" si="27"/>
        <v>62527.572442754237</v>
      </c>
      <c r="K225" s="45">
        <f t="shared" si="28"/>
        <v>172089.66632861955</v>
      </c>
    </row>
    <row r="226" spans="1:11" x14ac:dyDescent="0.2">
      <c r="A226" s="138"/>
      <c r="B226" s="42">
        <f t="shared" si="32"/>
        <v>213</v>
      </c>
      <c r="C226" s="24">
        <f t="shared" si="24"/>
        <v>252.8356012750738</v>
      </c>
      <c r="D226" s="48">
        <f t="shared" si="30"/>
        <v>0.62475345351890199</v>
      </c>
      <c r="E226" s="24">
        <f t="shared" si="25"/>
        <v>151.86100320303851</v>
      </c>
      <c r="F226" s="51">
        <f t="shared" si="31"/>
        <v>0.37524654648109801</v>
      </c>
      <c r="G226" s="44">
        <f>IF(I225*($E$9*0.01/26)&gt;0,H226/2,0)</f>
        <v>404.69660447811231</v>
      </c>
      <c r="H226" s="133">
        <f>IF(I225*($E$9*0.01/26)&gt;0,(($E$9*0.01/12)*$E$8)/(1-1/(1+($E$9*0.01/12))^($E$10*12)),0)</f>
        <v>809.39320895622461</v>
      </c>
      <c r="I226" s="24">
        <f t="shared" si="26"/>
        <v>109410.23288266228</v>
      </c>
      <c r="J226" s="24">
        <f t="shared" si="27"/>
        <v>62274.736841479164</v>
      </c>
      <c r="K226" s="45">
        <f t="shared" si="28"/>
        <v>171684.96972414144</v>
      </c>
    </row>
    <row r="227" spans="1:11" x14ac:dyDescent="0.2">
      <c r="A227" s="138"/>
      <c r="B227" s="42">
        <f t="shared" si="32"/>
        <v>214</v>
      </c>
      <c r="C227" s="24">
        <f t="shared" si="24"/>
        <v>252.4851528061437</v>
      </c>
      <c r="D227" s="48">
        <f t="shared" si="30"/>
        <v>0.6238874999500994</v>
      </c>
      <c r="E227" s="24">
        <f t="shared" si="25"/>
        <v>152.2114516719686</v>
      </c>
      <c r="F227" s="51">
        <f t="shared" si="31"/>
        <v>0.37611250004990054</v>
      </c>
      <c r="G227" s="44">
        <f>IF(I225*($E$9*0.01/26)&gt;0,H226/2,0)</f>
        <v>404.69660447811231</v>
      </c>
      <c r="H227" s="134"/>
      <c r="I227" s="24">
        <f t="shared" si="26"/>
        <v>109258.02143099031</v>
      </c>
      <c r="J227" s="24">
        <f t="shared" si="27"/>
        <v>62022.251688673023</v>
      </c>
      <c r="K227" s="45">
        <f t="shared" si="28"/>
        <v>171280.27311966332</v>
      </c>
    </row>
    <row r="228" spans="1:11" x14ac:dyDescent="0.2">
      <c r="A228" s="138"/>
      <c r="B228" s="42">
        <f t="shared" si="32"/>
        <v>215</v>
      </c>
      <c r="C228" s="24">
        <f t="shared" si="24"/>
        <v>252.1338956099776</v>
      </c>
      <c r="D228" s="48">
        <f t="shared" si="30"/>
        <v>0.62301954802690729</v>
      </c>
      <c r="E228" s="24">
        <f t="shared" si="25"/>
        <v>152.56270886813471</v>
      </c>
      <c r="F228" s="51">
        <f t="shared" si="31"/>
        <v>0.37698045197309271</v>
      </c>
      <c r="G228" s="44">
        <f>IF(I227*($E$9*0.01/26)&gt;0,H228/2,0)</f>
        <v>404.69660447811231</v>
      </c>
      <c r="H228" s="133">
        <f>IF(I227*($E$9*0.01/26)&gt;0,(($E$9*0.01/12)*$E$8)/(1-1/(1+($E$9*0.01/12))^($E$10*12)),0)</f>
        <v>809.39320895622461</v>
      </c>
      <c r="I228" s="24">
        <f t="shared" si="26"/>
        <v>109105.45872212217</v>
      </c>
      <c r="J228" s="24">
        <f t="shared" si="27"/>
        <v>61770.117793063044</v>
      </c>
      <c r="K228" s="45">
        <f t="shared" si="28"/>
        <v>170875.57651518521</v>
      </c>
    </row>
    <row r="229" spans="1:11" x14ac:dyDescent="0.2">
      <c r="A229" s="138"/>
      <c r="B229" s="42">
        <f t="shared" si="32"/>
        <v>216</v>
      </c>
      <c r="C229" s="24">
        <f t="shared" si="24"/>
        <v>251.7818278202819</v>
      </c>
      <c r="D229" s="48">
        <f t="shared" si="30"/>
        <v>0.62214959313773865</v>
      </c>
      <c r="E229" s="24">
        <f t="shared" si="25"/>
        <v>152.9147766578304</v>
      </c>
      <c r="F229" s="51">
        <f t="shared" si="31"/>
        <v>0.37785040686226135</v>
      </c>
      <c r="G229" s="44">
        <f>IF(I227*($E$9*0.01/26)&gt;0,H228/2,0)</f>
        <v>404.69660447811231</v>
      </c>
      <c r="H229" s="134"/>
      <c r="I229" s="24">
        <f t="shared" si="26"/>
        <v>108952.54394546435</v>
      </c>
      <c r="J229" s="24">
        <f t="shared" si="27"/>
        <v>61518.335965242761</v>
      </c>
      <c r="K229" s="45">
        <f t="shared" si="28"/>
        <v>170470.87991070712</v>
      </c>
    </row>
    <row r="230" spans="1:11" x14ac:dyDescent="0.2">
      <c r="A230" s="138"/>
      <c r="B230" s="42">
        <f t="shared" si="32"/>
        <v>217</v>
      </c>
      <c r="C230" s="24">
        <f t="shared" si="24"/>
        <v>251.42894756645617</v>
      </c>
      <c r="D230" s="48">
        <f t="shared" si="30"/>
        <v>0.62127763066036423</v>
      </c>
      <c r="E230" s="24">
        <f t="shared" si="25"/>
        <v>153.26765691165613</v>
      </c>
      <c r="F230" s="51">
        <f t="shared" si="31"/>
        <v>0.37872236933963577</v>
      </c>
      <c r="G230" s="44">
        <f>IF(I229*($E$9*0.01/26)&gt;0,H230/2,0)</f>
        <v>404.69660447811231</v>
      </c>
      <c r="H230" s="133">
        <f>IF(I229*($E$9*0.01/26)&gt;0,(($E$9*0.01/12)*$E$8)/(1-1/(1+($E$9*0.01/12))^($E$10*12)),0)</f>
        <v>809.39320895622461</v>
      </c>
      <c r="I230" s="24">
        <f t="shared" si="26"/>
        <v>108799.27628855269</v>
      </c>
      <c r="J230" s="24">
        <f t="shared" si="27"/>
        <v>61266.907017676305</v>
      </c>
      <c r="K230" s="45">
        <f t="shared" si="28"/>
        <v>170066.18330622901</v>
      </c>
    </row>
    <row r="231" spans="1:11" x14ac:dyDescent="0.2">
      <c r="A231" s="138"/>
      <c r="B231" s="42">
        <f t="shared" si="32"/>
        <v>218</v>
      </c>
      <c r="C231" s="24">
        <f t="shared" si="24"/>
        <v>251.0752529735831</v>
      </c>
      <c r="D231" s="48">
        <f t="shared" si="30"/>
        <v>0.62040365596188818</v>
      </c>
      <c r="E231" s="24">
        <f t="shared" si="25"/>
        <v>153.6213515045292</v>
      </c>
      <c r="F231" s="51">
        <f t="shared" si="31"/>
        <v>0.37959634403811188</v>
      </c>
      <c r="G231" s="44">
        <f>IF(I229*($E$9*0.01/26)&gt;0,H230/2,0)</f>
        <v>404.69660447811231</v>
      </c>
      <c r="H231" s="134"/>
      <c r="I231" s="24">
        <f t="shared" si="26"/>
        <v>108645.65493704817</v>
      </c>
      <c r="J231" s="24">
        <f t="shared" si="27"/>
        <v>61015.831764702722</v>
      </c>
      <c r="K231" s="45">
        <f t="shared" si="28"/>
        <v>169661.4867017509</v>
      </c>
    </row>
    <row r="232" spans="1:11" x14ac:dyDescent="0.2">
      <c r="A232" s="138"/>
      <c r="B232" s="42">
        <f t="shared" si="32"/>
        <v>219</v>
      </c>
      <c r="C232" s="24">
        <f t="shared" si="24"/>
        <v>250.72074216241882</v>
      </c>
      <c r="D232" s="48">
        <f t="shared" si="30"/>
        <v>0.61952766439872331</v>
      </c>
      <c r="E232" s="24">
        <f t="shared" si="25"/>
        <v>153.97586231569349</v>
      </c>
      <c r="F232" s="51">
        <f t="shared" si="31"/>
        <v>0.38047233560127669</v>
      </c>
      <c r="G232" s="44">
        <f>IF(I231*($E$9*0.01/26)&gt;0,H232/2,0)</f>
        <v>404.69660447811231</v>
      </c>
      <c r="H232" s="133">
        <f>IF(I231*($E$9*0.01/26)&gt;0,(($E$9*0.01/12)*$E$8)/(1-1/(1+($E$9*0.01/12))^($E$10*12)),0)</f>
        <v>809.39320895622461</v>
      </c>
      <c r="I232" s="24">
        <f t="shared" si="26"/>
        <v>108491.67907473247</v>
      </c>
      <c r="J232" s="24">
        <f t="shared" si="27"/>
        <v>60765.111022540303</v>
      </c>
      <c r="K232" s="45">
        <f t="shared" si="28"/>
        <v>169256.79009727278</v>
      </c>
    </row>
    <row r="233" spans="1:11" x14ac:dyDescent="0.2">
      <c r="A233" s="138"/>
      <c r="B233" s="42">
        <f t="shared" si="32"/>
        <v>220</v>
      </c>
      <c r="C233" s="24">
        <f t="shared" si="24"/>
        <v>250.36541324938261</v>
      </c>
      <c r="D233" s="48">
        <f t="shared" si="30"/>
        <v>0.61864965131656657</v>
      </c>
      <c r="E233" s="24">
        <f t="shared" si="25"/>
        <v>154.33119122872969</v>
      </c>
      <c r="F233" s="51">
        <f t="shared" si="31"/>
        <v>0.38135034868343348</v>
      </c>
      <c r="G233" s="44">
        <f>IF(I231*($E$9*0.01/26)&gt;0,H232/2,0)</f>
        <v>404.69660447811231</v>
      </c>
      <c r="H233" s="134"/>
      <c r="I233" s="24">
        <f t="shared" si="26"/>
        <v>108337.34788350374</v>
      </c>
      <c r="J233" s="24">
        <f t="shared" si="27"/>
        <v>60514.74560929092</v>
      </c>
      <c r="K233" s="45">
        <f t="shared" si="28"/>
        <v>168852.09349279467</v>
      </c>
    </row>
    <row r="234" spans="1:11" x14ac:dyDescent="0.2">
      <c r="A234" s="138"/>
      <c r="B234" s="42">
        <f t="shared" si="32"/>
        <v>221</v>
      </c>
      <c r="C234" s="24">
        <f t="shared" si="24"/>
        <v>250.00926434654707</v>
      </c>
      <c r="D234" s="48">
        <f t="shared" si="30"/>
        <v>0.61776961205037395</v>
      </c>
      <c r="E234" s="24">
        <f t="shared" si="25"/>
        <v>154.68734013156524</v>
      </c>
      <c r="F234" s="51">
        <f t="shared" si="31"/>
        <v>0.38223038794962605</v>
      </c>
      <c r="G234" s="44">
        <f>IF(I233*($E$9*0.01/26)&gt;0,H234/2,0)</f>
        <v>404.69660447811231</v>
      </c>
      <c r="H234" s="133">
        <f>IF(I233*($E$9*0.01/26)&gt;0,(($E$9*0.01/12)*$E$8)/(1-1/(1+($E$9*0.01/12))^($E$10*12)),0)</f>
        <v>809.39320895622461</v>
      </c>
      <c r="I234" s="24">
        <f t="shared" si="26"/>
        <v>108182.66054337217</v>
      </c>
      <c r="J234" s="24">
        <f t="shared" si="27"/>
        <v>60264.736344944373</v>
      </c>
      <c r="K234" s="45">
        <f t="shared" si="28"/>
        <v>168447.39688831655</v>
      </c>
    </row>
    <row r="235" spans="1:11" x14ac:dyDescent="0.2">
      <c r="A235" s="138"/>
      <c r="B235" s="42">
        <f t="shared" si="32"/>
        <v>222</v>
      </c>
      <c r="C235" s="24">
        <f t="shared" si="24"/>
        <v>249.65229356162806</v>
      </c>
      <c r="D235" s="48">
        <f t="shared" si="30"/>
        <v>0.61688754192433637</v>
      </c>
      <c r="E235" s="24">
        <f t="shared" si="25"/>
        <v>155.04431091648425</v>
      </c>
      <c r="F235" s="51">
        <f t="shared" si="31"/>
        <v>0.38311245807566369</v>
      </c>
      <c r="G235" s="44">
        <f>IF(I233*($E$9*0.01/26)&gt;0,H234/2,0)</f>
        <v>404.69660447811231</v>
      </c>
      <c r="H235" s="134"/>
      <c r="I235" s="24">
        <f t="shared" si="26"/>
        <v>108027.61623245569</v>
      </c>
      <c r="J235" s="24">
        <f t="shared" si="27"/>
        <v>60015.084051382742</v>
      </c>
      <c r="K235" s="45">
        <f t="shared" si="28"/>
        <v>168042.70028383844</v>
      </c>
    </row>
    <row r="236" spans="1:11" x14ac:dyDescent="0.2">
      <c r="A236" s="138"/>
      <c r="B236" s="42">
        <f t="shared" si="32"/>
        <v>223</v>
      </c>
      <c r="C236" s="24">
        <f t="shared" si="24"/>
        <v>249.29449899797464</v>
      </c>
      <c r="D236" s="48">
        <f t="shared" si="30"/>
        <v>0.61600343625185405</v>
      </c>
      <c r="E236" s="24">
        <f t="shared" si="25"/>
        <v>155.40210548013766</v>
      </c>
      <c r="F236" s="51">
        <f t="shared" si="31"/>
        <v>0.38399656374814595</v>
      </c>
      <c r="G236" s="44">
        <f>IF(I235*($E$9*0.01/26)&gt;0,H236/2,0)</f>
        <v>404.69660447811231</v>
      </c>
      <c r="H236" s="133">
        <f>IF(I235*($E$9*0.01/26)&gt;0,(($E$9*0.01/12)*$E$8)/(1-1/(1+($E$9*0.01/12))^($E$10*12)),0)</f>
        <v>809.39320895622461</v>
      </c>
      <c r="I236" s="24">
        <f t="shared" si="26"/>
        <v>107872.21412697555</v>
      </c>
      <c r="J236" s="24">
        <f t="shared" si="27"/>
        <v>59765.789552384769</v>
      </c>
      <c r="K236" s="45">
        <f t="shared" si="28"/>
        <v>167638.00367936032</v>
      </c>
    </row>
    <row r="237" spans="1:11" x14ac:dyDescent="0.2">
      <c r="A237" s="138"/>
      <c r="B237" s="42">
        <f t="shared" si="32"/>
        <v>224</v>
      </c>
      <c r="C237" s="24">
        <f t="shared" si="24"/>
        <v>248.93587875455896</v>
      </c>
      <c r="D237" s="48">
        <f t="shared" si="30"/>
        <v>0.61511729033551221</v>
      </c>
      <c r="E237" s="24">
        <f t="shared" si="25"/>
        <v>155.76072572355335</v>
      </c>
      <c r="F237" s="51">
        <f t="shared" si="31"/>
        <v>0.38488270966448779</v>
      </c>
      <c r="G237" s="44">
        <f>IF(I235*($E$9*0.01/26)&gt;0,H236/2,0)</f>
        <v>404.69660447811231</v>
      </c>
      <c r="H237" s="134"/>
      <c r="I237" s="24">
        <f t="shared" si="26"/>
        <v>107716.453401252</v>
      </c>
      <c r="J237" s="24">
        <f t="shared" si="27"/>
        <v>59516.853673630212</v>
      </c>
      <c r="K237" s="45">
        <f t="shared" si="28"/>
        <v>167233.30707488221</v>
      </c>
    </row>
    <row r="238" spans="1:11" x14ac:dyDescent="0.2">
      <c r="A238" s="138"/>
      <c r="B238" s="42">
        <f t="shared" si="32"/>
        <v>225</v>
      </c>
      <c r="C238" s="24">
        <f t="shared" si="24"/>
        <v>248.57643092596612</v>
      </c>
      <c r="D238" s="48">
        <f t="shared" si="30"/>
        <v>0.61422909946705562</v>
      </c>
      <c r="E238" s="24">
        <f t="shared" si="25"/>
        <v>156.12017355214618</v>
      </c>
      <c r="F238" s="51">
        <f t="shared" si="31"/>
        <v>0.38577090053294433</v>
      </c>
      <c r="G238" s="44">
        <f>IF(I237*($E$9*0.01/26)&gt;0,H238/2,0)</f>
        <v>404.69660447811231</v>
      </c>
      <c r="H238" s="133">
        <f>IF(I237*($E$9*0.01/26)&gt;0,(($E$9*0.01/12)*$E$8)/(1-1/(1+($E$9*0.01/12))^($E$10*12)),0)</f>
        <v>809.39320895622461</v>
      </c>
      <c r="I238" s="24">
        <f t="shared" si="26"/>
        <v>107560.33322769986</v>
      </c>
      <c r="J238" s="24">
        <f t="shared" si="27"/>
        <v>59268.277242704244</v>
      </c>
      <c r="K238" s="45">
        <f t="shared" si="28"/>
        <v>166828.61047040409</v>
      </c>
    </row>
    <row r="239" spans="1:11" x14ac:dyDescent="0.2">
      <c r="A239" s="138"/>
      <c r="B239" s="42">
        <f t="shared" si="32"/>
        <v>226</v>
      </c>
      <c r="C239" s="24">
        <f t="shared" si="24"/>
        <v>248.21615360238425</v>
      </c>
      <c r="D239" s="48">
        <f t="shared" si="30"/>
        <v>0.61333885892736428</v>
      </c>
      <c r="E239" s="24">
        <f t="shared" si="25"/>
        <v>156.48045087572805</v>
      </c>
      <c r="F239" s="51">
        <f t="shared" si="31"/>
        <v>0.38666114107263577</v>
      </c>
      <c r="G239" s="44">
        <f>IF(I237*($E$9*0.01/26)&gt;0,H238/2,0)</f>
        <v>404.69660447811231</v>
      </c>
      <c r="H239" s="134"/>
      <c r="I239" s="24">
        <f t="shared" si="26"/>
        <v>107403.85277682413</v>
      </c>
      <c r="J239" s="24">
        <f t="shared" si="27"/>
        <v>59020.061089101859</v>
      </c>
      <c r="K239" s="45">
        <f t="shared" si="28"/>
        <v>166423.91386592598</v>
      </c>
    </row>
    <row r="240" spans="1:11" x14ac:dyDescent="0.2">
      <c r="A240" s="138"/>
      <c r="B240" s="42">
        <f t="shared" si="32"/>
        <v>227</v>
      </c>
      <c r="C240" s="24">
        <f t="shared" si="24"/>
        <v>247.85504486959414</v>
      </c>
      <c r="D240" s="48">
        <f t="shared" si="30"/>
        <v>0.61244656398642749</v>
      </c>
      <c r="E240" s="24">
        <f t="shared" si="25"/>
        <v>156.84155960851817</v>
      </c>
      <c r="F240" s="51">
        <f t="shared" si="31"/>
        <v>0.38755343601357251</v>
      </c>
      <c r="G240" s="44">
        <f>IF(I239*($E$9*0.01/26)&gt;0,H240/2,0)</f>
        <v>404.69660447811231</v>
      </c>
      <c r="H240" s="133">
        <f>IF(I239*($E$9*0.01/26)&gt;0,(($E$9*0.01/12)*$E$8)/(1-1/(1+($E$9*0.01/12))^($E$10*12)),0)</f>
        <v>809.39320895622461</v>
      </c>
      <c r="I240" s="24">
        <f t="shared" si="26"/>
        <v>107247.01121721561</v>
      </c>
      <c r="J240" s="24">
        <f t="shared" si="27"/>
        <v>58772.206044232262</v>
      </c>
      <c r="K240" s="45">
        <f t="shared" si="28"/>
        <v>166019.21726144786</v>
      </c>
    </row>
    <row r="241" spans="1:11" x14ac:dyDescent="0.2">
      <c r="A241" s="138"/>
      <c r="B241" s="42">
        <f t="shared" si="32"/>
        <v>228</v>
      </c>
      <c r="C241" s="24">
        <f t="shared" si="24"/>
        <v>247.49310280895907</v>
      </c>
      <c r="D241" s="48">
        <f t="shared" si="30"/>
        <v>0.61155220990331915</v>
      </c>
      <c r="E241" s="24">
        <f t="shared" si="25"/>
        <v>157.20350166915324</v>
      </c>
      <c r="F241" s="51">
        <f t="shared" si="31"/>
        <v>0.38844779009668085</v>
      </c>
      <c r="G241" s="44">
        <f>IF(I239*($E$9*0.01/26)&gt;0,H240/2,0)</f>
        <v>404.69660447811231</v>
      </c>
      <c r="H241" s="134"/>
      <c r="I241" s="24">
        <f t="shared" si="26"/>
        <v>107089.80771554646</v>
      </c>
      <c r="J241" s="24">
        <f t="shared" si="27"/>
        <v>58524.712941423306</v>
      </c>
      <c r="K241" s="45">
        <f t="shared" si="28"/>
        <v>165614.52065696975</v>
      </c>
    </row>
    <row r="242" spans="1:11" x14ac:dyDescent="0.2">
      <c r="A242" s="138"/>
      <c r="B242" s="42">
        <f t="shared" si="32"/>
        <v>229</v>
      </c>
      <c r="C242" s="24">
        <f t="shared" si="24"/>
        <v>247.13032549741487</v>
      </c>
      <c r="D242" s="48">
        <f t="shared" si="30"/>
        <v>0.61065579192617303</v>
      </c>
      <c r="E242" s="24">
        <f t="shared" si="25"/>
        <v>157.56627898069743</v>
      </c>
      <c r="F242" s="51">
        <f t="shared" si="31"/>
        <v>0.38934420807382703</v>
      </c>
      <c r="G242" s="44">
        <f>IF(I241*($E$9*0.01/26)&gt;0,H242/2,0)</f>
        <v>404.69660447811231</v>
      </c>
      <c r="H242" s="133">
        <f>IF(I241*($E$9*0.01/26)&gt;0,(($E$9*0.01/12)*$E$8)/(1-1/(1+($E$9*0.01/12))^($E$10*12)),0)</f>
        <v>809.39320895622461</v>
      </c>
      <c r="I242" s="24">
        <f t="shared" si="26"/>
        <v>106932.24143656576</v>
      </c>
      <c r="J242" s="24">
        <f t="shared" si="27"/>
        <v>58277.582615925894</v>
      </c>
      <c r="K242" s="45">
        <f t="shared" si="28"/>
        <v>165209.82405249166</v>
      </c>
    </row>
    <row r="243" spans="1:11" x14ac:dyDescent="0.2">
      <c r="A243" s="138"/>
      <c r="B243" s="42">
        <f t="shared" si="32"/>
        <v>230</v>
      </c>
      <c r="C243" s="24">
        <f t="shared" si="24"/>
        <v>246.76671100745943</v>
      </c>
      <c r="D243" s="48">
        <f t="shared" si="30"/>
        <v>0.60975730529215655</v>
      </c>
      <c r="E243" s="24">
        <f t="shared" si="25"/>
        <v>157.92989347065287</v>
      </c>
      <c r="F243" s="51">
        <f t="shared" si="31"/>
        <v>0.39024269470784351</v>
      </c>
      <c r="G243" s="44">
        <f>IF(I241*($E$9*0.01/26)&gt;0,H242/2,0)</f>
        <v>404.69660447811231</v>
      </c>
      <c r="H243" s="134"/>
      <c r="I243" s="24">
        <f t="shared" si="26"/>
        <v>106774.31154309511</v>
      </c>
      <c r="J243" s="24">
        <f t="shared" si="27"/>
        <v>58030.815904918432</v>
      </c>
      <c r="K243" s="45">
        <f t="shared" si="28"/>
        <v>164805.12744801355</v>
      </c>
    </row>
    <row r="244" spans="1:11" x14ac:dyDescent="0.2">
      <c r="A244" s="138"/>
      <c r="B244" s="42">
        <f t="shared" si="32"/>
        <v>231</v>
      </c>
      <c r="C244" s="24">
        <f t="shared" si="24"/>
        <v>246.40225740714254</v>
      </c>
      <c r="D244" s="48">
        <f t="shared" si="30"/>
        <v>0.60885674522744604</v>
      </c>
      <c r="E244" s="24">
        <f t="shared" si="25"/>
        <v>158.29434707096976</v>
      </c>
      <c r="F244" s="51">
        <f t="shared" si="31"/>
        <v>0.39114325477255391</v>
      </c>
      <c r="G244" s="44">
        <f>IF(I243*($E$9*0.01/26)&gt;0,H244/2,0)</f>
        <v>404.69660447811231</v>
      </c>
      <c r="H244" s="133">
        <f>IF(I243*($E$9*0.01/26)&gt;0,(($E$9*0.01/12)*$E$8)/(1-1/(1+($E$9*0.01/12))^($E$10*12)),0)</f>
        <v>809.39320895622461</v>
      </c>
      <c r="I244" s="24">
        <f t="shared" si="26"/>
        <v>106616.01719602414</v>
      </c>
      <c r="J244" s="24">
        <f t="shared" si="27"/>
        <v>57784.41364751129</v>
      </c>
      <c r="K244" s="45">
        <f t="shared" si="28"/>
        <v>164400.43084353543</v>
      </c>
    </row>
    <row r="245" spans="1:11" x14ac:dyDescent="0.2">
      <c r="A245" s="138"/>
      <c r="B245" s="42">
        <f t="shared" si="32"/>
        <v>232</v>
      </c>
      <c r="C245" s="24">
        <f t="shared" si="24"/>
        <v>246.0369627600557</v>
      </c>
      <c r="D245" s="48">
        <f t="shared" si="30"/>
        <v>0.60795410694720176</v>
      </c>
      <c r="E245" s="24">
        <f t="shared" si="25"/>
        <v>158.6596417180566</v>
      </c>
      <c r="F245" s="51">
        <f t="shared" si="31"/>
        <v>0.39204589305279824</v>
      </c>
      <c r="G245" s="44">
        <f>IF(I243*($E$9*0.01/26)&gt;0,H244/2,0)</f>
        <v>404.69660447811231</v>
      </c>
      <c r="H245" s="134"/>
      <c r="I245" s="24">
        <f t="shared" si="26"/>
        <v>106457.35755430609</v>
      </c>
      <c r="J245" s="24">
        <f t="shared" si="27"/>
        <v>57538.376684751238</v>
      </c>
      <c r="K245" s="45">
        <f t="shared" si="28"/>
        <v>163995.73423905732</v>
      </c>
    </row>
    <row r="246" spans="1:11" x14ac:dyDescent="0.2">
      <c r="A246" s="138"/>
      <c r="B246" s="42">
        <f t="shared" si="32"/>
        <v>233</v>
      </c>
      <c r="C246" s="24">
        <f t="shared" si="24"/>
        <v>245.67082512532173</v>
      </c>
      <c r="D246" s="48">
        <f t="shared" si="30"/>
        <v>0.60704938565554145</v>
      </c>
      <c r="E246" s="24">
        <f t="shared" si="25"/>
        <v>159.02577935279058</v>
      </c>
      <c r="F246" s="51">
        <f t="shared" si="31"/>
        <v>0.39295061434445855</v>
      </c>
      <c r="G246" s="44">
        <f>IF(I245*($E$9*0.01/26)&gt;0,H246/2,0)</f>
        <v>404.69660447811231</v>
      </c>
      <c r="H246" s="133">
        <f>IF(I245*($E$9*0.01/26)&gt;0,(($E$9*0.01/12)*$E$8)/(1-1/(1+($E$9*0.01/12))^($E$10*12)),0)</f>
        <v>809.39320895622461</v>
      </c>
      <c r="I246" s="24">
        <f t="shared" si="26"/>
        <v>106298.3317749533</v>
      </c>
      <c r="J246" s="24">
        <f t="shared" si="27"/>
        <v>57292.705859625916</v>
      </c>
      <c r="K246" s="45">
        <f t="shared" si="28"/>
        <v>163591.03763457923</v>
      </c>
    </row>
    <row r="247" spans="1:11" x14ac:dyDescent="0.2">
      <c r="A247" s="139"/>
      <c r="B247" s="42">
        <f t="shared" si="32"/>
        <v>234</v>
      </c>
      <c r="C247" s="24">
        <f t="shared" si="24"/>
        <v>245.30384255758452</v>
      </c>
      <c r="D247" s="48">
        <f t="shared" si="30"/>
        <v>0.60614257654551584</v>
      </c>
      <c r="E247" s="24">
        <f t="shared" si="25"/>
        <v>159.39276192052779</v>
      </c>
      <c r="F247" s="51">
        <f t="shared" si="31"/>
        <v>0.39385742345448421</v>
      </c>
      <c r="G247" s="44">
        <f>IF(I245*($E$9*0.01/26)&gt;0,H246/2,0)</f>
        <v>404.69660447811231</v>
      </c>
      <c r="H247" s="134"/>
      <c r="I247" s="24">
        <f t="shared" si="26"/>
        <v>106138.93901303278</v>
      </c>
      <c r="J247" s="24">
        <f t="shared" si="27"/>
        <v>57047.402017068329</v>
      </c>
      <c r="K247" s="45">
        <f t="shared" si="28"/>
        <v>163186.34103010112</v>
      </c>
    </row>
    <row r="248" spans="1:11" x14ac:dyDescent="0.2">
      <c r="A248" s="137">
        <f>A222+1</f>
        <v>10</v>
      </c>
      <c r="B248" s="42">
        <f t="shared" si="32"/>
        <v>235</v>
      </c>
      <c r="C248" s="24">
        <f t="shared" si="24"/>
        <v>244.9360131069987</v>
      </c>
      <c r="D248" s="48">
        <f t="shared" si="30"/>
        <v>0.60523367479908241</v>
      </c>
      <c r="E248" s="24">
        <f t="shared" si="25"/>
        <v>159.76059137111361</v>
      </c>
      <c r="F248" s="51">
        <f t="shared" si="31"/>
        <v>0.39476632520091759</v>
      </c>
      <c r="G248" s="44">
        <f>IF(I247*($E$9*0.01/26)&gt;0,H248/2,0)</f>
        <v>404.69660447811231</v>
      </c>
      <c r="H248" s="133">
        <f>IF(I247*($E$9*0.01/26)&gt;0,(($E$9*0.01/12)*$E$8)/(1-1/(1+($E$9*0.01/12))^($E$10*12)),0)</f>
        <v>809.39320895622461</v>
      </c>
      <c r="I248" s="24">
        <f t="shared" si="26"/>
        <v>105979.17842166167</v>
      </c>
      <c r="J248" s="24">
        <f t="shared" si="27"/>
        <v>56802.46600396133</v>
      </c>
      <c r="K248" s="45">
        <f t="shared" si="28"/>
        <v>162781.644425623</v>
      </c>
    </row>
    <row r="249" spans="1:11" x14ac:dyDescent="0.2">
      <c r="A249" s="138"/>
      <c r="B249" s="42">
        <f t="shared" si="32"/>
        <v>236</v>
      </c>
      <c r="C249" s="24">
        <f t="shared" si="24"/>
        <v>244.56733481921921</v>
      </c>
      <c r="D249" s="48">
        <f t="shared" si="30"/>
        <v>0.6043226755870803</v>
      </c>
      <c r="E249" s="24">
        <f t="shared" si="25"/>
        <v>160.12926965889309</v>
      </c>
      <c r="F249" s="51">
        <f t="shared" si="31"/>
        <v>0.3956773244129197</v>
      </c>
      <c r="G249" s="44">
        <f>IF(I247*($E$9*0.01/26)&gt;0,H248/2,0)</f>
        <v>404.69660447811231</v>
      </c>
      <c r="H249" s="134"/>
      <c r="I249" s="24">
        <f t="shared" si="26"/>
        <v>105819.04915200277</v>
      </c>
      <c r="J249" s="24">
        <f t="shared" si="27"/>
        <v>56557.898669142109</v>
      </c>
      <c r="K249" s="45">
        <f t="shared" si="28"/>
        <v>162376.94782114489</v>
      </c>
    </row>
    <row r="250" spans="1:11" x14ac:dyDescent="0.2">
      <c r="A250" s="138"/>
      <c r="B250" s="42">
        <f t="shared" si="32"/>
        <v>237</v>
      </c>
      <c r="C250" s="24">
        <f t="shared" si="24"/>
        <v>244.197805735391</v>
      </c>
      <c r="D250" s="48">
        <f t="shared" si="30"/>
        <v>0.60340957406920437</v>
      </c>
      <c r="E250" s="24">
        <f t="shared" si="25"/>
        <v>160.49879874272131</v>
      </c>
      <c r="F250" s="51">
        <f t="shared" si="31"/>
        <v>0.39659042593079569</v>
      </c>
      <c r="G250" s="44">
        <f>IF(I249*($E$9*0.01/26)&gt;0,H250/2,0)</f>
        <v>404.69660447811231</v>
      </c>
      <c r="H250" s="133">
        <f>IF(I249*($E$9*0.01/26)&gt;0,(($E$9*0.01/12)*$E$8)/(1-1/(1+($E$9*0.01/12))^($E$10*12)),0)</f>
        <v>809.39320895622461</v>
      </c>
      <c r="I250" s="24">
        <f t="shared" si="26"/>
        <v>105658.55035326006</v>
      </c>
      <c r="J250" s="24">
        <f t="shared" si="27"/>
        <v>56313.700863406717</v>
      </c>
      <c r="K250" s="45">
        <f t="shared" si="28"/>
        <v>161972.25121666677</v>
      </c>
    </row>
    <row r="251" spans="1:11" x14ac:dyDescent="0.2">
      <c r="A251" s="138"/>
      <c r="B251" s="42">
        <f t="shared" si="32"/>
        <v>238</v>
      </c>
      <c r="C251" s="24">
        <f t="shared" si="24"/>
        <v>243.82742389213857</v>
      </c>
      <c r="D251" s="48">
        <f t="shared" si="30"/>
        <v>0.60249436539397938</v>
      </c>
      <c r="E251" s="24">
        <f t="shared" si="25"/>
        <v>160.86918058597374</v>
      </c>
      <c r="F251" s="51">
        <f t="shared" si="31"/>
        <v>0.39750563460602056</v>
      </c>
      <c r="G251" s="44">
        <f>IF(I249*($E$9*0.01/26)&gt;0,H250/2,0)</f>
        <v>404.69660447811231</v>
      </c>
      <c r="H251" s="134"/>
      <c r="I251" s="24">
        <f t="shared" si="26"/>
        <v>105497.68117267409</v>
      </c>
      <c r="J251" s="24">
        <f t="shared" si="27"/>
        <v>56069.87343951458</v>
      </c>
      <c r="K251" s="45">
        <f t="shared" si="28"/>
        <v>161567.55461218866</v>
      </c>
    </row>
    <row r="252" spans="1:11" x14ac:dyDescent="0.2">
      <c r="A252" s="138"/>
      <c r="B252" s="42">
        <f t="shared" si="32"/>
        <v>239</v>
      </c>
      <c r="C252" s="24">
        <f t="shared" si="24"/>
        <v>243.45618732155555</v>
      </c>
      <c r="D252" s="48">
        <f t="shared" si="30"/>
        <v>0.60157704469873474</v>
      </c>
      <c r="E252" s="24">
        <f t="shared" si="25"/>
        <v>161.24041715655676</v>
      </c>
      <c r="F252" s="51">
        <f t="shared" si="31"/>
        <v>0.39842295530126526</v>
      </c>
      <c r="G252" s="44">
        <f>IF(I251*($E$9*0.01/26)&gt;0,H252/2,0)</f>
        <v>404.69660447811231</v>
      </c>
      <c r="H252" s="133">
        <f>IF(I251*($E$9*0.01/26)&gt;0,(($E$9*0.01/12)*$E$8)/(1-1/(1+($E$9*0.01/12))^($E$10*12)),0)</f>
        <v>809.39320895622461</v>
      </c>
      <c r="I252" s="24">
        <f t="shared" si="26"/>
        <v>105336.44075551753</v>
      </c>
      <c r="J252" s="24">
        <f t="shared" si="27"/>
        <v>55826.417252193023</v>
      </c>
      <c r="K252" s="45">
        <f t="shared" si="28"/>
        <v>161162.85800771054</v>
      </c>
    </row>
    <row r="253" spans="1:11" x14ac:dyDescent="0.2">
      <c r="A253" s="138"/>
      <c r="B253" s="42">
        <f t="shared" si="32"/>
        <v>240</v>
      </c>
      <c r="C253" s="24">
        <f t="shared" si="24"/>
        <v>243.08409405119428</v>
      </c>
      <c r="D253" s="48">
        <f t="shared" si="30"/>
        <v>0.60065760710957805</v>
      </c>
      <c r="E253" s="24">
        <f t="shared" si="25"/>
        <v>161.61251042691802</v>
      </c>
      <c r="F253" s="51">
        <f t="shared" si="31"/>
        <v>0.39934239289042195</v>
      </c>
      <c r="G253" s="44">
        <f>IF(I251*($E$9*0.01/26)&gt;0,H252/2,0)</f>
        <v>404.69660447811231</v>
      </c>
      <c r="H253" s="134"/>
      <c r="I253" s="24">
        <f t="shared" si="26"/>
        <v>105174.82824509061</v>
      </c>
      <c r="J253" s="24">
        <f t="shared" si="27"/>
        <v>55583.333158141832</v>
      </c>
      <c r="K253" s="45">
        <f t="shared" si="28"/>
        <v>160758.16140323243</v>
      </c>
    </row>
    <row r="254" spans="1:11" x14ac:dyDescent="0.2">
      <c r="A254" s="138"/>
      <c r="B254" s="42">
        <f t="shared" si="32"/>
        <v>241</v>
      </c>
      <c r="C254" s="24">
        <f t="shared" si="24"/>
        <v>242.71114210405523</v>
      </c>
      <c r="D254" s="48">
        <f t="shared" si="30"/>
        <v>0.59973604774136935</v>
      </c>
      <c r="E254" s="24">
        <f t="shared" si="25"/>
        <v>161.98546237405708</v>
      </c>
      <c r="F254" s="51">
        <f t="shared" si="31"/>
        <v>0.40026395225863065</v>
      </c>
      <c r="G254" s="44">
        <f>IF(I253*($E$9*0.01/26)&gt;0,H254/2,0)</f>
        <v>404.69660447811231</v>
      </c>
      <c r="H254" s="133">
        <f>IF(I253*($E$9*0.01/26)&gt;0,(($E$9*0.01/12)*$E$8)/(1-1/(1+($E$9*0.01/12))^($E$10*12)),0)</f>
        <v>809.39320895622461</v>
      </c>
      <c r="I254" s="24">
        <f t="shared" si="26"/>
        <v>105012.84278271656</v>
      </c>
      <c r="J254" s="24">
        <f t="shared" si="27"/>
        <v>55340.622016037778</v>
      </c>
      <c r="K254" s="45">
        <f t="shared" si="28"/>
        <v>160353.46479875434</v>
      </c>
    </row>
    <row r="255" spans="1:11" x14ac:dyDescent="0.2">
      <c r="A255" s="138"/>
      <c r="B255" s="42">
        <f t="shared" si="32"/>
        <v>242</v>
      </c>
      <c r="C255" s="24">
        <f t="shared" si="24"/>
        <v>242.33732949857665</v>
      </c>
      <c r="D255" s="48">
        <f t="shared" si="30"/>
        <v>0.59881236169769558</v>
      </c>
      <c r="E255" s="24">
        <f t="shared" si="25"/>
        <v>162.35927497953566</v>
      </c>
      <c r="F255" s="51">
        <f t="shared" si="31"/>
        <v>0.40118763830230436</v>
      </c>
      <c r="G255" s="44">
        <f>IF(I253*($E$9*0.01/26)&gt;0,H254/2,0)</f>
        <v>404.69660447811231</v>
      </c>
      <c r="H255" s="134"/>
      <c r="I255" s="24">
        <f t="shared" si="26"/>
        <v>104850.48350773702</v>
      </c>
      <c r="J255" s="24">
        <f t="shared" si="27"/>
        <v>55098.284686539198</v>
      </c>
      <c r="K255" s="45">
        <f t="shared" si="28"/>
        <v>159948.76819427623</v>
      </c>
    </row>
    <row r="256" spans="1:11" x14ac:dyDescent="0.2">
      <c r="A256" s="138"/>
      <c r="B256" s="42">
        <f t="shared" si="32"/>
        <v>243</v>
      </c>
      <c r="C256" s="24">
        <f t="shared" si="24"/>
        <v>241.96265424862386</v>
      </c>
      <c r="D256" s="48">
        <f t="shared" si="30"/>
        <v>0.59788654407084407</v>
      </c>
      <c r="E256" s="24">
        <f t="shared" si="25"/>
        <v>162.73395022948844</v>
      </c>
      <c r="F256" s="51">
        <f t="shared" si="31"/>
        <v>0.40211345592915587</v>
      </c>
      <c r="G256" s="44">
        <f>IF(I255*($E$9*0.01/26)&gt;0,H256/2,0)</f>
        <v>404.69660447811231</v>
      </c>
      <c r="H256" s="133">
        <f>IF(I255*($E$9*0.01/26)&gt;0,(($E$9*0.01/12)*$E$8)/(1-1/(1+($E$9*0.01/12))^($E$10*12)),0)</f>
        <v>809.39320895622461</v>
      </c>
      <c r="I256" s="24">
        <f t="shared" si="26"/>
        <v>104687.74955750753</v>
      </c>
      <c r="J256" s="24">
        <f t="shared" si="27"/>
        <v>54856.322032290576</v>
      </c>
      <c r="K256" s="45">
        <f t="shared" si="28"/>
        <v>159544.07158979811</v>
      </c>
    </row>
    <row r="257" spans="1:11" x14ac:dyDescent="0.2">
      <c r="A257" s="138"/>
      <c r="B257" s="42">
        <f t="shared" si="32"/>
        <v>244</v>
      </c>
      <c r="C257" s="24">
        <f t="shared" si="24"/>
        <v>241.58711436347889</v>
      </c>
      <c r="D257" s="48">
        <f t="shared" si="30"/>
        <v>0.59695858994177686</v>
      </c>
      <c r="E257" s="24">
        <f t="shared" si="25"/>
        <v>163.10949011463342</v>
      </c>
      <c r="F257" s="51">
        <f t="shared" si="31"/>
        <v>0.40304141005822319</v>
      </c>
      <c r="G257" s="44">
        <f>IF(I255*($E$9*0.01/26)&gt;0,H256/2,0)</f>
        <v>404.69660447811231</v>
      </c>
      <c r="H257" s="134"/>
      <c r="I257" s="24">
        <f t="shared" si="26"/>
        <v>104524.6400673929</v>
      </c>
      <c r="J257" s="24">
        <f t="shared" si="27"/>
        <v>54614.734917927097</v>
      </c>
      <c r="K257" s="45">
        <f t="shared" si="28"/>
        <v>159139.37498532</v>
      </c>
    </row>
    <row r="258" spans="1:11" x14ac:dyDescent="0.2">
      <c r="A258" s="138"/>
      <c r="B258" s="42">
        <f t="shared" si="32"/>
        <v>245</v>
      </c>
      <c r="C258" s="24">
        <f t="shared" si="24"/>
        <v>241.21070784782975</v>
      </c>
      <c r="D258" s="48">
        <f t="shared" si="30"/>
        <v>0.59602849438010408</v>
      </c>
      <c r="E258" s="24">
        <f t="shared" si="25"/>
        <v>163.48589663028255</v>
      </c>
      <c r="F258" s="51">
        <f t="shared" si="31"/>
        <v>0.40397150561989598</v>
      </c>
      <c r="G258" s="44">
        <f>IF(I257*($E$9*0.01/26)&gt;0,H258/2,0)</f>
        <v>404.69660447811231</v>
      </c>
      <c r="H258" s="133">
        <f>IF(I257*($E$9*0.01/26)&gt;0,(($E$9*0.01/12)*$E$8)/(1-1/(1+($E$9*0.01/12))^($E$10*12)),0)</f>
        <v>809.39320895622461</v>
      </c>
      <c r="I258" s="24">
        <f t="shared" si="26"/>
        <v>104361.15417076262</v>
      </c>
      <c r="J258" s="24">
        <f t="shared" si="27"/>
        <v>54373.524210079268</v>
      </c>
      <c r="K258" s="45">
        <f t="shared" si="28"/>
        <v>158734.67838084188</v>
      </c>
    </row>
    <row r="259" spans="1:11" x14ac:dyDescent="0.2">
      <c r="A259" s="138"/>
      <c r="B259" s="42">
        <f t="shared" si="32"/>
        <v>246</v>
      </c>
      <c r="C259" s="24">
        <f t="shared" si="24"/>
        <v>240.83343270175988</v>
      </c>
      <c r="D259" s="48">
        <f t="shared" si="30"/>
        <v>0.59509625244405817</v>
      </c>
      <c r="E259" s="24">
        <f t="shared" si="25"/>
        <v>163.86317177635243</v>
      </c>
      <c r="F259" s="51">
        <f t="shared" si="31"/>
        <v>0.40490374755594183</v>
      </c>
      <c r="G259" s="44">
        <f>IF(I257*($E$9*0.01/26)&gt;0,H258/2,0)</f>
        <v>404.69660447811231</v>
      </c>
      <c r="H259" s="134"/>
      <c r="I259" s="24">
        <f t="shared" si="26"/>
        <v>104197.29099898627</v>
      </c>
      <c r="J259" s="24">
        <f t="shared" si="27"/>
        <v>54132.690777377509</v>
      </c>
      <c r="K259" s="45">
        <f t="shared" si="28"/>
        <v>158329.98177636377</v>
      </c>
    </row>
    <row r="260" spans="1:11" x14ac:dyDescent="0.2">
      <c r="A260" s="138"/>
      <c r="B260" s="42">
        <f t="shared" si="32"/>
        <v>247</v>
      </c>
      <c r="C260" s="24">
        <f t="shared" si="24"/>
        <v>240.45528692073751</v>
      </c>
      <c r="D260" s="48">
        <f t="shared" si="30"/>
        <v>0.59416185918046749</v>
      </c>
      <c r="E260" s="24">
        <f t="shared" si="25"/>
        <v>164.2413175573748</v>
      </c>
      <c r="F260" s="51">
        <f t="shared" si="31"/>
        <v>0.40583814081953251</v>
      </c>
      <c r="G260" s="44">
        <f>IF(I259*($E$9*0.01/26)&gt;0,H260/2,0)</f>
        <v>404.69660447811231</v>
      </c>
      <c r="H260" s="133">
        <f>IF(I259*($E$9*0.01/26)&gt;0,(($E$9*0.01/12)*$E$8)/(1-1/(1+($E$9*0.01/12))^($E$10*12)),0)</f>
        <v>809.39320895622461</v>
      </c>
      <c r="I260" s="24">
        <f t="shared" si="26"/>
        <v>104033.04968142889</v>
      </c>
      <c r="J260" s="24">
        <f t="shared" si="27"/>
        <v>53892.235490456769</v>
      </c>
      <c r="K260" s="45">
        <f t="shared" si="28"/>
        <v>157925.28517188565</v>
      </c>
    </row>
    <row r="261" spans="1:11" x14ac:dyDescent="0.2">
      <c r="A261" s="138"/>
      <c r="B261" s="42">
        <f t="shared" si="32"/>
        <v>248</v>
      </c>
      <c r="C261" s="24">
        <f t="shared" si="24"/>
        <v>240.07626849560512</v>
      </c>
      <c r="D261" s="48">
        <f t="shared" si="30"/>
        <v>0.59322530962473008</v>
      </c>
      <c r="E261" s="24">
        <f t="shared" si="25"/>
        <v>164.62033598250719</v>
      </c>
      <c r="F261" s="51">
        <f t="shared" si="31"/>
        <v>0.40677469037526987</v>
      </c>
      <c r="G261" s="44">
        <f>IF(I259*($E$9*0.01/26)&gt;0,H260/2,0)</f>
        <v>404.69660447811231</v>
      </c>
      <c r="H261" s="134"/>
      <c r="I261" s="24">
        <f t="shared" si="26"/>
        <v>103868.42934544639</v>
      </c>
      <c r="J261" s="24">
        <f t="shared" si="27"/>
        <v>53652.159221961163</v>
      </c>
      <c r="K261" s="45">
        <f t="shared" si="28"/>
        <v>157520.58856740757</v>
      </c>
    </row>
    <row r="262" spans="1:11" x14ac:dyDescent="0.2">
      <c r="A262" s="138"/>
      <c r="B262" s="42">
        <f t="shared" si="32"/>
        <v>249</v>
      </c>
      <c r="C262" s="24">
        <f t="shared" si="24"/>
        <v>239.69637541256859</v>
      </c>
      <c r="D262" s="48">
        <f t="shared" si="30"/>
        <v>0.59228659880078727</v>
      </c>
      <c r="E262" s="24">
        <f t="shared" si="25"/>
        <v>165.00022906554372</v>
      </c>
      <c r="F262" s="51">
        <f t="shared" si="31"/>
        <v>0.40771340119921273</v>
      </c>
      <c r="G262" s="44">
        <f>IF(I261*($E$9*0.01/26)&gt;0,H262/2,0)</f>
        <v>404.69660447811231</v>
      </c>
      <c r="H262" s="133">
        <f>IF(I261*($E$9*0.01/26)&gt;0,(($E$9*0.01/12)*$E$8)/(1-1/(1+($E$9*0.01/12))^($E$10*12)),0)</f>
        <v>809.39320895622461</v>
      </c>
      <c r="I262" s="24">
        <f t="shared" si="26"/>
        <v>103703.42911638085</v>
      </c>
      <c r="J262" s="24">
        <f t="shared" si="27"/>
        <v>53412.462846548595</v>
      </c>
      <c r="K262" s="45">
        <f t="shared" si="28"/>
        <v>157115.89196292945</v>
      </c>
    </row>
    <row r="263" spans="1:11" x14ac:dyDescent="0.2">
      <c r="A263" s="138"/>
      <c r="B263" s="42">
        <f t="shared" si="32"/>
        <v>250</v>
      </c>
      <c r="C263" s="24">
        <f t="shared" si="24"/>
        <v>239.31560565318657</v>
      </c>
      <c r="D263" s="48">
        <f t="shared" si="30"/>
        <v>0.59134572172109678</v>
      </c>
      <c r="E263" s="24">
        <f t="shared" si="25"/>
        <v>165.38099882492574</v>
      </c>
      <c r="F263" s="51">
        <f t="shared" si="31"/>
        <v>0.40865427827890322</v>
      </c>
      <c r="G263" s="44">
        <f>IF(I261*($E$9*0.01/26)&gt;0,H262/2,0)</f>
        <v>404.69660447811231</v>
      </c>
      <c r="H263" s="134"/>
      <c r="I263" s="24">
        <f t="shared" si="26"/>
        <v>103538.04811755593</v>
      </c>
      <c r="J263" s="24">
        <f t="shared" si="27"/>
        <v>53173.147240895407</v>
      </c>
      <c r="K263" s="45">
        <f t="shared" si="28"/>
        <v>156711.19535845134</v>
      </c>
    </row>
    <row r="264" spans="1:11" x14ac:dyDescent="0.2">
      <c r="A264" s="138"/>
      <c r="B264" s="42">
        <f t="shared" si="32"/>
        <v>251</v>
      </c>
      <c r="C264" s="24">
        <f t="shared" si="24"/>
        <v>238.93395719435981</v>
      </c>
      <c r="D264" s="48">
        <f t="shared" si="30"/>
        <v>0.59040267338660701</v>
      </c>
      <c r="E264" s="24">
        <f t="shared" si="25"/>
        <v>165.7626472837525</v>
      </c>
      <c r="F264" s="51">
        <f t="shared" si="31"/>
        <v>0.40959732661339304</v>
      </c>
      <c r="G264" s="44">
        <f>IF(I263*($E$9*0.01/26)&gt;0,H264/2,0)</f>
        <v>404.69660447811231</v>
      </c>
      <c r="H264" s="133">
        <f>IF(I263*($E$9*0.01/26)&gt;0,(($E$9*0.01/12)*$E$8)/(1-1/(1+($E$9*0.01/12))^($E$10*12)),0)</f>
        <v>809.39320895622461</v>
      </c>
      <c r="I264" s="24">
        <f t="shared" si="26"/>
        <v>103372.28547027217</v>
      </c>
      <c r="J264" s="24">
        <f t="shared" si="27"/>
        <v>52934.21328370105</v>
      </c>
      <c r="K264" s="45">
        <f t="shared" si="28"/>
        <v>156306.49875397322</v>
      </c>
    </row>
    <row r="265" spans="1:11" x14ac:dyDescent="0.2">
      <c r="A265" s="138"/>
      <c r="B265" s="42">
        <f t="shared" si="32"/>
        <v>252</v>
      </c>
      <c r="C265" s="24">
        <f t="shared" si="24"/>
        <v>238.55142800832036</v>
      </c>
      <c r="D265" s="48">
        <f t="shared" si="30"/>
        <v>0.5894574487867299</v>
      </c>
      <c r="E265" s="24">
        <f t="shared" si="25"/>
        <v>166.14517646979195</v>
      </c>
      <c r="F265" s="51">
        <f t="shared" si="31"/>
        <v>0.41054255121327016</v>
      </c>
      <c r="G265" s="44">
        <f>IF(I263*($E$9*0.01/26)&gt;0,H264/2,0)</f>
        <v>404.69660447811231</v>
      </c>
      <c r="H265" s="134"/>
      <c r="I265" s="24">
        <f t="shared" si="26"/>
        <v>103206.14029380238</v>
      </c>
      <c r="J265" s="24">
        <f t="shared" si="27"/>
        <v>52695.661855692728</v>
      </c>
      <c r="K265" s="45">
        <f t="shared" si="28"/>
        <v>155901.80214949511</v>
      </c>
    </row>
    <row r="266" spans="1:11" x14ac:dyDescent="0.2">
      <c r="A266" s="138"/>
      <c r="B266" s="42">
        <f t="shared" si="32"/>
        <v>253</v>
      </c>
      <c r="C266" s="24">
        <f t="shared" si="24"/>
        <v>238.16801606262086</v>
      </c>
      <c r="D266" s="48">
        <f t="shared" si="30"/>
        <v>0.58851004289931474</v>
      </c>
      <c r="E266" s="24">
        <f t="shared" si="25"/>
        <v>166.52858841549144</v>
      </c>
      <c r="F266" s="51">
        <f t="shared" si="31"/>
        <v>0.41148995710068531</v>
      </c>
      <c r="G266" s="44">
        <f>IF(I265*($E$9*0.01/26)&gt;0,H266/2,0)</f>
        <v>404.69660447811231</v>
      </c>
      <c r="H266" s="133">
        <f>IF(I265*($E$9*0.01/26)&gt;0,(($E$9*0.01/12)*$E$8)/(1-1/(1+($E$9*0.01/12))^($E$10*12)),0)</f>
        <v>809.39320895622461</v>
      </c>
      <c r="I266" s="24">
        <f t="shared" si="26"/>
        <v>103039.61170538689</v>
      </c>
      <c r="J266" s="24">
        <f t="shared" si="27"/>
        <v>52457.493839630108</v>
      </c>
      <c r="K266" s="45">
        <f t="shared" si="28"/>
        <v>155497.105545017</v>
      </c>
    </row>
    <row r="267" spans="1:11" x14ac:dyDescent="0.2">
      <c r="A267" s="138"/>
      <c r="B267" s="42">
        <f t="shared" si="32"/>
        <v>254</v>
      </c>
      <c r="C267" s="24">
        <f t="shared" si="24"/>
        <v>237.78371932012359</v>
      </c>
      <c r="D267" s="48">
        <f t="shared" si="30"/>
        <v>0.58756045069062091</v>
      </c>
      <c r="E267" s="24">
        <f t="shared" si="25"/>
        <v>166.91288515798871</v>
      </c>
      <c r="F267" s="51">
        <f t="shared" si="31"/>
        <v>0.41243954930937915</v>
      </c>
      <c r="G267" s="44">
        <f>IF(I265*($E$9*0.01/26)&gt;0,H266/2,0)</f>
        <v>404.69660447811231</v>
      </c>
      <c r="H267" s="134"/>
      <c r="I267" s="24">
        <f t="shared" si="26"/>
        <v>102872.69882022891</v>
      </c>
      <c r="J267" s="24">
        <f t="shared" si="27"/>
        <v>52219.710120309981</v>
      </c>
      <c r="K267" s="45">
        <f t="shared" si="28"/>
        <v>155092.40894053888</v>
      </c>
    </row>
    <row r="268" spans="1:11" x14ac:dyDescent="0.2">
      <c r="A268" s="138"/>
      <c r="B268" s="42">
        <f t="shared" si="32"/>
        <v>255</v>
      </c>
      <c r="C268" s="24">
        <f t="shared" si="24"/>
        <v>237.39853573898975</v>
      </c>
      <c r="D268" s="48">
        <f t="shared" si="30"/>
        <v>0.58660866711529147</v>
      </c>
      <c r="E268" s="24">
        <f t="shared" si="25"/>
        <v>167.29806873912256</v>
      </c>
      <c r="F268" s="51">
        <f t="shared" si="31"/>
        <v>0.41339133288470853</v>
      </c>
      <c r="G268" s="44">
        <f>IF(I267*($E$9*0.01/26)&gt;0,H268/2,0)</f>
        <v>404.69660447811231</v>
      </c>
      <c r="H268" s="133">
        <f>IF(I267*($E$9*0.01/26)&gt;0,(($E$9*0.01/12)*$E$8)/(1-1/(1+($E$9*0.01/12))^($E$10*12)),0)</f>
        <v>809.39320895622461</v>
      </c>
      <c r="I268" s="24">
        <f t="shared" si="26"/>
        <v>102705.40075148978</v>
      </c>
      <c r="J268" s="24">
        <f t="shared" si="27"/>
        <v>51982.311584570991</v>
      </c>
      <c r="K268" s="45">
        <f t="shared" si="28"/>
        <v>154687.71233606077</v>
      </c>
    </row>
    <row r="269" spans="1:11" x14ac:dyDescent="0.2">
      <c r="A269" s="138"/>
      <c r="B269" s="42">
        <f t="shared" si="32"/>
        <v>256</v>
      </c>
      <c r="C269" s="24">
        <f t="shared" si="24"/>
        <v>237.0124632726687</v>
      </c>
      <c r="D269" s="48">
        <f t="shared" si="30"/>
        <v>0.58565468711632673</v>
      </c>
      <c r="E269" s="24">
        <f t="shared" si="25"/>
        <v>167.68414120544361</v>
      </c>
      <c r="F269" s="51">
        <f t="shared" si="31"/>
        <v>0.41434531288367327</v>
      </c>
      <c r="G269" s="44">
        <f>IF(I267*($E$9*0.01/26)&gt;0,H268/2,0)</f>
        <v>404.69660447811231</v>
      </c>
      <c r="H269" s="134"/>
      <c r="I269" s="24">
        <f t="shared" si="26"/>
        <v>102537.71661028433</v>
      </c>
      <c r="J269" s="24">
        <f t="shared" si="27"/>
        <v>51745.299121298325</v>
      </c>
      <c r="K269" s="45">
        <f t="shared" si="28"/>
        <v>154283.01573158265</v>
      </c>
    </row>
    <row r="270" spans="1:11" x14ac:dyDescent="0.2">
      <c r="A270" s="138"/>
      <c r="B270" s="42">
        <f t="shared" si="32"/>
        <v>257</v>
      </c>
      <c r="C270" s="24">
        <f t="shared" ref="C270:C333" si="33">IF(I269*($E$9*0.01/26)&gt;0,I269*($E$9*0.01/26),0)</f>
        <v>236.62549986988691</v>
      </c>
      <c r="D270" s="48">
        <f t="shared" si="30"/>
        <v>0.58469850562505676</v>
      </c>
      <c r="E270" s="24">
        <f t="shared" ref="E270:E333" si="34">IF(I269*($E$9*0.01/26)&gt;0,G270-C270,0)</f>
        <v>168.0711046082254</v>
      </c>
      <c r="F270" s="51">
        <f t="shared" si="31"/>
        <v>0.41530149437494329</v>
      </c>
      <c r="G270" s="44">
        <f>IF(I269*($E$9*0.01/26)&gt;0,H270/2,0)</f>
        <v>404.69660447811231</v>
      </c>
      <c r="H270" s="133">
        <f>IF(I269*($E$9*0.01/26)&gt;0,(($E$9*0.01/12)*$E$8)/(1-1/(1+($E$9*0.01/12))^($E$10*12)),0)</f>
        <v>809.39320895622461</v>
      </c>
      <c r="I270" s="24">
        <f t="shared" ref="I270:I333" si="35">IF(I269*($E$9*0.01/26)&gt;0,I269-E270,0)</f>
        <v>102369.6455056761</v>
      </c>
      <c r="J270" s="24">
        <f t="shared" ref="J270:J333" si="36">J269-C270</f>
        <v>51508.673621428439</v>
      </c>
      <c r="K270" s="45">
        <f t="shared" ref="K270:K333" si="37">I270+J270</f>
        <v>153878.31912710454</v>
      </c>
    </row>
    <row r="271" spans="1:11" x14ac:dyDescent="0.2">
      <c r="A271" s="138"/>
      <c r="B271" s="42">
        <f t="shared" si="32"/>
        <v>258</v>
      </c>
      <c r="C271" s="24">
        <f t="shared" si="33"/>
        <v>236.23764347463714</v>
      </c>
      <c r="D271" s="48">
        <f t="shared" ref="D271:D334" si="38">C271/G271</f>
        <v>0.58374011756111455</v>
      </c>
      <c r="E271" s="24">
        <f t="shared" si="34"/>
        <v>168.45896100347517</v>
      </c>
      <c r="F271" s="51">
        <f t="shared" ref="F271:F334" si="39">E271/G271</f>
        <v>0.41625988243888551</v>
      </c>
      <c r="G271" s="44">
        <f>IF(I269*($E$9*0.01/26)&gt;0,H270/2,0)</f>
        <v>404.69660447811231</v>
      </c>
      <c r="H271" s="134"/>
      <c r="I271" s="24">
        <f t="shared" si="35"/>
        <v>102201.18654467263</v>
      </c>
      <c r="J271" s="24">
        <f t="shared" si="36"/>
        <v>51272.435977953799</v>
      </c>
      <c r="K271" s="45">
        <f t="shared" si="37"/>
        <v>153473.62252262642</v>
      </c>
    </row>
    <row r="272" spans="1:11" x14ac:dyDescent="0.2">
      <c r="A272" s="138"/>
      <c r="B272" s="42">
        <f t="shared" si="32"/>
        <v>259</v>
      </c>
      <c r="C272" s="24">
        <f t="shared" si="33"/>
        <v>235.84889202616759</v>
      </c>
      <c r="D272" s="48">
        <f t="shared" si="38"/>
        <v>0.58277951783240944</v>
      </c>
      <c r="E272" s="24">
        <f t="shared" si="34"/>
        <v>168.84771245194472</v>
      </c>
      <c r="F272" s="51">
        <f t="shared" si="39"/>
        <v>0.41722048216759061</v>
      </c>
      <c r="G272" s="44">
        <f>IF(I271*($E$9*0.01/26)&gt;0,H272/2,0)</f>
        <v>404.69660447811231</v>
      </c>
      <c r="H272" s="133">
        <f>IF(I271*($E$9*0.01/26)&gt;0,(($E$9*0.01/12)*$E$8)/(1-1/(1+($E$9*0.01/12))^($E$10*12)),0)</f>
        <v>809.39320895622461</v>
      </c>
      <c r="I272" s="24">
        <f t="shared" si="35"/>
        <v>102032.33883222069</v>
      </c>
      <c r="J272" s="24">
        <f t="shared" si="36"/>
        <v>51036.587085927633</v>
      </c>
      <c r="K272" s="45">
        <f t="shared" si="37"/>
        <v>153068.92591814831</v>
      </c>
    </row>
    <row r="273" spans="1:11" x14ac:dyDescent="0.2">
      <c r="A273" s="139"/>
      <c r="B273" s="42">
        <f t="shared" si="32"/>
        <v>260</v>
      </c>
      <c r="C273" s="24">
        <f t="shared" si="33"/>
        <v>235.4592434589708</v>
      </c>
      <c r="D273" s="48">
        <f t="shared" si="38"/>
        <v>0.58181670133509966</v>
      </c>
      <c r="E273" s="24">
        <f t="shared" si="34"/>
        <v>169.2373610191415</v>
      </c>
      <c r="F273" s="51">
        <f t="shared" si="39"/>
        <v>0.41818329866490039</v>
      </c>
      <c r="G273" s="44">
        <f>IF(I271*($E$9*0.01/26)&gt;0,H272/2,0)</f>
        <v>404.69660447811231</v>
      </c>
      <c r="H273" s="134"/>
      <c r="I273" s="24">
        <f t="shared" si="35"/>
        <v>101863.10147120155</v>
      </c>
      <c r="J273" s="24">
        <f t="shared" si="36"/>
        <v>50801.127842468661</v>
      </c>
      <c r="K273" s="45">
        <f t="shared" si="37"/>
        <v>152664.22931367019</v>
      </c>
    </row>
    <row r="274" spans="1:11" x14ac:dyDescent="0.2">
      <c r="A274" s="137">
        <f>A248+1</f>
        <v>11</v>
      </c>
      <c r="B274" s="42">
        <f t="shared" si="32"/>
        <v>261</v>
      </c>
      <c r="C274" s="24">
        <f t="shared" si="33"/>
        <v>235.06869570277277</v>
      </c>
      <c r="D274" s="48">
        <f t="shared" si="38"/>
        <v>0.58085166295356516</v>
      </c>
      <c r="E274" s="24">
        <f t="shared" si="34"/>
        <v>169.62790877533953</v>
      </c>
      <c r="F274" s="51">
        <f t="shared" si="39"/>
        <v>0.41914833704643478</v>
      </c>
      <c r="G274" s="44">
        <f>IF(I273*($E$9*0.01/26)&gt;0,H274/2,0)</f>
        <v>404.69660447811231</v>
      </c>
      <c r="H274" s="133">
        <f>IF(I273*($E$9*0.01/26)&gt;0,(($E$9*0.01/12)*$E$8)/(1-1/(1+($E$9*0.01/12))^($E$10*12)),0)</f>
        <v>809.39320895622461</v>
      </c>
      <c r="I274" s="24">
        <f t="shared" si="35"/>
        <v>101693.47356242621</v>
      </c>
      <c r="J274" s="24">
        <f t="shared" si="36"/>
        <v>50566.059146765889</v>
      </c>
      <c r="K274" s="45">
        <f t="shared" si="37"/>
        <v>152259.53270919211</v>
      </c>
    </row>
    <row r="275" spans="1:11" x14ac:dyDescent="0.2">
      <c r="A275" s="138"/>
      <c r="B275" s="42">
        <f t="shared" si="32"/>
        <v>262</v>
      </c>
      <c r="C275" s="24">
        <f t="shared" si="33"/>
        <v>234.677246682522</v>
      </c>
      <c r="D275" s="48">
        <f t="shared" si="38"/>
        <v>0.57988439756038113</v>
      </c>
      <c r="E275" s="24">
        <f t="shared" si="34"/>
        <v>170.01935779559031</v>
      </c>
      <c r="F275" s="51">
        <f t="shared" si="39"/>
        <v>0.42011560243961887</v>
      </c>
      <c r="G275" s="44">
        <f>IF(I273*($E$9*0.01/26)&gt;0,H274/2,0)</f>
        <v>404.69660447811231</v>
      </c>
      <c r="H275" s="134"/>
      <c r="I275" s="24">
        <f t="shared" si="35"/>
        <v>101523.45420463062</v>
      </c>
      <c r="J275" s="24">
        <f t="shared" si="36"/>
        <v>50331.381900083368</v>
      </c>
      <c r="K275" s="45">
        <f t="shared" si="37"/>
        <v>151854.83610471399</v>
      </c>
    </row>
    <row r="276" spans="1:11" x14ac:dyDescent="0.2">
      <c r="A276" s="138"/>
      <c r="B276" s="42">
        <f t="shared" si="32"/>
        <v>263</v>
      </c>
      <c r="C276" s="24">
        <f t="shared" si="33"/>
        <v>234.28489431837832</v>
      </c>
      <c r="D276" s="48">
        <f t="shared" si="38"/>
        <v>0.57891490001628965</v>
      </c>
      <c r="E276" s="24">
        <f t="shared" si="34"/>
        <v>170.41171015973399</v>
      </c>
      <c r="F276" s="51">
        <f t="shared" si="39"/>
        <v>0.4210850999837103</v>
      </c>
      <c r="G276" s="44">
        <f>IF(I275*($E$9*0.01/26)&gt;0,H276/2,0)</f>
        <v>404.69660447811231</v>
      </c>
      <c r="H276" s="133">
        <f>IF(I275*($E$9*0.01/26)&gt;0,(($E$9*0.01/12)*$E$8)/(1-1/(1+($E$9*0.01/12))^($E$10*12)),0)</f>
        <v>809.39320895622461</v>
      </c>
      <c r="I276" s="24">
        <f t="shared" si="35"/>
        <v>101353.04249447088</v>
      </c>
      <c r="J276" s="24">
        <f t="shared" si="36"/>
        <v>50097.09700576499</v>
      </c>
      <c r="K276" s="45">
        <f t="shared" si="37"/>
        <v>151450.13950023588</v>
      </c>
    </row>
    <row r="277" spans="1:11" x14ac:dyDescent="0.2">
      <c r="A277" s="138"/>
      <c r="B277" s="42">
        <f t="shared" si="32"/>
        <v>264</v>
      </c>
      <c r="C277" s="24">
        <f t="shared" si="33"/>
        <v>233.89163652570201</v>
      </c>
      <c r="D277" s="48">
        <f t="shared" si="38"/>
        <v>0.57794316517017341</v>
      </c>
      <c r="E277" s="24">
        <f t="shared" si="34"/>
        <v>170.80496795241029</v>
      </c>
      <c r="F277" s="51">
        <f t="shared" si="39"/>
        <v>0.42205683482982659</v>
      </c>
      <c r="G277" s="44">
        <f>IF(I275*($E$9*0.01/26)&gt;0,H276/2,0)</f>
        <v>404.69660447811231</v>
      </c>
      <c r="H277" s="134"/>
      <c r="I277" s="24">
        <f t="shared" si="35"/>
        <v>101182.23752651847</v>
      </c>
      <c r="J277" s="24">
        <f t="shared" si="36"/>
        <v>49863.205369239287</v>
      </c>
      <c r="K277" s="45">
        <f t="shared" si="37"/>
        <v>151045.44289575776</v>
      </c>
    </row>
    <row r="278" spans="1:11" x14ac:dyDescent="0.2">
      <c r="A278" s="138"/>
      <c r="B278" s="42">
        <f t="shared" si="32"/>
        <v>265</v>
      </c>
      <c r="C278" s="24">
        <f t="shared" si="33"/>
        <v>233.49747121504259</v>
      </c>
      <c r="D278" s="48">
        <f t="shared" si="38"/>
        <v>0.57696918785902762</v>
      </c>
      <c r="E278" s="24">
        <f t="shared" si="34"/>
        <v>171.19913326306971</v>
      </c>
      <c r="F278" s="51">
        <f t="shared" si="39"/>
        <v>0.42303081214097232</v>
      </c>
      <c r="G278" s="44">
        <f>IF(I277*($E$9*0.01/26)&gt;0,H278/2,0)</f>
        <v>404.69660447811231</v>
      </c>
      <c r="H278" s="133">
        <f>IF(I277*($E$9*0.01/26)&gt;0,(($E$9*0.01/12)*$E$8)/(1-1/(1+($E$9*0.01/12))^($E$10*12)),0)</f>
        <v>809.39320895622461</v>
      </c>
      <c r="I278" s="24">
        <f t="shared" si="35"/>
        <v>101011.0383932554</v>
      </c>
      <c r="J278" s="24">
        <f t="shared" si="36"/>
        <v>49629.707898024244</v>
      </c>
      <c r="K278" s="45">
        <f t="shared" si="37"/>
        <v>150640.74629127965</v>
      </c>
    </row>
    <row r="279" spans="1:11" x14ac:dyDescent="0.2">
      <c r="A279" s="138"/>
      <c r="B279" s="42">
        <f t="shared" si="32"/>
        <v>266</v>
      </c>
      <c r="C279" s="24">
        <f t="shared" si="33"/>
        <v>233.10239629212782</v>
      </c>
      <c r="D279" s="48">
        <f t="shared" si="38"/>
        <v>0.57599296290793311</v>
      </c>
      <c r="E279" s="24">
        <f t="shared" si="34"/>
        <v>171.59420818598448</v>
      </c>
      <c r="F279" s="51">
        <f t="shared" si="39"/>
        <v>0.42400703709206689</v>
      </c>
      <c r="G279" s="44">
        <f>IF(I277*($E$9*0.01/26)&gt;0,H278/2,0)</f>
        <v>404.69660447811231</v>
      </c>
      <c r="H279" s="134"/>
      <c r="I279" s="24">
        <f t="shared" si="35"/>
        <v>100839.44418506941</v>
      </c>
      <c r="J279" s="24">
        <f t="shared" si="36"/>
        <v>49396.60550173212</v>
      </c>
      <c r="K279" s="45">
        <f t="shared" si="37"/>
        <v>150236.04968680153</v>
      </c>
    </row>
    <row r="280" spans="1:11" x14ac:dyDescent="0.2">
      <c r="A280" s="138"/>
      <c r="B280" s="42">
        <f t="shared" si="32"/>
        <v>267</v>
      </c>
      <c r="C280" s="24">
        <f t="shared" si="33"/>
        <v>232.70640965785248</v>
      </c>
      <c r="D280" s="48">
        <f t="shared" si="38"/>
        <v>0.5750144851300284</v>
      </c>
      <c r="E280" s="24">
        <f t="shared" si="34"/>
        <v>171.99019482025983</v>
      </c>
      <c r="F280" s="51">
        <f t="shared" si="39"/>
        <v>0.42498551486997166</v>
      </c>
      <c r="G280" s="44">
        <f>IF(I279*($E$9*0.01/26)&gt;0,H280/2,0)</f>
        <v>404.69660447811231</v>
      </c>
      <c r="H280" s="133">
        <f>IF(I279*($E$9*0.01/26)&gt;0,(($E$9*0.01/12)*$E$8)/(1-1/(1+($E$9*0.01/12))^($E$10*12)),0)</f>
        <v>809.39320895622461</v>
      </c>
      <c r="I280" s="24">
        <f t="shared" si="35"/>
        <v>100667.45399024915</v>
      </c>
      <c r="J280" s="24">
        <f t="shared" si="36"/>
        <v>49163.899092074265</v>
      </c>
      <c r="K280" s="45">
        <f t="shared" si="37"/>
        <v>149831.35308232342</v>
      </c>
    </row>
    <row r="281" spans="1:11" x14ac:dyDescent="0.2">
      <c r="A281" s="138"/>
      <c r="B281" s="42">
        <f t="shared" si="32"/>
        <v>268</v>
      </c>
      <c r="C281" s="24">
        <f t="shared" si="33"/>
        <v>232.30950920826726</v>
      </c>
      <c r="D281" s="48">
        <f t="shared" si="38"/>
        <v>0.57403374932648221</v>
      </c>
      <c r="E281" s="24">
        <f t="shared" si="34"/>
        <v>172.38709526984505</v>
      </c>
      <c r="F281" s="51">
        <f t="shared" si="39"/>
        <v>0.42596625067351773</v>
      </c>
      <c r="G281" s="44">
        <f>IF(I279*($E$9*0.01/26)&gt;0,H280/2,0)</f>
        <v>404.69660447811231</v>
      </c>
      <c r="H281" s="134"/>
      <c r="I281" s="24">
        <f t="shared" si="35"/>
        <v>100495.0668949793</v>
      </c>
      <c r="J281" s="24">
        <f t="shared" si="36"/>
        <v>48931.589582866</v>
      </c>
      <c r="K281" s="45">
        <f t="shared" si="37"/>
        <v>149426.6564778453</v>
      </c>
    </row>
    <row r="282" spans="1:11" x14ac:dyDescent="0.2">
      <c r="A282" s="138"/>
      <c r="B282" s="42">
        <f t="shared" si="32"/>
        <v>269</v>
      </c>
      <c r="C282" s="24">
        <f t="shared" si="33"/>
        <v>231.91169283456759</v>
      </c>
      <c r="D282" s="48">
        <f t="shared" si="38"/>
        <v>0.57305075028646635</v>
      </c>
      <c r="E282" s="24">
        <f t="shared" si="34"/>
        <v>172.78491164354472</v>
      </c>
      <c r="F282" s="51">
        <f t="shared" si="39"/>
        <v>0.4269492497135336</v>
      </c>
      <c r="G282" s="44">
        <f>IF(I281*($E$9*0.01/26)&gt;0,H282/2,0)</f>
        <v>404.69660447811231</v>
      </c>
      <c r="H282" s="133">
        <f>IF(I281*($E$9*0.01/26)&gt;0,(($E$9*0.01/12)*$E$8)/(1-1/(1+($E$9*0.01/12))^($E$10*12)),0)</f>
        <v>809.39320895622461</v>
      </c>
      <c r="I282" s="24">
        <f t="shared" si="35"/>
        <v>100322.28198333576</v>
      </c>
      <c r="J282" s="24">
        <f t="shared" si="36"/>
        <v>48699.677890031431</v>
      </c>
      <c r="K282" s="45">
        <f t="shared" si="37"/>
        <v>149021.95987336719</v>
      </c>
    </row>
    <row r="283" spans="1:11" x14ac:dyDescent="0.2">
      <c r="A283" s="138"/>
      <c r="B283" s="42">
        <f t="shared" si="32"/>
        <v>270</v>
      </c>
      <c r="C283" s="24">
        <f t="shared" si="33"/>
        <v>231.51295842308252</v>
      </c>
      <c r="D283" s="48">
        <f t="shared" si="38"/>
        <v>0.57206548278712754</v>
      </c>
      <c r="E283" s="24">
        <f t="shared" si="34"/>
        <v>173.18364605502978</v>
      </c>
      <c r="F283" s="51">
        <f t="shared" si="39"/>
        <v>0.42793451721287246</v>
      </c>
      <c r="G283" s="44">
        <f>IF(I281*($E$9*0.01/26)&gt;0,H282/2,0)</f>
        <v>404.69660447811231</v>
      </c>
      <c r="H283" s="134"/>
      <c r="I283" s="24">
        <f t="shared" si="35"/>
        <v>100149.09833728074</v>
      </c>
      <c r="J283" s="24">
        <f t="shared" si="36"/>
        <v>48468.164931608349</v>
      </c>
      <c r="K283" s="45">
        <f t="shared" si="37"/>
        <v>148617.2632688891</v>
      </c>
    </row>
    <row r="284" spans="1:11" x14ac:dyDescent="0.2">
      <c r="A284" s="138"/>
      <c r="B284" s="42">
        <f t="shared" ref="B284:B347" si="40">B283+1</f>
        <v>271</v>
      </c>
      <c r="C284" s="24">
        <f t="shared" si="33"/>
        <v>231.11330385526321</v>
      </c>
      <c r="D284" s="48">
        <f t="shared" si="38"/>
        <v>0.5710779415935594</v>
      </c>
      <c r="E284" s="24">
        <f t="shared" si="34"/>
        <v>173.58330062284909</v>
      </c>
      <c r="F284" s="51">
        <f t="shared" si="39"/>
        <v>0.42892205840644065</v>
      </c>
      <c r="G284" s="44">
        <f>IF(I283*($E$9*0.01/26)&gt;0,H284/2,0)</f>
        <v>404.69660447811231</v>
      </c>
      <c r="H284" s="133">
        <f>IF(I283*($E$9*0.01/26)&gt;0,(($E$9*0.01/12)*$E$8)/(1-1/(1+($E$9*0.01/12))^($E$10*12)),0)</f>
        <v>809.39320895622461</v>
      </c>
      <c r="I284" s="24">
        <f t="shared" si="35"/>
        <v>99975.515036657889</v>
      </c>
      <c r="J284" s="24">
        <f t="shared" si="36"/>
        <v>48237.051627753084</v>
      </c>
      <c r="K284" s="45">
        <f t="shared" si="37"/>
        <v>148212.56666441099</v>
      </c>
    </row>
    <row r="285" spans="1:11" x14ac:dyDescent="0.2">
      <c r="A285" s="138"/>
      <c r="B285" s="42">
        <f t="shared" si="40"/>
        <v>272</v>
      </c>
      <c r="C285" s="24">
        <f t="shared" si="33"/>
        <v>230.71272700767204</v>
      </c>
      <c r="D285" s="48">
        <f t="shared" si="38"/>
        <v>0.5700881214587753</v>
      </c>
      <c r="E285" s="24">
        <f t="shared" si="34"/>
        <v>173.98387747044026</v>
      </c>
      <c r="F285" s="51">
        <f t="shared" si="39"/>
        <v>0.4299118785412247</v>
      </c>
      <c r="G285" s="44">
        <f>IF(I283*($E$9*0.01/26)&gt;0,H284/2,0)</f>
        <v>404.69660447811231</v>
      </c>
      <c r="H285" s="134"/>
      <c r="I285" s="24">
        <f t="shared" si="35"/>
        <v>99801.531159187449</v>
      </c>
      <c r="J285" s="24">
        <f t="shared" si="36"/>
        <v>48006.33890074541</v>
      </c>
      <c r="K285" s="45">
        <f t="shared" si="37"/>
        <v>147807.87005993287</v>
      </c>
    </row>
    <row r="286" spans="1:11" x14ac:dyDescent="0.2">
      <c r="A286" s="138"/>
      <c r="B286" s="42">
        <f t="shared" si="40"/>
        <v>273</v>
      </c>
      <c r="C286" s="24">
        <f t="shared" si="33"/>
        <v>230.31122575197102</v>
      </c>
      <c r="D286" s="48">
        <f t="shared" si="38"/>
        <v>0.56909601712368019</v>
      </c>
      <c r="E286" s="24">
        <f t="shared" si="34"/>
        <v>174.38537872614128</v>
      </c>
      <c r="F286" s="51">
        <f t="shared" si="39"/>
        <v>0.43090398287631981</v>
      </c>
      <c r="G286" s="44">
        <f>IF(I285*($E$9*0.01/26)&gt;0,H286/2,0)</f>
        <v>404.69660447811231</v>
      </c>
      <c r="H286" s="133">
        <f>IF(I285*($E$9*0.01/26)&gt;0,(($E$9*0.01/12)*$E$8)/(1-1/(1+($E$9*0.01/12))^($E$10*12)),0)</f>
        <v>809.39320895622461</v>
      </c>
      <c r="I286" s="24">
        <f t="shared" si="35"/>
        <v>99627.145780461302</v>
      </c>
      <c r="J286" s="24">
        <f t="shared" si="36"/>
        <v>47776.027674993442</v>
      </c>
      <c r="K286" s="45">
        <f t="shared" si="37"/>
        <v>147403.17345545476</v>
      </c>
    </row>
    <row r="287" spans="1:11" x14ac:dyDescent="0.2">
      <c r="A287" s="138"/>
      <c r="B287" s="42">
        <f t="shared" si="40"/>
        <v>274</v>
      </c>
      <c r="C287" s="24">
        <f t="shared" si="33"/>
        <v>229.90879795491068</v>
      </c>
      <c r="D287" s="48">
        <f t="shared" si="38"/>
        <v>0.5681016233170425</v>
      </c>
      <c r="E287" s="24">
        <f t="shared" si="34"/>
        <v>174.78780652320162</v>
      </c>
      <c r="F287" s="51">
        <f t="shared" si="39"/>
        <v>0.43189837668295755</v>
      </c>
      <c r="G287" s="44">
        <f>IF(I285*($E$9*0.01/26)&gt;0,H286/2,0)</f>
        <v>404.69660447811231</v>
      </c>
      <c r="H287" s="134"/>
      <c r="I287" s="24">
        <f t="shared" si="35"/>
        <v>99452.357973938095</v>
      </c>
      <c r="J287" s="24">
        <f t="shared" si="36"/>
        <v>47546.118877038534</v>
      </c>
      <c r="K287" s="45">
        <f t="shared" si="37"/>
        <v>146998.47685097664</v>
      </c>
    </row>
    <row r="288" spans="1:11" x14ac:dyDescent="0.2">
      <c r="A288" s="138"/>
      <c r="B288" s="42">
        <f t="shared" si="40"/>
        <v>275</v>
      </c>
      <c r="C288" s="24">
        <f t="shared" si="33"/>
        <v>229.50544147831866</v>
      </c>
      <c r="D288" s="48">
        <f t="shared" si="38"/>
        <v>0.56710493475546642</v>
      </c>
      <c r="E288" s="24">
        <f t="shared" si="34"/>
        <v>175.19116299979365</v>
      </c>
      <c r="F288" s="51">
        <f t="shared" si="39"/>
        <v>0.43289506524453364</v>
      </c>
      <c r="G288" s="44">
        <f>IF(I287*($E$9*0.01/26)&gt;0,H288/2,0)</f>
        <v>404.69660447811231</v>
      </c>
      <c r="H288" s="133">
        <f>IF(I287*($E$9*0.01/26)&gt;0,(($E$9*0.01/12)*$E$8)/(1-1/(1+($E$9*0.01/12))^($E$10*12)),0)</f>
        <v>809.39320895622461</v>
      </c>
      <c r="I288" s="24">
        <f t="shared" si="35"/>
        <v>99277.166810938303</v>
      </c>
      <c r="J288" s="24">
        <f t="shared" si="36"/>
        <v>47316.613435560219</v>
      </c>
      <c r="K288" s="45">
        <f t="shared" si="37"/>
        <v>146593.78024649853</v>
      </c>
    </row>
    <row r="289" spans="1:11" x14ac:dyDescent="0.2">
      <c r="A289" s="138"/>
      <c r="B289" s="42">
        <f t="shared" si="40"/>
        <v>276</v>
      </c>
      <c r="C289" s="24">
        <f t="shared" si="33"/>
        <v>229.10115417908838</v>
      </c>
      <c r="D289" s="48">
        <f t="shared" si="38"/>
        <v>0.56610594614336363</v>
      </c>
      <c r="E289" s="24">
        <f t="shared" si="34"/>
        <v>175.59545029902392</v>
      </c>
      <c r="F289" s="51">
        <f t="shared" si="39"/>
        <v>0.43389405385663637</v>
      </c>
      <c r="G289" s="44">
        <f>IF(I287*($E$9*0.01/26)&gt;0,H288/2,0)</f>
        <v>404.69660447811231</v>
      </c>
      <c r="H289" s="134"/>
      <c r="I289" s="24">
        <f t="shared" si="35"/>
        <v>99101.571360639282</v>
      </c>
      <c r="J289" s="24">
        <f t="shared" si="36"/>
        <v>47087.512281381132</v>
      </c>
      <c r="K289" s="45">
        <f t="shared" si="37"/>
        <v>146189.08364202041</v>
      </c>
    </row>
    <row r="290" spans="1:11" x14ac:dyDescent="0.2">
      <c r="A290" s="138"/>
      <c r="B290" s="42">
        <f t="shared" si="40"/>
        <v>277</v>
      </c>
      <c r="C290" s="24">
        <f t="shared" si="33"/>
        <v>228.69593390916756</v>
      </c>
      <c r="D290" s="48">
        <f t="shared" si="38"/>
        <v>0.56510465217292527</v>
      </c>
      <c r="E290" s="24">
        <f t="shared" si="34"/>
        <v>176.00067056894474</v>
      </c>
      <c r="F290" s="51">
        <f t="shared" si="39"/>
        <v>0.43489534782707473</v>
      </c>
      <c r="G290" s="44">
        <f>IF(I289*($E$9*0.01/26)&gt;0,H290/2,0)</f>
        <v>404.69660447811231</v>
      </c>
      <c r="H290" s="133">
        <f>IF(I289*($E$9*0.01/26)&gt;0,(($E$9*0.01/12)*$E$8)/(1-1/(1+($E$9*0.01/12))^($E$10*12)),0)</f>
        <v>809.39320895622461</v>
      </c>
      <c r="I290" s="24">
        <f t="shared" si="35"/>
        <v>98925.570690070337</v>
      </c>
      <c r="J290" s="24">
        <f t="shared" si="36"/>
        <v>46858.816347471962</v>
      </c>
      <c r="K290" s="45">
        <f t="shared" si="37"/>
        <v>145784.3870375423</v>
      </c>
    </row>
    <row r="291" spans="1:11" x14ac:dyDescent="0.2">
      <c r="A291" s="138"/>
      <c r="B291" s="42">
        <f t="shared" si="40"/>
        <v>278</v>
      </c>
      <c r="C291" s="24">
        <f t="shared" si="33"/>
        <v>228.28977851554691</v>
      </c>
      <c r="D291" s="48">
        <f t="shared" si="38"/>
        <v>0.56410104752409351</v>
      </c>
      <c r="E291" s="24">
        <f t="shared" si="34"/>
        <v>176.40682596256539</v>
      </c>
      <c r="F291" s="51">
        <f t="shared" si="39"/>
        <v>0.43589895247590649</v>
      </c>
      <c r="G291" s="44">
        <f>IF(I289*($E$9*0.01/26)&gt;0,H290/2,0)</f>
        <v>404.69660447811231</v>
      </c>
      <c r="H291" s="134"/>
      <c r="I291" s="24">
        <f t="shared" si="35"/>
        <v>98749.163864107773</v>
      </c>
      <c r="J291" s="24">
        <f t="shared" si="36"/>
        <v>46630.526568956418</v>
      </c>
      <c r="K291" s="45">
        <f t="shared" si="37"/>
        <v>145379.69043306418</v>
      </c>
    </row>
    <row r="292" spans="1:11" x14ac:dyDescent="0.2">
      <c r="A292" s="138"/>
      <c r="B292" s="42">
        <f t="shared" si="40"/>
        <v>279</v>
      </c>
      <c r="C292" s="24">
        <f t="shared" si="33"/>
        <v>227.88268584024868</v>
      </c>
      <c r="D292" s="48">
        <f t="shared" si="38"/>
        <v>0.56309512686453378</v>
      </c>
      <c r="E292" s="24">
        <f t="shared" si="34"/>
        <v>176.81391863786362</v>
      </c>
      <c r="F292" s="51">
        <f t="shared" si="39"/>
        <v>0.43690487313546628</v>
      </c>
      <c r="G292" s="44">
        <f>IF(I291*($E$9*0.01/26)&gt;0,H292/2,0)</f>
        <v>404.69660447811231</v>
      </c>
      <c r="H292" s="133">
        <f>IF(I291*($E$9*0.01/26)&gt;0,(($E$9*0.01/12)*$E$8)/(1-1/(1+($E$9*0.01/12))^($E$10*12)),0)</f>
        <v>809.39320895622461</v>
      </c>
      <c r="I292" s="24">
        <f t="shared" si="35"/>
        <v>98572.349945469905</v>
      </c>
      <c r="J292" s="24">
        <f t="shared" si="36"/>
        <v>46402.643883116172</v>
      </c>
      <c r="K292" s="45">
        <f t="shared" si="37"/>
        <v>144974.99382858607</v>
      </c>
    </row>
    <row r="293" spans="1:11" x14ac:dyDescent="0.2">
      <c r="A293" s="138"/>
      <c r="B293" s="42">
        <f t="shared" si="40"/>
        <v>280</v>
      </c>
      <c r="C293" s="24">
        <f t="shared" si="33"/>
        <v>227.47465372031513</v>
      </c>
      <c r="D293" s="48">
        <f t="shared" si="38"/>
        <v>0.56208688484960567</v>
      </c>
      <c r="E293" s="24">
        <f t="shared" si="34"/>
        <v>177.22195075779717</v>
      </c>
      <c r="F293" s="51">
        <f t="shared" si="39"/>
        <v>0.43791311515039433</v>
      </c>
      <c r="G293" s="44">
        <f>IF(I291*($E$9*0.01/26)&gt;0,H292/2,0)</f>
        <v>404.69660447811231</v>
      </c>
      <c r="H293" s="134"/>
      <c r="I293" s="24">
        <f t="shared" si="35"/>
        <v>98395.127994712107</v>
      </c>
      <c r="J293" s="24">
        <f t="shared" si="36"/>
        <v>46175.169229395855</v>
      </c>
      <c r="K293" s="45">
        <f t="shared" si="37"/>
        <v>144570.29722410796</v>
      </c>
    </row>
    <row r="294" spans="1:11" x14ac:dyDescent="0.2">
      <c r="A294" s="138"/>
      <c r="B294" s="42">
        <f t="shared" si="40"/>
        <v>281</v>
      </c>
      <c r="C294" s="24">
        <f t="shared" si="33"/>
        <v>227.06567998779715</v>
      </c>
      <c r="D294" s="48">
        <f t="shared" si="38"/>
        <v>0.56107631612233555</v>
      </c>
      <c r="E294" s="24">
        <f t="shared" si="34"/>
        <v>177.63092449031515</v>
      </c>
      <c r="F294" s="51">
        <f t="shared" si="39"/>
        <v>0.43892368387766439</v>
      </c>
      <c r="G294" s="44">
        <f>IF(I293*($E$9*0.01/26)&gt;0,H294/2,0)</f>
        <v>404.69660447811231</v>
      </c>
      <c r="H294" s="133">
        <f>IF(I293*($E$9*0.01/26)&gt;0,(($E$9*0.01/12)*$E$8)/(1-1/(1+($E$9*0.01/12))^($E$10*12)),0)</f>
        <v>809.39320895622461</v>
      </c>
      <c r="I294" s="24">
        <f t="shared" si="35"/>
        <v>98217.497070221798</v>
      </c>
      <c r="J294" s="24">
        <f t="shared" si="36"/>
        <v>45948.103549408057</v>
      </c>
      <c r="K294" s="45">
        <f t="shared" si="37"/>
        <v>144165.60061962984</v>
      </c>
    </row>
    <row r="295" spans="1:11" x14ac:dyDescent="0.2">
      <c r="A295" s="138"/>
      <c r="B295" s="42">
        <f t="shared" si="40"/>
        <v>282</v>
      </c>
      <c r="C295" s="24">
        <f t="shared" si="33"/>
        <v>226.6557624697426</v>
      </c>
      <c r="D295" s="48">
        <f t="shared" si="38"/>
        <v>0.56006341531338721</v>
      </c>
      <c r="E295" s="24">
        <f t="shared" si="34"/>
        <v>178.04084200836971</v>
      </c>
      <c r="F295" s="51">
        <f t="shared" si="39"/>
        <v>0.43993658468661284</v>
      </c>
      <c r="G295" s="44">
        <f>IF(I293*($E$9*0.01/26)&gt;0,H294/2,0)</f>
        <v>404.69660447811231</v>
      </c>
      <c r="H295" s="134"/>
      <c r="I295" s="24">
        <f t="shared" si="35"/>
        <v>98039.456228213428</v>
      </c>
      <c r="J295" s="24">
        <f t="shared" si="36"/>
        <v>45721.447786938312</v>
      </c>
      <c r="K295" s="45">
        <f t="shared" si="37"/>
        <v>143760.90401515173</v>
      </c>
    </row>
    <row r="296" spans="1:11" x14ac:dyDescent="0.2">
      <c r="A296" s="138"/>
      <c r="B296" s="42">
        <f t="shared" si="40"/>
        <v>283</v>
      </c>
      <c r="C296" s="24">
        <f t="shared" si="33"/>
        <v>226.24489898818481</v>
      </c>
      <c r="D296" s="48">
        <f t="shared" si="38"/>
        <v>0.55904817704103349</v>
      </c>
      <c r="E296" s="24">
        <f t="shared" si="34"/>
        <v>178.45170548992749</v>
      </c>
      <c r="F296" s="51">
        <f t="shared" si="39"/>
        <v>0.44095182295896657</v>
      </c>
      <c r="G296" s="44">
        <f>IF(I295*($E$9*0.01/26)&gt;0,H296/2,0)</f>
        <v>404.69660447811231</v>
      </c>
      <c r="H296" s="133">
        <f>IF(I295*($E$9*0.01/26)&gt;0,(($E$9*0.01/12)*$E$8)/(1-1/(1+($E$9*0.01/12))^($E$10*12)),0)</f>
        <v>809.39320895622461</v>
      </c>
      <c r="I296" s="24">
        <f t="shared" si="35"/>
        <v>97861.004522723495</v>
      </c>
      <c r="J296" s="24">
        <f t="shared" si="36"/>
        <v>45495.20288795013</v>
      </c>
      <c r="K296" s="45">
        <f t="shared" si="37"/>
        <v>143356.20741067361</v>
      </c>
    </row>
    <row r="297" spans="1:11" x14ac:dyDescent="0.2">
      <c r="A297" s="138"/>
      <c r="B297" s="42">
        <f t="shared" si="40"/>
        <v>284</v>
      </c>
      <c r="C297" s="24">
        <f t="shared" si="33"/>
        <v>225.83308736013112</v>
      </c>
      <c r="D297" s="48">
        <f t="shared" si="38"/>
        <v>0.55803059591112814</v>
      </c>
      <c r="E297" s="24">
        <f t="shared" si="34"/>
        <v>178.86351711798119</v>
      </c>
      <c r="F297" s="51">
        <f t="shared" si="39"/>
        <v>0.44196940408887192</v>
      </c>
      <c r="G297" s="44">
        <f>IF(I295*($E$9*0.01/26)&gt;0,H296/2,0)</f>
        <v>404.69660447811231</v>
      </c>
      <c r="H297" s="134"/>
      <c r="I297" s="24">
        <f t="shared" si="35"/>
        <v>97682.141005605517</v>
      </c>
      <c r="J297" s="24">
        <f t="shared" si="36"/>
        <v>45269.369800590001</v>
      </c>
      <c r="K297" s="45">
        <f t="shared" si="37"/>
        <v>142951.51080619553</v>
      </c>
    </row>
    <row r="298" spans="1:11" x14ac:dyDescent="0.2">
      <c r="A298" s="138"/>
      <c r="B298" s="42">
        <f t="shared" si="40"/>
        <v>285</v>
      </c>
      <c r="C298" s="24">
        <f t="shared" si="33"/>
        <v>225.42032539755118</v>
      </c>
      <c r="D298" s="48">
        <f t="shared" si="38"/>
        <v>0.55701066651707687</v>
      </c>
      <c r="E298" s="24">
        <f t="shared" si="34"/>
        <v>179.27627908056112</v>
      </c>
      <c r="F298" s="51">
        <f t="shared" si="39"/>
        <v>0.44298933348292313</v>
      </c>
      <c r="G298" s="44">
        <f>IF(I297*($E$9*0.01/26)&gt;0,H298/2,0)</f>
        <v>404.69660447811231</v>
      </c>
      <c r="H298" s="133">
        <f>IF(I297*($E$9*0.01/26)&gt;0,(($E$9*0.01/12)*$E$8)/(1-1/(1+($E$9*0.01/12))^($E$10*12)),0)</f>
        <v>809.39320895622461</v>
      </c>
      <c r="I298" s="24">
        <f t="shared" si="35"/>
        <v>97502.86472652496</v>
      </c>
      <c r="J298" s="24">
        <f t="shared" si="36"/>
        <v>45043.94947519245</v>
      </c>
      <c r="K298" s="45">
        <f t="shared" si="37"/>
        <v>142546.81420171741</v>
      </c>
    </row>
    <row r="299" spans="1:11" x14ac:dyDescent="0.2">
      <c r="A299" s="139"/>
      <c r="B299" s="42">
        <f t="shared" si="40"/>
        <v>286</v>
      </c>
      <c r="C299" s="24">
        <f t="shared" si="33"/>
        <v>225.00661090736529</v>
      </c>
      <c r="D299" s="48">
        <f t="shared" si="38"/>
        <v>0.55598838343980861</v>
      </c>
      <c r="E299" s="24">
        <f t="shared" si="34"/>
        <v>179.68999357074702</v>
      </c>
      <c r="F299" s="51">
        <f t="shared" si="39"/>
        <v>0.44401161656019134</v>
      </c>
      <c r="G299" s="44">
        <f>IF(I297*($E$9*0.01/26)&gt;0,H298/2,0)</f>
        <v>404.69660447811231</v>
      </c>
      <c r="H299" s="134"/>
      <c r="I299" s="24">
        <f t="shared" si="35"/>
        <v>97323.174732954212</v>
      </c>
      <c r="J299" s="24">
        <f t="shared" si="36"/>
        <v>44818.942864285083</v>
      </c>
      <c r="K299" s="45">
        <f t="shared" si="37"/>
        <v>142142.1175972393</v>
      </c>
    </row>
    <row r="300" spans="1:11" x14ac:dyDescent="0.2">
      <c r="A300" s="137">
        <f>A274+1</f>
        <v>12</v>
      </c>
      <c r="B300" s="42">
        <f t="shared" si="40"/>
        <v>287</v>
      </c>
      <c r="C300" s="24">
        <f t="shared" si="33"/>
        <v>224.59194169143277</v>
      </c>
      <c r="D300" s="48">
        <f t="shared" si="38"/>
        <v>0.55496374124774661</v>
      </c>
      <c r="E300" s="24">
        <f t="shared" si="34"/>
        <v>180.10466278667954</v>
      </c>
      <c r="F300" s="51">
        <f t="shared" si="39"/>
        <v>0.44503625875225339</v>
      </c>
      <c r="G300" s="44">
        <f>IF(I299*($E$9*0.01/26)&gt;0,H300/2,0)</f>
        <v>404.69660447811231</v>
      </c>
      <c r="H300" s="133">
        <f>IF(I299*($E$9*0.01/26)&gt;0,(($E$9*0.01/12)*$E$8)/(1-1/(1+($E$9*0.01/12))^($E$10*12)),0)</f>
        <v>809.39320895622461</v>
      </c>
      <c r="I300" s="24">
        <f t="shared" si="35"/>
        <v>97143.070070167538</v>
      </c>
      <c r="J300" s="24">
        <f t="shared" si="36"/>
        <v>44594.35092259365</v>
      </c>
      <c r="K300" s="45">
        <f t="shared" si="37"/>
        <v>141737.42099276118</v>
      </c>
    </row>
    <row r="301" spans="1:11" x14ac:dyDescent="0.2">
      <c r="A301" s="138"/>
      <c r="B301" s="42">
        <f t="shared" si="40"/>
        <v>288</v>
      </c>
      <c r="C301" s="24">
        <f t="shared" si="33"/>
        <v>224.17631554654045</v>
      </c>
      <c r="D301" s="48">
        <f t="shared" si="38"/>
        <v>0.55393673449677994</v>
      </c>
      <c r="E301" s="24">
        <f t="shared" si="34"/>
        <v>180.52028893157186</v>
      </c>
      <c r="F301" s="51">
        <f t="shared" si="39"/>
        <v>0.44606326550322006</v>
      </c>
      <c r="G301" s="44">
        <f>IF(I299*($E$9*0.01/26)&gt;0,H300/2,0)</f>
        <v>404.69660447811231</v>
      </c>
      <c r="H301" s="134"/>
      <c r="I301" s="24">
        <f t="shared" si="35"/>
        <v>96962.549781235968</v>
      </c>
      <c r="J301" s="24">
        <f t="shared" si="36"/>
        <v>44370.174607047113</v>
      </c>
      <c r="K301" s="45">
        <f t="shared" si="37"/>
        <v>141332.7243882831</v>
      </c>
    </row>
    <row r="302" spans="1:11" x14ac:dyDescent="0.2">
      <c r="A302" s="138"/>
      <c r="B302" s="42">
        <f t="shared" si="40"/>
        <v>289</v>
      </c>
      <c r="C302" s="24">
        <f t="shared" si="33"/>
        <v>223.75973026439067</v>
      </c>
      <c r="D302" s="48">
        <f t="shared" si="38"/>
        <v>0.55290735773023403</v>
      </c>
      <c r="E302" s="24">
        <f t="shared" si="34"/>
        <v>180.93687421372164</v>
      </c>
      <c r="F302" s="51">
        <f t="shared" si="39"/>
        <v>0.44709264226976597</v>
      </c>
      <c r="G302" s="44">
        <f>IF(I301*($E$9*0.01/26)&gt;0,H302/2,0)</f>
        <v>404.69660447811231</v>
      </c>
      <c r="H302" s="133">
        <f>IF(I301*($E$9*0.01/26)&gt;0,(($E$9*0.01/12)*$E$8)/(1-1/(1+($E$9*0.01/12))^($E$10*12)),0)</f>
        <v>809.39320895622461</v>
      </c>
      <c r="I302" s="24">
        <f t="shared" si="35"/>
        <v>96781.612907022252</v>
      </c>
      <c r="J302" s="24">
        <f t="shared" si="36"/>
        <v>44146.414876782721</v>
      </c>
      <c r="K302" s="45">
        <f t="shared" si="37"/>
        <v>140928.02778380498</v>
      </c>
    </row>
    <row r="303" spans="1:11" x14ac:dyDescent="0.2">
      <c r="A303" s="138"/>
      <c r="B303" s="42">
        <f t="shared" si="40"/>
        <v>290</v>
      </c>
      <c r="C303" s="24">
        <f t="shared" si="33"/>
        <v>223.34218363158979</v>
      </c>
      <c r="D303" s="48">
        <f t="shared" si="38"/>
        <v>0.55187560547884229</v>
      </c>
      <c r="E303" s="24">
        <f t="shared" si="34"/>
        <v>181.35442084652252</v>
      </c>
      <c r="F303" s="51">
        <f t="shared" si="39"/>
        <v>0.44812439452115771</v>
      </c>
      <c r="G303" s="44">
        <f>IF(I301*($E$9*0.01/26)&gt;0,H302/2,0)</f>
        <v>404.69660447811231</v>
      </c>
      <c r="H303" s="134"/>
      <c r="I303" s="24">
        <f t="shared" si="35"/>
        <v>96600.258486175735</v>
      </c>
      <c r="J303" s="24">
        <f t="shared" si="36"/>
        <v>43923.072693151131</v>
      </c>
      <c r="K303" s="45">
        <f t="shared" si="37"/>
        <v>140523.33117932687</v>
      </c>
    </row>
    <row r="304" spans="1:11" x14ac:dyDescent="0.2">
      <c r="A304" s="138"/>
      <c r="B304" s="42">
        <f t="shared" si="40"/>
        <v>291</v>
      </c>
      <c r="C304" s="24">
        <f t="shared" si="33"/>
        <v>222.9236734296363</v>
      </c>
      <c r="D304" s="48">
        <f t="shared" si="38"/>
        <v>0.55084147226071656</v>
      </c>
      <c r="E304" s="24">
        <f t="shared" si="34"/>
        <v>181.77293104847601</v>
      </c>
      <c r="F304" s="51">
        <f t="shared" si="39"/>
        <v>0.44915852773928339</v>
      </c>
      <c r="G304" s="44">
        <f>IF(I303*($E$9*0.01/26)&gt;0,H304/2,0)</f>
        <v>404.69660447811231</v>
      </c>
      <c r="H304" s="133">
        <f>IF(I303*($E$9*0.01/26)&gt;0,(($E$9*0.01/12)*$E$8)/(1-1/(1+($E$9*0.01/12))^($E$10*12)),0)</f>
        <v>809.39320895622461</v>
      </c>
      <c r="I304" s="24">
        <f t="shared" si="35"/>
        <v>96418.485555127263</v>
      </c>
      <c r="J304" s="24">
        <f t="shared" si="36"/>
        <v>43700.149019721495</v>
      </c>
      <c r="K304" s="45">
        <f t="shared" si="37"/>
        <v>140118.63457484875</v>
      </c>
    </row>
    <row r="305" spans="1:11" x14ac:dyDescent="0.2">
      <c r="A305" s="138"/>
      <c r="B305" s="42">
        <f t="shared" si="40"/>
        <v>292</v>
      </c>
      <c r="C305" s="24">
        <f t="shared" si="33"/>
        <v>222.50419743490906</v>
      </c>
      <c r="D305" s="48">
        <f t="shared" si="38"/>
        <v>0.54980495258131834</v>
      </c>
      <c r="E305" s="24">
        <f t="shared" si="34"/>
        <v>182.19240704320325</v>
      </c>
      <c r="F305" s="51">
        <f t="shared" si="39"/>
        <v>0.45019504741868172</v>
      </c>
      <c r="G305" s="44">
        <f>IF(I303*($E$9*0.01/26)&gt;0,H304/2,0)</f>
        <v>404.69660447811231</v>
      </c>
      <c r="H305" s="134"/>
      <c r="I305" s="24">
        <f t="shared" si="35"/>
        <v>96236.293148084063</v>
      </c>
      <c r="J305" s="24">
        <f t="shared" si="36"/>
        <v>43477.644822286587</v>
      </c>
      <c r="K305" s="45">
        <f t="shared" si="37"/>
        <v>139713.93797037064</v>
      </c>
    </row>
    <row r="306" spans="1:11" x14ac:dyDescent="0.2">
      <c r="A306" s="138"/>
      <c r="B306" s="42">
        <f t="shared" si="40"/>
        <v>293</v>
      </c>
      <c r="C306" s="24">
        <f t="shared" si="33"/>
        <v>222.0837534186555</v>
      </c>
      <c r="D306" s="48">
        <f t="shared" si="38"/>
        <v>0.54876604093342896</v>
      </c>
      <c r="E306" s="24">
        <f t="shared" si="34"/>
        <v>182.6128510594568</v>
      </c>
      <c r="F306" s="51">
        <f t="shared" si="39"/>
        <v>0.45123395906657099</v>
      </c>
      <c r="G306" s="44">
        <f>IF(I305*($E$9*0.01/26)&gt;0,H306/2,0)</f>
        <v>404.69660447811231</v>
      </c>
      <c r="H306" s="133">
        <f>IF(I305*($E$9*0.01/26)&gt;0,(($E$9*0.01/12)*$E$8)/(1-1/(1+($E$9*0.01/12))^($E$10*12)),0)</f>
        <v>809.39320895622461</v>
      </c>
      <c r="I306" s="24">
        <f t="shared" si="35"/>
        <v>96053.680297024606</v>
      </c>
      <c r="J306" s="24">
        <f t="shared" si="36"/>
        <v>43255.56106886793</v>
      </c>
      <c r="K306" s="45">
        <f t="shared" si="37"/>
        <v>139309.24136589252</v>
      </c>
    </row>
    <row r="307" spans="1:11" x14ac:dyDescent="0.2">
      <c r="A307" s="138"/>
      <c r="B307" s="42">
        <f t="shared" si="40"/>
        <v>294</v>
      </c>
      <c r="C307" s="24">
        <f t="shared" si="33"/>
        <v>221.66233914697983</v>
      </c>
      <c r="D307" s="48">
        <f t="shared" si="38"/>
        <v>0.54772473179712156</v>
      </c>
      <c r="E307" s="24">
        <f t="shared" si="34"/>
        <v>183.03426533113247</v>
      </c>
      <c r="F307" s="51">
        <f t="shared" si="39"/>
        <v>0.4522752682028785</v>
      </c>
      <c r="G307" s="44">
        <f>IF(I305*($E$9*0.01/26)&gt;0,H306/2,0)</f>
        <v>404.69660447811231</v>
      </c>
      <c r="H307" s="134"/>
      <c r="I307" s="24">
        <f t="shared" si="35"/>
        <v>95870.646031693468</v>
      </c>
      <c r="J307" s="24">
        <f t="shared" si="36"/>
        <v>43033.898729720953</v>
      </c>
      <c r="K307" s="45">
        <f t="shared" si="37"/>
        <v>138904.54476141441</v>
      </c>
    </row>
    <row r="308" spans="1:11" x14ac:dyDescent="0.2">
      <c r="A308" s="138"/>
      <c r="B308" s="42">
        <f t="shared" si="40"/>
        <v>295</v>
      </c>
      <c r="C308" s="24">
        <f t="shared" si="33"/>
        <v>221.23995238083106</v>
      </c>
      <c r="D308" s="48">
        <f t="shared" si="38"/>
        <v>0.54668101963973026</v>
      </c>
      <c r="E308" s="24">
        <f t="shared" si="34"/>
        <v>183.45665209728125</v>
      </c>
      <c r="F308" s="51">
        <f t="shared" si="39"/>
        <v>0.45331898036026974</v>
      </c>
      <c r="G308" s="44">
        <f>IF(I307*($E$9*0.01/26)&gt;0,H308/2,0)</f>
        <v>404.69660447811231</v>
      </c>
      <c r="H308" s="133">
        <f>IF(I307*($E$9*0.01/26)&gt;0,(($E$9*0.01/12)*$E$8)/(1-1/(1+($E$9*0.01/12))^($E$10*12)),0)</f>
        <v>809.39320895622461</v>
      </c>
      <c r="I308" s="24">
        <f t="shared" si="35"/>
        <v>95687.189379596181</v>
      </c>
      <c r="J308" s="24">
        <f t="shared" si="36"/>
        <v>42812.658777340119</v>
      </c>
      <c r="K308" s="45">
        <f t="shared" si="37"/>
        <v>138499.84815693629</v>
      </c>
    </row>
    <row r="309" spans="1:11" x14ac:dyDescent="0.2">
      <c r="A309" s="138"/>
      <c r="B309" s="42">
        <f t="shared" si="40"/>
        <v>296</v>
      </c>
      <c r="C309" s="24">
        <f t="shared" si="33"/>
        <v>220.81659087599115</v>
      </c>
      <c r="D309" s="48">
        <f t="shared" si="38"/>
        <v>0.54563489891582184</v>
      </c>
      <c r="E309" s="24">
        <f t="shared" si="34"/>
        <v>183.88001360212115</v>
      </c>
      <c r="F309" s="51">
        <f t="shared" si="39"/>
        <v>0.4543651010841781</v>
      </c>
      <c r="G309" s="44">
        <f>IF(I307*($E$9*0.01/26)&gt;0,H308/2,0)</f>
        <v>404.69660447811231</v>
      </c>
      <c r="H309" s="134"/>
      <c r="I309" s="24">
        <f t="shared" si="35"/>
        <v>95503.309365994064</v>
      </c>
      <c r="J309" s="24">
        <f t="shared" si="36"/>
        <v>42591.842186464128</v>
      </c>
      <c r="K309" s="45">
        <f t="shared" si="37"/>
        <v>138095.15155245818</v>
      </c>
    </row>
    <row r="310" spans="1:11" x14ac:dyDescent="0.2">
      <c r="A310" s="138"/>
      <c r="B310" s="42">
        <f t="shared" si="40"/>
        <v>297</v>
      </c>
      <c r="C310" s="24">
        <f t="shared" si="33"/>
        <v>220.39225238306321</v>
      </c>
      <c r="D310" s="48">
        <f t="shared" si="38"/>
        <v>0.5445863640671661</v>
      </c>
      <c r="E310" s="24">
        <f t="shared" si="34"/>
        <v>184.3043520950491</v>
      </c>
      <c r="F310" s="51">
        <f t="shared" si="39"/>
        <v>0.45541363593283385</v>
      </c>
      <c r="G310" s="44">
        <f>IF(I309*($E$9*0.01/26)&gt;0,H310/2,0)</f>
        <v>404.69660447811231</v>
      </c>
      <c r="H310" s="133">
        <f>IF(I309*($E$9*0.01/26)&gt;0,(($E$9*0.01/12)*$E$8)/(1-1/(1+($E$9*0.01/12))^($E$10*12)),0)</f>
        <v>809.39320895622461</v>
      </c>
      <c r="I310" s="24">
        <f t="shared" si="35"/>
        <v>95319.005013899019</v>
      </c>
      <c r="J310" s="24">
        <f t="shared" si="36"/>
        <v>42371.449934081065</v>
      </c>
      <c r="K310" s="45">
        <f t="shared" si="37"/>
        <v>137690.45494798009</v>
      </c>
    </row>
    <row r="311" spans="1:11" x14ac:dyDescent="0.2">
      <c r="A311" s="138"/>
      <c r="B311" s="42">
        <f t="shared" si="40"/>
        <v>298</v>
      </c>
      <c r="C311" s="24">
        <f t="shared" si="33"/>
        <v>219.96693464745925</v>
      </c>
      <c r="D311" s="48">
        <f t="shared" si="38"/>
        <v>0.54353540952270574</v>
      </c>
      <c r="E311" s="24">
        <f t="shared" si="34"/>
        <v>184.72966983065305</v>
      </c>
      <c r="F311" s="51">
        <f t="shared" si="39"/>
        <v>0.45646459047729421</v>
      </c>
      <c r="G311" s="44">
        <f>IF(I309*($E$9*0.01/26)&gt;0,H310/2,0)</f>
        <v>404.69660447811231</v>
      </c>
      <c r="H311" s="134"/>
      <c r="I311" s="24">
        <f t="shared" si="35"/>
        <v>95134.275344068359</v>
      </c>
      <c r="J311" s="24">
        <f t="shared" si="36"/>
        <v>42151.482999433603</v>
      </c>
      <c r="K311" s="45">
        <f t="shared" si="37"/>
        <v>137285.75834350195</v>
      </c>
    </row>
    <row r="312" spans="1:11" x14ac:dyDescent="0.2">
      <c r="A312" s="138"/>
      <c r="B312" s="42">
        <f t="shared" si="40"/>
        <v>299</v>
      </c>
      <c r="C312" s="24">
        <f t="shared" si="33"/>
        <v>219.5406354093885</v>
      </c>
      <c r="D312" s="48">
        <f t="shared" si="38"/>
        <v>0.54248202969852732</v>
      </c>
      <c r="E312" s="24">
        <f t="shared" si="34"/>
        <v>185.15596906872381</v>
      </c>
      <c r="F312" s="51">
        <f t="shared" si="39"/>
        <v>0.45751797030147262</v>
      </c>
      <c r="G312" s="44">
        <f>IF(I311*($E$9*0.01/26)&gt;0,H312/2,0)</f>
        <v>404.69660447811231</v>
      </c>
      <c r="H312" s="133">
        <f>IF(I311*($E$9*0.01/26)&gt;0,(($E$9*0.01/12)*$E$8)/(1-1/(1+($E$9*0.01/12))^($E$10*12)),0)</f>
        <v>809.39320895622461</v>
      </c>
      <c r="I312" s="24">
        <f t="shared" si="35"/>
        <v>94949.119374999631</v>
      </c>
      <c r="J312" s="24">
        <f t="shared" si="36"/>
        <v>41931.942364024217</v>
      </c>
      <c r="K312" s="45">
        <f t="shared" si="37"/>
        <v>136881.06173902383</v>
      </c>
    </row>
    <row r="313" spans="1:11" x14ac:dyDescent="0.2">
      <c r="A313" s="138"/>
      <c r="B313" s="42">
        <f t="shared" si="40"/>
        <v>300</v>
      </c>
      <c r="C313" s="24">
        <f t="shared" si="33"/>
        <v>219.11335240384528</v>
      </c>
      <c r="D313" s="48">
        <f t="shared" si="38"/>
        <v>0.54142621899783161</v>
      </c>
      <c r="E313" s="24">
        <f t="shared" si="34"/>
        <v>185.58325207426702</v>
      </c>
      <c r="F313" s="51">
        <f t="shared" si="39"/>
        <v>0.45857378100216839</v>
      </c>
      <c r="G313" s="44">
        <f>IF(I311*($E$9*0.01/26)&gt;0,H312/2,0)</f>
        <v>404.69660447811231</v>
      </c>
      <c r="H313" s="134"/>
      <c r="I313" s="24">
        <f t="shared" si="35"/>
        <v>94763.536122925361</v>
      </c>
      <c r="J313" s="24">
        <f t="shared" si="36"/>
        <v>41712.829011620372</v>
      </c>
      <c r="K313" s="45">
        <f t="shared" si="37"/>
        <v>136476.36513454572</v>
      </c>
    </row>
    <row r="314" spans="1:11" x14ac:dyDescent="0.2">
      <c r="A314" s="138"/>
      <c r="B314" s="42">
        <f t="shared" si="40"/>
        <v>301</v>
      </c>
      <c r="C314" s="24">
        <f t="shared" si="33"/>
        <v>218.68508336059696</v>
      </c>
      <c r="D314" s="48">
        <f t="shared" si="38"/>
        <v>0.54036797181090357</v>
      </c>
      <c r="E314" s="24">
        <f t="shared" si="34"/>
        <v>186.01152111751534</v>
      </c>
      <c r="F314" s="51">
        <f t="shared" si="39"/>
        <v>0.45963202818909649</v>
      </c>
      <c r="G314" s="44">
        <f>IF(I313*($E$9*0.01/26)&gt;0,H314/2,0)</f>
        <v>404.69660447811231</v>
      </c>
      <c r="H314" s="133">
        <f>IF(I313*($E$9*0.01/26)&gt;0,(($E$9*0.01/12)*$E$8)/(1-1/(1+($E$9*0.01/12))^($E$10*12)),0)</f>
        <v>809.39320895622461</v>
      </c>
      <c r="I314" s="24">
        <f t="shared" si="35"/>
        <v>94577.524601807847</v>
      </c>
      <c r="J314" s="24">
        <f t="shared" si="36"/>
        <v>41494.143928259771</v>
      </c>
      <c r="K314" s="45">
        <f t="shared" si="37"/>
        <v>136071.6685300676</v>
      </c>
    </row>
    <row r="315" spans="1:11" x14ac:dyDescent="0.2">
      <c r="A315" s="138"/>
      <c r="B315" s="42">
        <f t="shared" si="40"/>
        <v>302</v>
      </c>
      <c r="C315" s="24">
        <f t="shared" si="33"/>
        <v>218.25582600417192</v>
      </c>
      <c r="D315" s="48">
        <f t="shared" si="38"/>
        <v>0.53930728251508253</v>
      </c>
      <c r="E315" s="24">
        <f t="shared" si="34"/>
        <v>186.44077847394038</v>
      </c>
      <c r="F315" s="51">
        <f t="shared" si="39"/>
        <v>0.46069271748491747</v>
      </c>
      <c r="G315" s="44">
        <f>IF(I313*($E$9*0.01/26)&gt;0,H314/2,0)</f>
        <v>404.69660447811231</v>
      </c>
      <c r="H315" s="134"/>
      <c r="I315" s="24">
        <f t="shared" si="35"/>
        <v>94391.083823333902</v>
      </c>
      <c r="J315" s="24">
        <f t="shared" si="36"/>
        <v>41275.888102255602</v>
      </c>
      <c r="K315" s="45">
        <f t="shared" si="37"/>
        <v>135666.97192558949</v>
      </c>
    </row>
    <row r="316" spans="1:11" x14ac:dyDescent="0.2">
      <c r="A316" s="138"/>
      <c r="B316" s="42">
        <f t="shared" si="40"/>
        <v>303</v>
      </c>
      <c r="C316" s="24">
        <f t="shared" si="33"/>
        <v>217.82557805384744</v>
      </c>
      <c r="D316" s="48">
        <f t="shared" si="38"/>
        <v>0.53824414547473265</v>
      </c>
      <c r="E316" s="24">
        <f t="shared" si="34"/>
        <v>186.87102642426487</v>
      </c>
      <c r="F316" s="51">
        <f t="shared" si="39"/>
        <v>0.4617558545252673</v>
      </c>
      <c r="G316" s="44">
        <f>IF(I315*($E$9*0.01/26)&gt;0,H316/2,0)</f>
        <v>404.69660447811231</v>
      </c>
      <c r="H316" s="133">
        <f>IF(I315*($E$9*0.01/26)&gt;0,(($E$9*0.01/12)*$E$8)/(1-1/(1+($E$9*0.01/12))^($E$10*12)),0)</f>
        <v>809.39320895622461</v>
      </c>
      <c r="I316" s="24">
        <f t="shared" si="35"/>
        <v>94204.212796909633</v>
      </c>
      <c r="J316" s="24">
        <f t="shared" si="36"/>
        <v>41058.062524201756</v>
      </c>
      <c r="K316" s="45">
        <f t="shared" si="37"/>
        <v>135262.27532111137</v>
      </c>
    </row>
    <row r="317" spans="1:11" x14ac:dyDescent="0.2">
      <c r="A317" s="138"/>
      <c r="B317" s="42">
        <f t="shared" si="40"/>
        <v>304</v>
      </c>
      <c r="C317" s="24">
        <f t="shared" si="33"/>
        <v>217.39433722363759</v>
      </c>
      <c r="D317" s="48">
        <f t="shared" si="38"/>
        <v>0.53717855504121281</v>
      </c>
      <c r="E317" s="24">
        <f t="shared" si="34"/>
        <v>187.30226725447471</v>
      </c>
      <c r="F317" s="51">
        <f t="shared" si="39"/>
        <v>0.46282144495878719</v>
      </c>
      <c r="G317" s="44">
        <f>IF(I315*($E$9*0.01/26)&gt;0,H316/2,0)</f>
        <v>404.69660447811231</v>
      </c>
      <c r="H317" s="134"/>
      <c r="I317" s="24">
        <f t="shared" si="35"/>
        <v>94016.910529655157</v>
      </c>
      <c r="J317" s="24">
        <f t="shared" si="36"/>
        <v>40840.668186978117</v>
      </c>
      <c r="K317" s="45">
        <f t="shared" si="37"/>
        <v>134857.57871663326</v>
      </c>
    </row>
    <row r="318" spans="1:11" x14ac:dyDescent="0.2">
      <c r="A318" s="138"/>
      <c r="B318" s="42">
        <f t="shared" si="40"/>
        <v>305</v>
      </c>
      <c r="C318" s="24">
        <f t="shared" si="33"/>
        <v>216.96210122228112</v>
      </c>
      <c r="D318" s="48">
        <f t="shared" si="38"/>
        <v>0.53611050555284645</v>
      </c>
      <c r="E318" s="24">
        <f t="shared" si="34"/>
        <v>187.73450325583119</v>
      </c>
      <c r="F318" s="51">
        <f t="shared" si="39"/>
        <v>0.46388949444715355</v>
      </c>
      <c r="G318" s="44">
        <f>IF(I317*($E$9*0.01/26)&gt;0,H318/2,0)</f>
        <v>404.69660447811231</v>
      </c>
      <c r="H318" s="133">
        <f>IF(I317*($E$9*0.01/26)&gt;0,(($E$9*0.01/12)*$E$8)/(1-1/(1+($E$9*0.01/12))^($E$10*12)),0)</f>
        <v>809.39320895622461</v>
      </c>
      <c r="I318" s="24">
        <f t="shared" si="35"/>
        <v>93829.17602639932</v>
      </c>
      <c r="J318" s="24">
        <f t="shared" si="36"/>
        <v>40623.706085755839</v>
      </c>
      <c r="K318" s="45">
        <f t="shared" si="37"/>
        <v>134452.88211215514</v>
      </c>
    </row>
    <row r="319" spans="1:11" x14ac:dyDescent="0.2">
      <c r="A319" s="138"/>
      <c r="B319" s="42">
        <f t="shared" si="40"/>
        <v>306</v>
      </c>
      <c r="C319" s="24">
        <f t="shared" si="33"/>
        <v>216.52886775322918</v>
      </c>
      <c r="D319" s="48">
        <f t="shared" si="38"/>
        <v>0.53503999133489144</v>
      </c>
      <c r="E319" s="24">
        <f t="shared" si="34"/>
        <v>188.16773672488313</v>
      </c>
      <c r="F319" s="51">
        <f t="shared" si="39"/>
        <v>0.46496000866510862</v>
      </c>
      <c r="G319" s="44">
        <f>IF(I317*($E$9*0.01/26)&gt;0,H318/2,0)</f>
        <v>404.69660447811231</v>
      </c>
      <c r="H319" s="134"/>
      <c r="I319" s="24">
        <f t="shared" si="35"/>
        <v>93641.008289674442</v>
      </c>
      <c r="J319" s="24">
        <f t="shared" si="36"/>
        <v>40407.177218002609</v>
      </c>
      <c r="K319" s="45">
        <f t="shared" si="37"/>
        <v>134048.18550767706</v>
      </c>
    </row>
    <row r="320" spans="1:11" x14ac:dyDescent="0.2">
      <c r="A320" s="138"/>
      <c r="B320" s="42">
        <f t="shared" si="40"/>
        <v>307</v>
      </c>
      <c r="C320" s="24">
        <f t="shared" si="33"/>
        <v>216.0946345146333</v>
      </c>
      <c r="D320" s="48">
        <f t="shared" si="38"/>
        <v>0.53396700669951036</v>
      </c>
      <c r="E320" s="24">
        <f t="shared" si="34"/>
        <v>188.60196996347901</v>
      </c>
      <c r="F320" s="51">
        <f t="shared" si="39"/>
        <v>0.46603299330048964</v>
      </c>
      <c r="G320" s="44">
        <f>IF(I319*($E$9*0.01/26)&gt;0,H320/2,0)</f>
        <v>404.69660447811231</v>
      </c>
      <c r="H320" s="133">
        <f>IF(I319*($E$9*0.01/26)&gt;0,(($E$9*0.01/12)*$E$8)/(1-1/(1+($E$9*0.01/12))^($E$10*12)),0)</f>
        <v>809.39320895622461</v>
      </c>
      <c r="I320" s="24">
        <f t="shared" si="35"/>
        <v>93452.406319710964</v>
      </c>
      <c r="J320" s="24">
        <f t="shared" si="36"/>
        <v>40191.082583487972</v>
      </c>
      <c r="K320" s="45">
        <f t="shared" si="37"/>
        <v>133643.48890319894</v>
      </c>
    </row>
    <row r="321" spans="1:11" x14ac:dyDescent="0.2">
      <c r="A321" s="138"/>
      <c r="B321" s="42">
        <f t="shared" si="40"/>
        <v>308</v>
      </c>
      <c r="C321" s="24">
        <f t="shared" si="33"/>
        <v>215.65939919933297</v>
      </c>
      <c r="D321" s="48">
        <f t="shared" si="38"/>
        <v>0.53289154594574006</v>
      </c>
      <c r="E321" s="24">
        <f t="shared" si="34"/>
        <v>189.03720527877934</v>
      </c>
      <c r="F321" s="51">
        <f t="shared" si="39"/>
        <v>0.46710845405425999</v>
      </c>
      <c r="G321" s="44">
        <f>IF(I319*($E$9*0.01/26)&gt;0,H320/2,0)</f>
        <v>404.69660447811231</v>
      </c>
      <c r="H321" s="134"/>
      <c r="I321" s="24">
        <f t="shared" si="35"/>
        <v>93263.369114432178</v>
      </c>
      <c r="J321" s="24">
        <f t="shared" si="36"/>
        <v>39975.423184288637</v>
      </c>
      <c r="K321" s="45">
        <f t="shared" si="37"/>
        <v>133238.7922987208</v>
      </c>
    </row>
    <row r="322" spans="1:11" x14ac:dyDescent="0.2">
      <c r="A322" s="138"/>
      <c r="B322" s="42">
        <f t="shared" si="40"/>
        <v>309</v>
      </c>
      <c r="C322" s="24">
        <f t="shared" si="33"/>
        <v>215.22315949484346</v>
      </c>
      <c r="D322" s="48">
        <f t="shared" si="38"/>
        <v>0.53181360335946093</v>
      </c>
      <c r="E322" s="24">
        <f t="shared" si="34"/>
        <v>189.47344498326885</v>
      </c>
      <c r="F322" s="51">
        <f t="shared" si="39"/>
        <v>0.46818639664053907</v>
      </c>
      <c r="G322" s="44">
        <f>IF(I321*($E$9*0.01/26)&gt;0,H322/2,0)</f>
        <v>404.69660447811231</v>
      </c>
      <c r="H322" s="133">
        <f>IF(I321*($E$9*0.01/26)&gt;0,(($E$9*0.01/12)*$E$8)/(1-1/(1+($E$9*0.01/12))^($E$10*12)),0)</f>
        <v>809.39320895622461</v>
      </c>
      <c r="I322" s="24">
        <f t="shared" si="35"/>
        <v>93073.895669448902</v>
      </c>
      <c r="J322" s="24">
        <f t="shared" si="36"/>
        <v>39760.20002479379</v>
      </c>
      <c r="K322" s="45">
        <f t="shared" si="37"/>
        <v>132834.09569424269</v>
      </c>
    </row>
    <row r="323" spans="1:11" x14ac:dyDescent="0.2">
      <c r="A323" s="138"/>
      <c r="B323" s="42">
        <f t="shared" si="40"/>
        <v>310</v>
      </c>
      <c r="C323" s="24">
        <f t="shared" si="33"/>
        <v>214.78591308334359</v>
      </c>
      <c r="D323" s="48">
        <f t="shared" si="38"/>
        <v>0.53073317321336733</v>
      </c>
      <c r="E323" s="24">
        <f t="shared" si="34"/>
        <v>189.91069139476872</v>
      </c>
      <c r="F323" s="51">
        <f t="shared" si="39"/>
        <v>0.46926682678663267</v>
      </c>
      <c r="G323" s="44">
        <f>IF(I321*($E$9*0.01/26)&gt;0,H322/2,0)</f>
        <v>404.69660447811231</v>
      </c>
      <c r="H323" s="134"/>
      <c r="I323" s="24">
        <f t="shared" si="35"/>
        <v>92883.984978054141</v>
      </c>
      <c r="J323" s="24">
        <f t="shared" si="36"/>
        <v>39545.414111710445</v>
      </c>
      <c r="K323" s="45">
        <f t="shared" si="37"/>
        <v>132429.39908976457</v>
      </c>
    </row>
    <row r="324" spans="1:11" x14ac:dyDescent="0.2">
      <c r="A324" s="138"/>
      <c r="B324" s="42">
        <f t="shared" si="40"/>
        <v>311</v>
      </c>
      <c r="C324" s="24">
        <f t="shared" si="33"/>
        <v>214.34765764166337</v>
      </c>
      <c r="D324" s="48">
        <f t="shared" si="38"/>
        <v>0.52965024976693664</v>
      </c>
      <c r="E324" s="24">
        <f t="shared" si="34"/>
        <v>190.34894683644893</v>
      </c>
      <c r="F324" s="51">
        <f t="shared" si="39"/>
        <v>0.4703497502330633</v>
      </c>
      <c r="G324" s="44">
        <f>IF(I323*($E$9*0.01/26)&gt;0,H324/2,0)</f>
        <v>404.69660447811231</v>
      </c>
      <c r="H324" s="133">
        <f>IF(I323*($E$9*0.01/26)&gt;0,(($E$9*0.01/12)*$E$8)/(1-1/(1+($E$9*0.01/12))^($E$10*12)),0)</f>
        <v>809.39320895622461</v>
      </c>
      <c r="I324" s="24">
        <f t="shared" si="35"/>
        <v>92693.636031217698</v>
      </c>
      <c r="J324" s="24">
        <f t="shared" si="36"/>
        <v>39331.066454068779</v>
      </c>
      <c r="K324" s="45">
        <f t="shared" si="37"/>
        <v>132024.70248528649</v>
      </c>
    </row>
    <row r="325" spans="1:11" x14ac:dyDescent="0.2">
      <c r="A325" s="139"/>
      <c r="B325" s="42">
        <f t="shared" si="40"/>
        <v>312</v>
      </c>
      <c r="C325" s="24">
        <f t="shared" si="33"/>
        <v>213.9083908412716</v>
      </c>
      <c r="D325" s="48">
        <f t="shared" si="38"/>
        <v>0.52856482726639897</v>
      </c>
      <c r="E325" s="24">
        <f t="shared" si="34"/>
        <v>190.78821363684071</v>
      </c>
      <c r="F325" s="51">
        <f t="shared" si="39"/>
        <v>0.47143517273360108</v>
      </c>
      <c r="G325" s="44">
        <f>IF(I323*($E$9*0.01/26)&gt;0,H324/2,0)</f>
        <v>404.69660447811231</v>
      </c>
      <c r="H325" s="134"/>
      <c r="I325" s="24">
        <f t="shared" si="35"/>
        <v>92502.847817580856</v>
      </c>
      <c r="J325" s="24">
        <f t="shared" si="36"/>
        <v>39117.158063227507</v>
      </c>
      <c r="K325" s="45">
        <f t="shared" si="37"/>
        <v>131620.00588080837</v>
      </c>
    </row>
    <row r="326" spans="1:11" x14ac:dyDescent="0.2">
      <c r="A326" s="137">
        <f>A300+1</f>
        <v>13</v>
      </c>
      <c r="B326" s="42">
        <f t="shared" si="40"/>
        <v>313</v>
      </c>
      <c r="C326" s="24">
        <f t="shared" si="33"/>
        <v>213.46811034826348</v>
      </c>
      <c r="D326" s="48">
        <f t="shared" si="38"/>
        <v>0.52747689994470592</v>
      </c>
      <c r="E326" s="24">
        <f t="shared" si="34"/>
        <v>191.22849412984883</v>
      </c>
      <c r="F326" s="51">
        <f t="shared" si="39"/>
        <v>0.47252310005529408</v>
      </c>
      <c r="G326" s="44">
        <f>IF(I325*($E$9*0.01/26)&gt;0,H326/2,0)</f>
        <v>404.69660447811231</v>
      </c>
      <c r="H326" s="133">
        <f>IF(I325*($E$9*0.01/26)&gt;0,(($E$9*0.01/12)*$E$8)/(1-1/(1+($E$9*0.01/12))^($E$10*12)),0)</f>
        <v>809.39320895622461</v>
      </c>
      <c r="I326" s="24">
        <f t="shared" si="35"/>
        <v>92311.619323451014</v>
      </c>
      <c r="J326" s="24">
        <f t="shared" si="36"/>
        <v>38903.689952879242</v>
      </c>
      <c r="K326" s="45">
        <f t="shared" si="37"/>
        <v>131215.30927633026</v>
      </c>
    </row>
    <row r="327" spans="1:11" x14ac:dyDescent="0.2">
      <c r="A327" s="138"/>
      <c r="B327" s="42">
        <f t="shared" si="40"/>
        <v>314</v>
      </c>
      <c r="C327" s="24">
        <f t="shared" si="33"/>
        <v>213.02681382334848</v>
      </c>
      <c r="D327" s="48">
        <f t="shared" si="38"/>
        <v>0.52638646202150152</v>
      </c>
      <c r="E327" s="24">
        <f t="shared" si="34"/>
        <v>191.66979065476383</v>
      </c>
      <c r="F327" s="51">
        <f t="shared" si="39"/>
        <v>0.47361353797849848</v>
      </c>
      <c r="G327" s="44">
        <f>IF(I325*($E$9*0.01/26)&gt;0,H326/2,0)</f>
        <v>404.69660447811231</v>
      </c>
      <c r="H327" s="134"/>
      <c r="I327" s="24">
        <f t="shared" si="35"/>
        <v>92119.94953279625</v>
      </c>
      <c r="J327" s="24">
        <f t="shared" si="36"/>
        <v>38690.66313905589</v>
      </c>
      <c r="K327" s="45">
        <f t="shared" si="37"/>
        <v>130810.61267185214</v>
      </c>
    </row>
    <row r="328" spans="1:11" x14ac:dyDescent="0.2">
      <c r="A328" s="138"/>
      <c r="B328" s="42">
        <f t="shared" si="40"/>
        <v>315</v>
      </c>
      <c r="C328" s="24">
        <f t="shared" si="33"/>
        <v>212.58449892183748</v>
      </c>
      <c r="D328" s="48">
        <f t="shared" si="38"/>
        <v>0.52529350770308958</v>
      </c>
      <c r="E328" s="24">
        <f t="shared" si="34"/>
        <v>192.11210555627483</v>
      </c>
      <c r="F328" s="51">
        <f t="shared" si="39"/>
        <v>0.47470649229691042</v>
      </c>
      <c r="G328" s="44">
        <f>IF(I327*($E$9*0.01/26)&gt;0,H328/2,0)</f>
        <v>404.69660447811231</v>
      </c>
      <c r="H328" s="133">
        <f>IF(I327*($E$9*0.01/26)&gt;0,(($E$9*0.01/12)*$E$8)/(1-1/(1+($E$9*0.01/12))^($E$10*12)),0)</f>
        <v>809.39320895622461</v>
      </c>
      <c r="I328" s="24">
        <f t="shared" si="35"/>
        <v>91927.837427239981</v>
      </c>
      <c r="J328" s="24">
        <f t="shared" si="36"/>
        <v>38478.078640134052</v>
      </c>
      <c r="K328" s="45">
        <f t="shared" si="37"/>
        <v>130405.91606737403</v>
      </c>
    </row>
    <row r="329" spans="1:11" x14ac:dyDescent="0.2">
      <c r="A329" s="138"/>
      <c r="B329" s="42">
        <f t="shared" si="40"/>
        <v>316</v>
      </c>
      <c r="C329" s="24">
        <f t="shared" si="33"/>
        <v>212.14116329363071</v>
      </c>
      <c r="D329" s="48">
        <f t="shared" si="38"/>
        <v>0.52419803118240449</v>
      </c>
      <c r="E329" s="24">
        <f t="shared" si="34"/>
        <v>192.55544118448159</v>
      </c>
      <c r="F329" s="51">
        <f t="shared" si="39"/>
        <v>0.47580196881759557</v>
      </c>
      <c r="G329" s="44">
        <f>IF(I327*($E$9*0.01/26)&gt;0,H328/2,0)</f>
        <v>404.69660447811231</v>
      </c>
      <c r="H329" s="134"/>
      <c r="I329" s="24">
        <f t="shared" si="35"/>
        <v>91735.281986055503</v>
      </c>
      <c r="J329" s="24">
        <f t="shared" si="36"/>
        <v>38265.937476840423</v>
      </c>
      <c r="K329" s="45">
        <f t="shared" si="37"/>
        <v>130001.21946289593</v>
      </c>
    </row>
    <row r="330" spans="1:11" x14ac:dyDescent="0.2">
      <c r="A330" s="138"/>
      <c r="B330" s="42">
        <f t="shared" si="40"/>
        <v>317</v>
      </c>
      <c r="C330" s="24">
        <f t="shared" si="33"/>
        <v>211.69680458320499</v>
      </c>
      <c r="D330" s="48">
        <f t="shared" si="38"/>
        <v>0.52310002663897925</v>
      </c>
      <c r="E330" s="24">
        <f t="shared" si="34"/>
        <v>192.99979989490731</v>
      </c>
      <c r="F330" s="51">
        <f t="shared" si="39"/>
        <v>0.47689997336102075</v>
      </c>
      <c r="G330" s="44">
        <f>IF(I329*($E$9*0.01/26)&gt;0,H330/2,0)</f>
        <v>404.69660447811231</v>
      </c>
      <c r="H330" s="133">
        <f>IF(I329*($E$9*0.01/26)&gt;0,(($E$9*0.01/12)*$E$8)/(1-1/(1+($E$9*0.01/12))^($E$10*12)),0)</f>
        <v>809.39320895622461</v>
      </c>
      <c r="I330" s="24">
        <f t="shared" si="35"/>
        <v>91542.282186160592</v>
      </c>
      <c r="J330" s="24">
        <f t="shared" si="36"/>
        <v>38054.24067225722</v>
      </c>
      <c r="K330" s="45">
        <f t="shared" si="37"/>
        <v>129596.52285841781</v>
      </c>
    </row>
    <row r="331" spans="1:11" x14ac:dyDescent="0.2">
      <c r="A331" s="138"/>
      <c r="B331" s="42">
        <f t="shared" si="40"/>
        <v>318</v>
      </c>
      <c r="C331" s="24">
        <f t="shared" si="33"/>
        <v>211.25142042960135</v>
      </c>
      <c r="D331" s="48">
        <f t="shared" si="38"/>
        <v>0.52199948823891529</v>
      </c>
      <c r="E331" s="24">
        <f t="shared" si="34"/>
        <v>193.44518404851095</v>
      </c>
      <c r="F331" s="51">
        <f t="shared" si="39"/>
        <v>0.47800051176108466</v>
      </c>
      <c r="G331" s="44">
        <f>IF(I329*($E$9*0.01/26)&gt;0,H330/2,0)</f>
        <v>404.69660447811231</v>
      </c>
      <c r="H331" s="134"/>
      <c r="I331" s="24">
        <f t="shared" si="35"/>
        <v>91348.837002112079</v>
      </c>
      <c r="J331" s="24">
        <f t="shared" si="36"/>
        <v>37842.989251827617</v>
      </c>
      <c r="K331" s="45">
        <f t="shared" si="37"/>
        <v>129191.8262539397</v>
      </c>
    </row>
    <row r="332" spans="1:11" x14ac:dyDescent="0.2">
      <c r="A332" s="138"/>
      <c r="B332" s="42">
        <f t="shared" si="40"/>
        <v>319</v>
      </c>
      <c r="C332" s="24">
        <f t="shared" si="33"/>
        <v>210.80500846641246</v>
      </c>
      <c r="D332" s="48">
        <f t="shared" si="38"/>
        <v>0.52089641013485122</v>
      </c>
      <c r="E332" s="24">
        <f t="shared" si="34"/>
        <v>193.89159601169985</v>
      </c>
      <c r="F332" s="51">
        <f t="shared" si="39"/>
        <v>0.47910358986514878</v>
      </c>
      <c r="G332" s="44">
        <f>IF(I331*($E$9*0.01/26)&gt;0,H332/2,0)</f>
        <v>404.69660447811231</v>
      </c>
      <c r="H332" s="133">
        <f>IF(I331*($E$9*0.01/26)&gt;0,(($E$9*0.01/12)*$E$8)/(1-1/(1+($E$9*0.01/12))^($E$10*12)),0)</f>
        <v>809.39320895622461</v>
      </c>
      <c r="I332" s="24">
        <f t="shared" si="35"/>
        <v>91154.945406100378</v>
      </c>
      <c r="J332" s="24">
        <f t="shared" si="36"/>
        <v>37632.184243361204</v>
      </c>
      <c r="K332" s="45">
        <f t="shared" si="37"/>
        <v>128787.12964946158</v>
      </c>
    </row>
    <row r="333" spans="1:11" x14ac:dyDescent="0.2">
      <c r="A333" s="138"/>
      <c r="B333" s="42">
        <f t="shared" si="40"/>
        <v>320</v>
      </c>
      <c r="C333" s="24">
        <f t="shared" si="33"/>
        <v>210.35756632177009</v>
      </c>
      <c r="D333" s="48">
        <f t="shared" si="38"/>
        <v>0.51979078646593169</v>
      </c>
      <c r="E333" s="24">
        <f t="shared" si="34"/>
        <v>194.33903815634221</v>
      </c>
      <c r="F333" s="51">
        <f t="shared" si="39"/>
        <v>0.48020921353406831</v>
      </c>
      <c r="G333" s="44">
        <f>IF(I331*($E$9*0.01/26)&gt;0,H332/2,0)</f>
        <v>404.69660447811231</v>
      </c>
      <c r="H333" s="134"/>
      <c r="I333" s="24">
        <f t="shared" si="35"/>
        <v>90960.606367944041</v>
      </c>
      <c r="J333" s="24">
        <f t="shared" si="36"/>
        <v>37421.826677039433</v>
      </c>
      <c r="K333" s="45">
        <f t="shared" si="37"/>
        <v>128382.43304498348</v>
      </c>
    </row>
    <row r="334" spans="1:11" x14ac:dyDescent="0.2">
      <c r="A334" s="138"/>
      <c r="B334" s="42">
        <f t="shared" si="40"/>
        <v>321</v>
      </c>
      <c r="C334" s="24">
        <f t="shared" ref="C334:C397" si="41">IF(I333*($E$9*0.01/26)&gt;0,I333*($E$9*0.01/26),0)</f>
        <v>209.90909161833238</v>
      </c>
      <c r="D334" s="48">
        <f t="shared" si="38"/>
        <v>0.51868261135777616</v>
      </c>
      <c r="E334" s="24">
        <f t="shared" ref="E334:E397" si="42">IF(I333*($E$9*0.01/26)&gt;0,G334-C334,0)</f>
        <v>194.78751285977992</v>
      </c>
      <c r="F334" s="51">
        <f t="shared" si="39"/>
        <v>0.48131738864222384</v>
      </c>
      <c r="G334" s="44">
        <f>IF(I333*($E$9*0.01/26)&gt;0,H334/2,0)</f>
        <v>404.69660447811231</v>
      </c>
      <c r="H334" s="133">
        <f>IF(I333*($E$9*0.01/26)&gt;0,(($E$9*0.01/12)*$E$8)/(1-1/(1+($E$9*0.01/12))^($E$10*12)),0)</f>
        <v>809.39320895622461</v>
      </c>
      <c r="I334" s="24">
        <f t="shared" ref="I334:I397" si="43">IF(I333*($E$9*0.01/26)&gt;0,I333-E334,0)</f>
        <v>90765.818855084261</v>
      </c>
      <c r="J334" s="24">
        <f t="shared" ref="J334:J397" si="44">J333-C334</f>
        <v>37211.917585421099</v>
      </c>
      <c r="K334" s="45">
        <f t="shared" ref="K334:K397" si="45">I334+J334</f>
        <v>127977.73644050537</v>
      </c>
    </row>
    <row r="335" spans="1:11" x14ac:dyDescent="0.2">
      <c r="A335" s="138"/>
      <c r="B335" s="42">
        <f t="shared" si="40"/>
        <v>322</v>
      </c>
      <c r="C335" s="24">
        <f t="shared" si="41"/>
        <v>209.45958197327136</v>
      </c>
      <c r="D335" s="48">
        <f t="shared" ref="D335:D398" si="46">C335/G335</f>
        <v>0.51757187892244794</v>
      </c>
      <c r="E335" s="24">
        <f t="shared" si="42"/>
        <v>195.23702250484095</v>
      </c>
      <c r="F335" s="51">
        <f t="shared" ref="F335:F398" si="47">E335/G335</f>
        <v>0.48242812107755201</v>
      </c>
      <c r="G335" s="44">
        <f>IF(I333*($E$9*0.01/26)&gt;0,H334/2,0)</f>
        <v>404.69660447811231</v>
      </c>
      <c r="H335" s="134"/>
      <c r="I335" s="24">
        <f t="shared" si="43"/>
        <v>90570.581832579424</v>
      </c>
      <c r="J335" s="24">
        <f t="shared" si="44"/>
        <v>37002.458003447828</v>
      </c>
      <c r="K335" s="45">
        <f t="shared" si="45"/>
        <v>127573.03983602725</v>
      </c>
    </row>
    <row r="336" spans="1:11" x14ac:dyDescent="0.2">
      <c r="A336" s="138"/>
      <c r="B336" s="42">
        <f t="shared" si="40"/>
        <v>323</v>
      </c>
      <c r="C336" s="24">
        <f t="shared" si="41"/>
        <v>209.00903499826018</v>
      </c>
      <c r="D336" s="48">
        <f t="shared" si="46"/>
        <v>0.51645858325842287</v>
      </c>
      <c r="E336" s="24">
        <f t="shared" si="42"/>
        <v>195.68756947985213</v>
      </c>
      <c r="F336" s="51">
        <f t="shared" si="47"/>
        <v>0.48354141674157719</v>
      </c>
      <c r="G336" s="44">
        <f>IF(I335*($E$9*0.01/26)&gt;0,H336/2,0)</f>
        <v>404.69660447811231</v>
      </c>
      <c r="H336" s="133">
        <f>IF(I335*($E$9*0.01/26)&gt;0,(($E$9*0.01/12)*$E$8)/(1-1/(1+($E$9*0.01/12))^($E$10*12)),0)</f>
        <v>809.39320895622461</v>
      </c>
      <c r="I336" s="24">
        <f t="shared" si="43"/>
        <v>90374.894263099573</v>
      </c>
      <c r="J336" s="24">
        <f t="shared" si="44"/>
        <v>36793.448968449564</v>
      </c>
      <c r="K336" s="45">
        <f t="shared" si="45"/>
        <v>127168.34323154914</v>
      </c>
    </row>
    <row r="337" spans="1:11" x14ac:dyDescent="0.2">
      <c r="A337" s="138"/>
      <c r="B337" s="42">
        <f t="shared" si="40"/>
        <v>324</v>
      </c>
      <c r="C337" s="24">
        <f t="shared" si="41"/>
        <v>208.55744829946053</v>
      </c>
      <c r="D337" s="48">
        <f t="shared" si="46"/>
        <v>0.51534271845055768</v>
      </c>
      <c r="E337" s="24">
        <f t="shared" si="42"/>
        <v>196.13915617865177</v>
      </c>
      <c r="F337" s="51">
        <f t="shared" si="47"/>
        <v>0.48465728154944232</v>
      </c>
      <c r="G337" s="44">
        <f>IF(I335*($E$9*0.01/26)&gt;0,H336/2,0)</f>
        <v>404.69660447811231</v>
      </c>
      <c r="H337" s="134"/>
      <c r="I337" s="24">
        <f t="shared" si="43"/>
        <v>90178.755106920915</v>
      </c>
      <c r="J337" s="24">
        <f t="shared" si="44"/>
        <v>36584.8915201501</v>
      </c>
      <c r="K337" s="45">
        <f t="shared" si="45"/>
        <v>126763.64662707102</v>
      </c>
    </row>
    <row r="338" spans="1:11" x14ac:dyDescent="0.2">
      <c r="A338" s="138"/>
      <c r="B338" s="42">
        <f t="shared" si="40"/>
        <v>325</v>
      </c>
      <c r="C338" s="24">
        <f t="shared" si="41"/>
        <v>208.10481947750978</v>
      </c>
      <c r="D338" s="48">
        <f t="shared" si="46"/>
        <v>0.51422427857005892</v>
      </c>
      <c r="E338" s="24">
        <f t="shared" si="42"/>
        <v>196.59178500060253</v>
      </c>
      <c r="F338" s="51">
        <f t="shared" si="47"/>
        <v>0.48577572142994108</v>
      </c>
      <c r="G338" s="44">
        <f>IF(I337*($E$9*0.01/26)&gt;0,H338/2,0)</f>
        <v>404.69660447811231</v>
      </c>
      <c r="H338" s="133">
        <f>IF(I337*($E$9*0.01/26)&gt;0,(($E$9*0.01/12)*$E$8)/(1-1/(1+($E$9*0.01/12))^($E$10*12)),0)</f>
        <v>809.39320895622461</v>
      </c>
      <c r="I338" s="24">
        <f t="shared" si="43"/>
        <v>89982.163321920307</v>
      </c>
      <c r="J338" s="24">
        <f t="shared" si="44"/>
        <v>36376.786700672594</v>
      </c>
      <c r="K338" s="45">
        <f t="shared" si="45"/>
        <v>126358.95002259291</v>
      </c>
    </row>
    <row r="339" spans="1:11" x14ac:dyDescent="0.2">
      <c r="A339" s="138"/>
      <c r="B339" s="42">
        <f t="shared" si="40"/>
        <v>326</v>
      </c>
      <c r="C339" s="24">
        <f t="shared" si="41"/>
        <v>207.65114612750838</v>
      </c>
      <c r="D339" s="48">
        <f t="shared" si="46"/>
        <v>0.51310325767445131</v>
      </c>
      <c r="E339" s="24">
        <f t="shared" si="42"/>
        <v>197.04545835060392</v>
      </c>
      <c r="F339" s="51">
        <f t="shared" si="47"/>
        <v>0.48689674232554864</v>
      </c>
      <c r="G339" s="44">
        <f>IF(I337*($E$9*0.01/26)&gt;0,H338/2,0)</f>
        <v>404.69660447811231</v>
      </c>
      <c r="H339" s="134"/>
      <c r="I339" s="24">
        <f t="shared" si="43"/>
        <v>89785.1178635697</v>
      </c>
      <c r="J339" s="24">
        <f t="shared" si="44"/>
        <v>36169.135554545086</v>
      </c>
      <c r="K339" s="45">
        <f t="shared" si="45"/>
        <v>125954.25341811479</v>
      </c>
    </row>
    <row r="340" spans="1:11" x14ac:dyDescent="0.2">
      <c r="A340" s="138"/>
      <c r="B340" s="42">
        <f t="shared" si="40"/>
        <v>327</v>
      </c>
      <c r="C340" s="24">
        <f t="shared" si="41"/>
        <v>207.19642583900699</v>
      </c>
      <c r="D340" s="48">
        <f t="shared" si="46"/>
        <v>0.51197964980754629</v>
      </c>
      <c r="E340" s="24">
        <f t="shared" si="42"/>
        <v>197.50017863910531</v>
      </c>
      <c r="F340" s="51">
        <f t="shared" si="47"/>
        <v>0.48802035019245377</v>
      </c>
      <c r="G340" s="44">
        <f>IF(I339*($E$9*0.01/26)&gt;0,H340/2,0)</f>
        <v>404.69660447811231</v>
      </c>
      <c r="H340" s="133">
        <f>IF(I339*($E$9*0.01/26)&gt;0,(($E$9*0.01/12)*$E$8)/(1-1/(1+($E$9*0.01/12))^($E$10*12)),0)</f>
        <v>809.39320895622461</v>
      </c>
      <c r="I340" s="24">
        <f t="shared" si="43"/>
        <v>89587.617684930592</v>
      </c>
      <c r="J340" s="24">
        <f t="shared" si="44"/>
        <v>35961.939128706079</v>
      </c>
      <c r="K340" s="45">
        <f t="shared" si="45"/>
        <v>125549.55681363668</v>
      </c>
    </row>
    <row r="341" spans="1:11" x14ac:dyDescent="0.2">
      <c r="A341" s="138"/>
      <c r="B341" s="42">
        <f t="shared" si="40"/>
        <v>328</v>
      </c>
      <c r="C341" s="24">
        <f t="shared" si="41"/>
        <v>206.74065619599367</v>
      </c>
      <c r="D341" s="48">
        <f t="shared" si="46"/>
        <v>0.51085344899940976</v>
      </c>
      <c r="E341" s="24">
        <f t="shared" si="42"/>
        <v>197.95594828211864</v>
      </c>
      <c r="F341" s="51">
        <f t="shared" si="47"/>
        <v>0.48914655100059018</v>
      </c>
      <c r="G341" s="44">
        <f>IF(I339*($E$9*0.01/26)&gt;0,H340/2,0)</f>
        <v>404.69660447811231</v>
      </c>
      <c r="H341" s="134"/>
      <c r="I341" s="24">
        <f t="shared" si="43"/>
        <v>89389.661736648472</v>
      </c>
      <c r="J341" s="24">
        <f t="shared" si="44"/>
        <v>35755.198472510085</v>
      </c>
      <c r="K341" s="45">
        <f t="shared" si="45"/>
        <v>125144.86020915856</v>
      </c>
    </row>
    <row r="342" spans="1:11" x14ac:dyDescent="0.2">
      <c r="A342" s="138"/>
      <c r="B342" s="42">
        <f t="shared" si="40"/>
        <v>329</v>
      </c>
      <c r="C342" s="24">
        <f t="shared" si="41"/>
        <v>206.28383477688106</v>
      </c>
      <c r="D342" s="48">
        <f t="shared" si="46"/>
        <v>0.50972464926633143</v>
      </c>
      <c r="E342" s="24">
        <f t="shared" si="42"/>
        <v>198.41276970123124</v>
      </c>
      <c r="F342" s="51">
        <f t="shared" si="47"/>
        <v>0.49027535073366851</v>
      </c>
      <c r="G342" s="44">
        <f>IF(I341*($E$9*0.01/26)&gt;0,H342/2,0)</f>
        <v>404.69660447811231</v>
      </c>
      <c r="H342" s="133">
        <f>IF(I341*($E$9*0.01/26)&gt;0,(($E$9*0.01/12)*$E$8)/(1-1/(1+($E$9*0.01/12))^($E$10*12)),0)</f>
        <v>809.39320895622461</v>
      </c>
      <c r="I342" s="24">
        <f t="shared" si="43"/>
        <v>89191.248966947242</v>
      </c>
      <c r="J342" s="24">
        <f t="shared" si="44"/>
        <v>35548.914637733207</v>
      </c>
      <c r="K342" s="45">
        <f t="shared" si="45"/>
        <v>124740.16360468045</v>
      </c>
    </row>
    <row r="343" spans="1:11" x14ac:dyDescent="0.2">
      <c r="A343" s="138"/>
      <c r="B343" s="42">
        <f t="shared" si="40"/>
        <v>330</v>
      </c>
      <c r="C343" s="24">
        <f t="shared" si="41"/>
        <v>205.8259591544936</v>
      </c>
      <c r="D343" s="48">
        <f t="shared" si="46"/>
        <v>0.50859324461079225</v>
      </c>
      <c r="E343" s="24">
        <f t="shared" si="42"/>
        <v>198.8706453236187</v>
      </c>
      <c r="F343" s="51">
        <f t="shared" si="47"/>
        <v>0.49140675538920781</v>
      </c>
      <c r="G343" s="44">
        <f>IF(I341*($E$9*0.01/26)&gt;0,H342/2,0)</f>
        <v>404.69660447811231</v>
      </c>
      <c r="H343" s="134"/>
      <c r="I343" s="24">
        <f t="shared" si="43"/>
        <v>88992.378321623619</v>
      </c>
      <c r="J343" s="24">
        <f t="shared" si="44"/>
        <v>35343.088678578715</v>
      </c>
      <c r="K343" s="45">
        <f t="shared" si="45"/>
        <v>124335.46700020233</v>
      </c>
    </row>
    <row r="344" spans="1:11" x14ac:dyDescent="0.2">
      <c r="A344" s="138"/>
      <c r="B344" s="42">
        <f t="shared" si="40"/>
        <v>331</v>
      </c>
      <c r="C344" s="24">
        <f t="shared" si="41"/>
        <v>205.36702689605448</v>
      </c>
      <c r="D344" s="48">
        <f t="shared" si="46"/>
        <v>0.50745922902143248</v>
      </c>
      <c r="E344" s="24">
        <f t="shared" si="42"/>
        <v>199.32957758205782</v>
      </c>
      <c r="F344" s="51">
        <f t="shared" si="47"/>
        <v>0.49254077097856747</v>
      </c>
      <c r="G344" s="44">
        <f>IF(I343*($E$9*0.01/26)&gt;0,H344/2,0)</f>
        <v>404.69660447811231</v>
      </c>
      <c r="H344" s="133">
        <f>IF(I343*($E$9*0.01/26)&gt;0,(($E$9*0.01/12)*$E$8)/(1-1/(1+($E$9*0.01/12))^($E$10*12)),0)</f>
        <v>809.39320895622461</v>
      </c>
      <c r="I344" s="24">
        <f t="shared" si="43"/>
        <v>88793.04874404156</v>
      </c>
      <c r="J344" s="24">
        <f t="shared" si="44"/>
        <v>35137.721651682659</v>
      </c>
      <c r="K344" s="45">
        <f t="shared" si="45"/>
        <v>123930.77039572422</v>
      </c>
    </row>
    <row r="345" spans="1:11" x14ac:dyDescent="0.2">
      <c r="A345" s="138"/>
      <c r="B345" s="42">
        <f t="shared" si="40"/>
        <v>332</v>
      </c>
      <c r="C345" s="24">
        <f t="shared" si="41"/>
        <v>204.9070355631728</v>
      </c>
      <c r="D345" s="48">
        <f t="shared" si="46"/>
        <v>0.50632259647302036</v>
      </c>
      <c r="E345" s="24">
        <f t="shared" si="42"/>
        <v>199.78956891493951</v>
      </c>
      <c r="F345" s="51">
        <f t="shared" si="47"/>
        <v>0.49367740352697959</v>
      </c>
      <c r="G345" s="44">
        <f>IF(I343*($E$9*0.01/26)&gt;0,H344/2,0)</f>
        <v>404.69660447811231</v>
      </c>
      <c r="H345" s="134"/>
      <c r="I345" s="24">
        <f t="shared" si="43"/>
        <v>88593.259175126615</v>
      </c>
      <c r="J345" s="24">
        <f t="shared" si="44"/>
        <v>34932.814616119489</v>
      </c>
      <c r="K345" s="45">
        <f t="shared" si="45"/>
        <v>123526.0737912461</v>
      </c>
    </row>
    <row r="346" spans="1:11" x14ac:dyDescent="0.2">
      <c r="A346" s="138"/>
      <c r="B346" s="42">
        <f t="shared" si="40"/>
        <v>333</v>
      </c>
      <c r="C346" s="24">
        <f t="shared" si="41"/>
        <v>204.44598271183062</v>
      </c>
      <c r="D346" s="48">
        <f t="shared" si="46"/>
        <v>0.5051833409264197</v>
      </c>
      <c r="E346" s="24">
        <f t="shared" si="42"/>
        <v>200.25062176628168</v>
      </c>
      <c r="F346" s="51">
        <f t="shared" si="47"/>
        <v>0.49481665907358036</v>
      </c>
      <c r="G346" s="44">
        <f>IF(I345*($E$9*0.01/26)&gt;0,H346/2,0)</f>
        <v>404.69660447811231</v>
      </c>
      <c r="H346" s="133">
        <f>IF(I345*($E$9*0.01/26)&gt;0,(($E$9*0.01/12)*$E$8)/(1-1/(1+($E$9*0.01/12))^($E$10*12)),0)</f>
        <v>809.39320895622461</v>
      </c>
      <c r="I346" s="24">
        <f t="shared" si="43"/>
        <v>88393.008553360327</v>
      </c>
      <c r="J346" s="24">
        <f t="shared" si="44"/>
        <v>34728.368633407656</v>
      </c>
      <c r="K346" s="45">
        <f t="shared" si="45"/>
        <v>123121.37718676799</v>
      </c>
    </row>
    <row r="347" spans="1:11" x14ac:dyDescent="0.2">
      <c r="A347" s="138"/>
      <c r="B347" s="42">
        <f t="shared" si="40"/>
        <v>334</v>
      </c>
      <c r="C347" s="24">
        <f t="shared" si="41"/>
        <v>203.98386589236998</v>
      </c>
      <c r="D347" s="48">
        <f t="shared" si="46"/>
        <v>0.50404145632855757</v>
      </c>
      <c r="E347" s="24">
        <f t="shared" si="42"/>
        <v>200.71273858574233</v>
      </c>
      <c r="F347" s="51">
        <f t="shared" si="47"/>
        <v>0.49595854367144243</v>
      </c>
      <c r="G347" s="44">
        <f>IF(I345*($E$9*0.01/26)&gt;0,H346/2,0)</f>
        <v>404.69660447811231</v>
      </c>
      <c r="H347" s="134"/>
      <c r="I347" s="24">
        <f t="shared" si="43"/>
        <v>88192.295814774581</v>
      </c>
      <c r="J347" s="24">
        <f t="shared" si="44"/>
        <v>34524.384767515287</v>
      </c>
      <c r="K347" s="45">
        <f t="shared" si="45"/>
        <v>122716.68058228988</v>
      </c>
    </row>
    <row r="348" spans="1:11" x14ac:dyDescent="0.2">
      <c r="A348" s="138"/>
      <c r="B348" s="42">
        <f t="shared" ref="B348:B411" si="48">B347+1</f>
        <v>335</v>
      </c>
      <c r="C348" s="24">
        <f t="shared" si="41"/>
        <v>203.5206826494798</v>
      </c>
      <c r="D348" s="48">
        <f t="shared" si="46"/>
        <v>0.50289693661239265</v>
      </c>
      <c r="E348" s="24">
        <f t="shared" si="42"/>
        <v>201.17592182863251</v>
      </c>
      <c r="F348" s="51">
        <f t="shared" si="47"/>
        <v>0.49710306338760735</v>
      </c>
      <c r="G348" s="44">
        <f>IF(I347*($E$9*0.01/26)&gt;0,H348/2,0)</f>
        <v>404.69660447811231</v>
      </c>
      <c r="H348" s="133">
        <f>IF(I347*($E$9*0.01/26)&gt;0,(($E$9*0.01/12)*$E$8)/(1-1/(1+($E$9*0.01/12))^($E$10*12)),0)</f>
        <v>809.39320895622461</v>
      </c>
      <c r="I348" s="24">
        <f t="shared" si="43"/>
        <v>87991.11989294595</v>
      </c>
      <c r="J348" s="24">
        <f t="shared" si="44"/>
        <v>34320.864084865803</v>
      </c>
      <c r="K348" s="45">
        <f t="shared" si="45"/>
        <v>122311.98397781176</v>
      </c>
    </row>
    <row r="349" spans="1:11" x14ac:dyDescent="0.2">
      <c r="A349" s="138"/>
      <c r="B349" s="42">
        <f t="shared" si="48"/>
        <v>336</v>
      </c>
      <c r="C349" s="24">
        <f t="shared" si="41"/>
        <v>203.05643052218295</v>
      </c>
      <c r="D349" s="48">
        <f t="shared" si="46"/>
        <v>0.50174977569688284</v>
      </c>
      <c r="E349" s="24">
        <f t="shared" si="42"/>
        <v>201.64017395592936</v>
      </c>
      <c r="F349" s="51">
        <f t="shared" si="47"/>
        <v>0.49825022430311716</v>
      </c>
      <c r="G349" s="44">
        <f>IF(I347*($E$9*0.01/26)&gt;0,H348/2,0)</f>
        <v>404.69660447811231</v>
      </c>
      <c r="H349" s="134"/>
      <c r="I349" s="24">
        <f t="shared" si="43"/>
        <v>87789.479718990027</v>
      </c>
      <c r="J349" s="24">
        <f t="shared" si="44"/>
        <v>34117.807654343618</v>
      </c>
      <c r="K349" s="45">
        <f t="shared" si="45"/>
        <v>121907.28737333365</v>
      </c>
    </row>
    <row r="350" spans="1:11" x14ac:dyDescent="0.2">
      <c r="A350" s="138"/>
      <c r="B350" s="42">
        <f t="shared" si="48"/>
        <v>337</v>
      </c>
      <c r="C350" s="24">
        <f t="shared" si="41"/>
        <v>202.59110704382311</v>
      </c>
      <c r="D350" s="48">
        <f t="shared" si="46"/>
        <v>0.50059996748695257</v>
      </c>
      <c r="E350" s="24">
        <f t="shared" si="42"/>
        <v>202.10549743428919</v>
      </c>
      <c r="F350" s="51">
        <f t="shared" si="47"/>
        <v>0.49940003251304743</v>
      </c>
      <c r="G350" s="44">
        <f>IF(I349*($E$9*0.01/26)&gt;0,H350/2,0)</f>
        <v>404.69660447811231</v>
      </c>
      <c r="H350" s="133">
        <f>IF(I349*($E$9*0.01/26)&gt;0,(($E$9*0.01/12)*$E$8)/(1-1/(1+($E$9*0.01/12))^($E$10*12)),0)</f>
        <v>809.39320895622461</v>
      </c>
      <c r="I350" s="24">
        <f t="shared" si="43"/>
        <v>87587.374221555743</v>
      </c>
      <c r="J350" s="24">
        <f t="shared" si="44"/>
        <v>33915.216547299795</v>
      </c>
      <c r="K350" s="45">
        <f t="shared" si="45"/>
        <v>121502.59076885553</v>
      </c>
    </row>
    <row r="351" spans="1:11" x14ac:dyDescent="0.2">
      <c r="A351" s="139"/>
      <c r="B351" s="42">
        <f t="shared" si="48"/>
        <v>338</v>
      </c>
      <c r="C351" s="24">
        <f t="shared" si="41"/>
        <v>202.12470974205169</v>
      </c>
      <c r="D351" s="48">
        <f t="shared" si="46"/>
        <v>0.49944750587346093</v>
      </c>
      <c r="E351" s="24">
        <f t="shared" si="42"/>
        <v>202.57189473606061</v>
      </c>
      <c r="F351" s="51">
        <f t="shared" si="47"/>
        <v>0.50055249412653902</v>
      </c>
      <c r="G351" s="44">
        <f>IF(I349*($E$9*0.01/26)&gt;0,H350/2,0)</f>
        <v>404.69660447811231</v>
      </c>
      <c r="H351" s="134"/>
      <c r="I351" s="24">
        <f t="shared" si="43"/>
        <v>87384.802326819685</v>
      </c>
      <c r="J351" s="24">
        <f t="shared" si="44"/>
        <v>33713.091837557746</v>
      </c>
      <c r="K351" s="45">
        <f t="shared" si="45"/>
        <v>121097.89416437743</v>
      </c>
    </row>
    <row r="352" spans="1:11" x14ac:dyDescent="0.2">
      <c r="A352" s="137">
        <f>A326+1</f>
        <v>14</v>
      </c>
      <c r="B352" s="42">
        <f t="shared" si="48"/>
        <v>339</v>
      </c>
      <c r="C352" s="24">
        <f t="shared" si="41"/>
        <v>201.65723613881462</v>
      </c>
      <c r="D352" s="48">
        <f t="shared" si="46"/>
        <v>0.49829238473316889</v>
      </c>
      <c r="E352" s="24">
        <f t="shared" si="42"/>
        <v>203.03936833929768</v>
      </c>
      <c r="F352" s="51">
        <f t="shared" si="47"/>
        <v>0.50170761526683105</v>
      </c>
      <c r="G352" s="44">
        <f>IF(I351*($E$9*0.01/26)&gt;0,H352/2,0)</f>
        <v>404.69660447811231</v>
      </c>
      <c r="H352" s="133">
        <f>IF(I351*($E$9*0.01/26)&gt;0,(($E$9*0.01/12)*$E$8)/(1-1/(1+($E$9*0.01/12))^($E$10*12)),0)</f>
        <v>809.39320895622461</v>
      </c>
      <c r="I352" s="24">
        <f t="shared" si="43"/>
        <v>87181.76295848038</v>
      </c>
      <c r="J352" s="24">
        <f t="shared" si="44"/>
        <v>33511.434601418929</v>
      </c>
      <c r="K352" s="45">
        <f t="shared" si="45"/>
        <v>120693.1975598993</v>
      </c>
    </row>
    <row r="353" spans="1:11" x14ac:dyDescent="0.2">
      <c r="A353" s="138"/>
      <c r="B353" s="42">
        <f t="shared" si="48"/>
        <v>340</v>
      </c>
      <c r="C353" s="24">
        <f t="shared" si="41"/>
        <v>201.18868375033932</v>
      </c>
      <c r="D353" s="48">
        <f t="shared" si="46"/>
        <v>0.49713459792870701</v>
      </c>
      <c r="E353" s="24">
        <f t="shared" si="42"/>
        <v>203.50792072777298</v>
      </c>
      <c r="F353" s="51">
        <f t="shared" si="47"/>
        <v>0.50286540207129304</v>
      </c>
      <c r="G353" s="44">
        <f>IF(I351*($E$9*0.01/26)&gt;0,H352/2,0)</f>
        <v>404.69660447811231</v>
      </c>
      <c r="H353" s="134"/>
      <c r="I353" s="24">
        <f t="shared" si="43"/>
        <v>86978.255037752606</v>
      </c>
      <c r="J353" s="24">
        <f t="shared" si="44"/>
        <v>33310.245917668588</v>
      </c>
      <c r="K353" s="45">
        <f t="shared" si="45"/>
        <v>120288.50095542119</v>
      </c>
    </row>
    <row r="354" spans="1:11" x14ac:dyDescent="0.2">
      <c r="A354" s="138"/>
      <c r="B354" s="42">
        <f t="shared" si="48"/>
        <v>341</v>
      </c>
      <c r="C354" s="24">
        <f t="shared" si="41"/>
        <v>200.71905008712139</v>
      </c>
      <c r="D354" s="48">
        <f t="shared" si="46"/>
        <v>0.49597413930854251</v>
      </c>
      <c r="E354" s="24">
        <f t="shared" si="42"/>
        <v>203.97755439099092</v>
      </c>
      <c r="F354" s="51">
        <f t="shared" si="47"/>
        <v>0.50402586069145749</v>
      </c>
      <c r="G354" s="44">
        <f>IF(I353*($E$9*0.01/26)&gt;0,H354/2,0)</f>
        <v>404.69660447811231</v>
      </c>
      <c r="H354" s="133">
        <f>IF(I353*($E$9*0.01/26)&gt;0,(($E$9*0.01/12)*$E$8)/(1-1/(1+($E$9*0.01/12))^($E$10*12)),0)</f>
        <v>809.39320895622461</v>
      </c>
      <c r="I354" s="24">
        <f t="shared" si="43"/>
        <v>86774.277483361613</v>
      </c>
      <c r="J354" s="24">
        <f t="shared" si="44"/>
        <v>33109.526867581466</v>
      </c>
      <c r="K354" s="45">
        <f t="shared" si="45"/>
        <v>119883.80435094307</v>
      </c>
    </row>
    <row r="355" spans="1:11" x14ac:dyDescent="0.2">
      <c r="A355" s="138"/>
      <c r="B355" s="42">
        <f t="shared" si="48"/>
        <v>342</v>
      </c>
      <c r="C355" s="24">
        <f t="shared" si="41"/>
        <v>200.2483326539114</v>
      </c>
      <c r="D355" s="48">
        <f t="shared" si="46"/>
        <v>0.49481100270694678</v>
      </c>
      <c r="E355" s="24">
        <f t="shared" si="42"/>
        <v>204.4482718242009</v>
      </c>
      <c r="F355" s="51">
        <f t="shared" si="47"/>
        <v>0.50518899729305322</v>
      </c>
      <c r="G355" s="44">
        <f>IF(I353*($E$9*0.01/26)&gt;0,H354/2,0)</f>
        <v>404.69660447811231</v>
      </c>
      <c r="H355" s="134"/>
      <c r="I355" s="24">
        <f t="shared" si="43"/>
        <v>86569.829211537406</v>
      </c>
      <c r="J355" s="24">
        <f t="shared" si="44"/>
        <v>32909.278534927551</v>
      </c>
      <c r="K355" s="45">
        <f t="shared" si="45"/>
        <v>119479.10774646496</v>
      </c>
    </row>
    <row r="356" spans="1:11" x14ac:dyDescent="0.2">
      <c r="A356" s="138"/>
      <c r="B356" s="42">
        <f t="shared" si="48"/>
        <v>343</v>
      </c>
      <c r="C356" s="24">
        <f t="shared" si="41"/>
        <v>199.77652894970169</v>
      </c>
      <c r="D356" s="48">
        <f t="shared" si="46"/>
        <v>0.49364518194396279</v>
      </c>
      <c r="E356" s="24">
        <f t="shared" si="42"/>
        <v>204.92007552841062</v>
      </c>
      <c r="F356" s="51">
        <f t="shared" si="47"/>
        <v>0.50635481805603721</v>
      </c>
      <c r="G356" s="44">
        <f>IF(I355*($E$9*0.01/26)&gt;0,H356/2,0)</f>
        <v>404.69660447811231</v>
      </c>
      <c r="H356" s="133">
        <f>IF(I355*($E$9*0.01/26)&gt;0,(($E$9*0.01/12)*$E$8)/(1-1/(1+($E$9*0.01/12))^($E$10*12)),0)</f>
        <v>809.39320895622461</v>
      </c>
      <c r="I356" s="24">
        <f t="shared" si="43"/>
        <v>86364.909136008995</v>
      </c>
      <c r="J356" s="24">
        <f t="shared" si="44"/>
        <v>32709.502005977851</v>
      </c>
      <c r="K356" s="45">
        <f t="shared" si="45"/>
        <v>119074.41114198684</v>
      </c>
    </row>
    <row r="357" spans="1:11" x14ac:dyDescent="0.2">
      <c r="A357" s="138"/>
      <c r="B357" s="42">
        <f t="shared" si="48"/>
        <v>344</v>
      </c>
      <c r="C357" s="24">
        <f t="shared" si="41"/>
        <v>199.30363646771303</v>
      </c>
      <c r="D357" s="48">
        <f t="shared" si="46"/>
        <v>0.49247667082537189</v>
      </c>
      <c r="E357" s="24">
        <f t="shared" si="42"/>
        <v>205.39296801039927</v>
      </c>
      <c r="F357" s="51">
        <f t="shared" si="47"/>
        <v>0.50752332917462817</v>
      </c>
      <c r="G357" s="44">
        <f>IF(I355*($E$9*0.01/26)&gt;0,H356/2,0)</f>
        <v>404.69660447811231</v>
      </c>
      <c r="H357" s="134"/>
      <c r="I357" s="24">
        <f t="shared" si="43"/>
        <v>86159.51616799859</v>
      </c>
      <c r="J357" s="24">
        <f t="shared" si="44"/>
        <v>32510.198369510137</v>
      </c>
      <c r="K357" s="45">
        <f t="shared" si="45"/>
        <v>118669.71453750873</v>
      </c>
    </row>
    <row r="358" spans="1:11" x14ac:dyDescent="0.2">
      <c r="A358" s="138"/>
      <c r="B358" s="42">
        <f t="shared" si="48"/>
        <v>345</v>
      </c>
      <c r="C358" s="24">
        <f t="shared" si="41"/>
        <v>198.82965269538136</v>
      </c>
      <c r="D358" s="48">
        <f t="shared" si="46"/>
        <v>0.49130546314266121</v>
      </c>
      <c r="E358" s="24">
        <f t="shared" si="42"/>
        <v>205.86695178273095</v>
      </c>
      <c r="F358" s="51">
        <f t="shared" si="47"/>
        <v>0.50869453685733879</v>
      </c>
      <c r="G358" s="44">
        <f>IF(I357*($E$9*0.01/26)&gt;0,H358/2,0)</f>
        <v>404.69660447811231</v>
      </c>
      <c r="H358" s="133">
        <f>IF(I357*($E$9*0.01/26)&gt;0,(($E$9*0.01/12)*$E$8)/(1-1/(1+($E$9*0.01/12))^($E$10*12)),0)</f>
        <v>809.39320895622461</v>
      </c>
      <c r="I358" s="24">
        <f t="shared" si="43"/>
        <v>85953.649216215854</v>
      </c>
      <c r="J358" s="24">
        <f t="shared" si="44"/>
        <v>32311.368716814755</v>
      </c>
      <c r="K358" s="45">
        <f t="shared" si="45"/>
        <v>118265.01793303061</v>
      </c>
    </row>
    <row r="359" spans="1:11" x14ac:dyDescent="0.2">
      <c r="A359" s="138"/>
      <c r="B359" s="42">
        <f t="shared" si="48"/>
        <v>346</v>
      </c>
      <c r="C359" s="24">
        <f t="shared" si="41"/>
        <v>198.35457511434427</v>
      </c>
      <c r="D359" s="48">
        <f t="shared" si="46"/>
        <v>0.49013155267299041</v>
      </c>
      <c r="E359" s="24">
        <f t="shared" si="42"/>
        <v>206.34202936376803</v>
      </c>
      <c r="F359" s="51">
        <f t="shared" si="47"/>
        <v>0.50986844732700953</v>
      </c>
      <c r="G359" s="44">
        <f>IF(I357*($E$9*0.01/26)&gt;0,H358/2,0)</f>
        <v>404.69660447811231</v>
      </c>
      <c r="H359" s="134"/>
      <c r="I359" s="24">
        <f t="shared" si="43"/>
        <v>85747.307186852093</v>
      </c>
      <c r="J359" s="24">
        <f t="shared" si="44"/>
        <v>32113.014141700412</v>
      </c>
      <c r="K359" s="45">
        <f t="shared" si="45"/>
        <v>117860.3213285525</v>
      </c>
    </row>
    <row r="360" spans="1:11" x14ac:dyDescent="0.2">
      <c r="A360" s="138"/>
      <c r="B360" s="42">
        <f t="shared" si="48"/>
        <v>347</v>
      </c>
      <c r="C360" s="24">
        <f t="shared" si="41"/>
        <v>197.8784012004279</v>
      </c>
      <c r="D360" s="48">
        <f t="shared" si="46"/>
        <v>0.48895493317915889</v>
      </c>
      <c r="E360" s="24">
        <f t="shared" si="42"/>
        <v>206.8182032776844</v>
      </c>
      <c r="F360" s="51">
        <f t="shared" si="47"/>
        <v>0.51104506682084105</v>
      </c>
      <c r="G360" s="44">
        <f>IF(I359*($E$9*0.01/26)&gt;0,H360/2,0)</f>
        <v>404.69660447811231</v>
      </c>
      <c r="H360" s="133">
        <f>IF(I359*($E$9*0.01/26)&gt;0,(($E$9*0.01/12)*$E$8)/(1-1/(1+($E$9*0.01/12))^($E$10*12)),0)</f>
        <v>809.39320895622461</v>
      </c>
      <c r="I360" s="24">
        <f t="shared" si="43"/>
        <v>85540.488983574411</v>
      </c>
      <c r="J360" s="24">
        <f t="shared" si="44"/>
        <v>31915.135740499984</v>
      </c>
      <c r="K360" s="45">
        <f t="shared" si="45"/>
        <v>117455.6247240744</v>
      </c>
    </row>
    <row r="361" spans="1:11" x14ac:dyDescent="0.2">
      <c r="A361" s="138"/>
      <c r="B361" s="42">
        <f t="shared" si="48"/>
        <v>348</v>
      </c>
      <c r="C361" s="24">
        <f t="shared" si="41"/>
        <v>197.40112842363322</v>
      </c>
      <c r="D361" s="48">
        <f t="shared" si="46"/>
        <v>0.4877755984095723</v>
      </c>
      <c r="E361" s="24">
        <f t="shared" si="42"/>
        <v>207.29547605447908</v>
      </c>
      <c r="F361" s="51">
        <f t="shared" si="47"/>
        <v>0.5122244015904277</v>
      </c>
      <c r="G361" s="44">
        <f>IF(I359*($E$9*0.01/26)&gt;0,H360/2,0)</f>
        <v>404.69660447811231</v>
      </c>
      <c r="H361" s="134"/>
      <c r="I361" s="24">
        <f t="shared" si="43"/>
        <v>85333.193507519929</v>
      </c>
      <c r="J361" s="24">
        <f t="shared" si="44"/>
        <v>31717.73461207635</v>
      </c>
      <c r="K361" s="45">
        <f t="shared" si="45"/>
        <v>117050.92811959628</v>
      </c>
    </row>
    <row r="362" spans="1:11" x14ac:dyDescent="0.2">
      <c r="A362" s="138"/>
      <c r="B362" s="42">
        <f t="shared" si="48"/>
        <v>349</v>
      </c>
      <c r="C362" s="24">
        <f t="shared" si="41"/>
        <v>196.92275424812289</v>
      </c>
      <c r="D362" s="48">
        <f t="shared" si="46"/>
        <v>0.48659354209820976</v>
      </c>
      <c r="E362" s="24">
        <f t="shared" si="42"/>
        <v>207.77385022998942</v>
      </c>
      <c r="F362" s="51">
        <f t="shared" si="47"/>
        <v>0.51340645790179029</v>
      </c>
      <c r="G362" s="44">
        <f>IF(I361*($E$9*0.01/26)&gt;0,H362/2,0)</f>
        <v>404.69660447811231</v>
      </c>
      <c r="H362" s="133">
        <f>IF(I361*($E$9*0.01/26)&gt;0,(($E$9*0.01/12)*$E$8)/(1-1/(1+($E$9*0.01/12))^($E$10*12)),0)</f>
        <v>809.39320895622461</v>
      </c>
      <c r="I362" s="24">
        <f t="shared" si="43"/>
        <v>85125.419657289938</v>
      </c>
      <c r="J362" s="24">
        <f t="shared" si="44"/>
        <v>31520.811857828226</v>
      </c>
      <c r="K362" s="45">
        <f t="shared" si="45"/>
        <v>116646.23151511817</v>
      </c>
    </row>
    <row r="363" spans="1:11" x14ac:dyDescent="0.2">
      <c r="A363" s="138"/>
      <c r="B363" s="42">
        <f t="shared" si="48"/>
        <v>350</v>
      </c>
      <c r="C363" s="24">
        <f t="shared" si="41"/>
        <v>196.44327613220753</v>
      </c>
      <c r="D363" s="48">
        <f t="shared" si="46"/>
        <v>0.48540875796459027</v>
      </c>
      <c r="E363" s="24">
        <f t="shared" si="42"/>
        <v>208.25332834590478</v>
      </c>
      <c r="F363" s="51">
        <f t="shared" si="47"/>
        <v>0.51459124203540973</v>
      </c>
      <c r="G363" s="44">
        <f>IF(I361*($E$9*0.01/26)&gt;0,H362/2,0)</f>
        <v>404.69660447811231</v>
      </c>
      <c r="H363" s="134"/>
      <c r="I363" s="24">
        <f t="shared" si="43"/>
        <v>84917.166328944033</v>
      </c>
      <c r="J363" s="24">
        <f t="shared" si="44"/>
        <v>31324.368581696021</v>
      </c>
      <c r="K363" s="45">
        <f t="shared" si="45"/>
        <v>116241.53491064005</v>
      </c>
    </row>
    <row r="364" spans="1:11" x14ac:dyDescent="0.2">
      <c r="A364" s="138"/>
      <c r="B364" s="42">
        <f t="shared" si="48"/>
        <v>351</v>
      </c>
      <c r="C364" s="24">
        <f t="shared" si="41"/>
        <v>195.96269152833236</v>
      </c>
      <c r="D364" s="48">
        <f t="shared" si="46"/>
        <v>0.48422123971373932</v>
      </c>
      <c r="E364" s="24">
        <f t="shared" si="42"/>
        <v>208.73391294977995</v>
      </c>
      <c r="F364" s="51">
        <f t="shared" si="47"/>
        <v>0.51577876028626068</v>
      </c>
      <c r="G364" s="44">
        <f>IF(I363*($E$9*0.01/26)&gt;0,H364/2,0)</f>
        <v>404.69660447811231</v>
      </c>
      <c r="H364" s="133">
        <f>IF(I363*($E$9*0.01/26)&gt;0,(($E$9*0.01/12)*$E$8)/(1-1/(1+($E$9*0.01/12))^($E$10*12)),0)</f>
        <v>809.39320895622461</v>
      </c>
      <c r="I364" s="24">
        <f t="shared" si="43"/>
        <v>84708.432415994248</v>
      </c>
      <c r="J364" s="24">
        <f t="shared" si="44"/>
        <v>31128.405890167687</v>
      </c>
      <c r="K364" s="45">
        <f t="shared" si="45"/>
        <v>115836.83830616194</v>
      </c>
    </row>
    <row r="365" spans="1:11" x14ac:dyDescent="0.2">
      <c r="A365" s="138"/>
      <c r="B365" s="42">
        <f t="shared" si="48"/>
        <v>352</v>
      </c>
      <c r="C365" s="24">
        <f t="shared" si="41"/>
        <v>195.48099788306362</v>
      </c>
      <c r="D365" s="48">
        <f t="shared" si="46"/>
        <v>0.4830309810361556</v>
      </c>
      <c r="E365" s="24">
        <f t="shared" si="42"/>
        <v>209.21560659504868</v>
      </c>
      <c r="F365" s="51">
        <f t="shared" si="47"/>
        <v>0.5169690189638444</v>
      </c>
      <c r="G365" s="44">
        <f>IF(I363*($E$9*0.01/26)&gt;0,H364/2,0)</f>
        <v>404.69660447811231</v>
      </c>
      <c r="H365" s="134"/>
      <c r="I365" s="24">
        <f t="shared" si="43"/>
        <v>84499.216809399193</v>
      </c>
      <c r="J365" s="24">
        <f t="shared" si="44"/>
        <v>30932.924892284624</v>
      </c>
      <c r="K365" s="45">
        <f t="shared" si="45"/>
        <v>115432.14170168381</v>
      </c>
    </row>
    <row r="366" spans="1:11" x14ac:dyDescent="0.2">
      <c r="A366" s="138"/>
      <c r="B366" s="42">
        <f t="shared" si="48"/>
        <v>353</v>
      </c>
      <c r="C366" s="24">
        <f t="shared" si="41"/>
        <v>194.99819263707505</v>
      </c>
      <c r="D366" s="48">
        <f t="shared" si="46"/>
        <v>0.48183797560777747</v>
      </c>
      <c r="E366" s="24">
        <f t="shared" si="42"/>
        <v>209.69841184103726</v>
      </c>
      <c r="F366" s="51">
        <f t="shared" si="47"/>
        <v>0.51816202439222248</v>
      </c>
      <c r="G366" s="44">
        <f>IF(I365*($E$9*0.01/26)&gt;0,H366/2,0)</f>
        <v>404.69660447811231</v>
      </c>
      <c r="H366" s="133">
        <f>IF(I365*($E$9*0.01/26)&gt;0,(($E$9*0.01/12)*$E$8)/(1-1/(1+($E$9*0.01/12))^($E$10*12)),0)</f>
        <v>809.39320895622461</v>
      </c>
      <c r="I366" s="24">
        <f t="shared" si="43"/>
        <v>84289.51839755816</v>
      </c>
      <c r="J366" s="24">
        <f t="shared" si="44"/>
        <v>30737.926699647549</v>
      </c>
      <c r="K366" s="45">
        <f t="shared" si="45"/>
        <v>115027.44509720571</v>
      </c>
    </row>
    <row r="367" spans="1:11" x14ac:dyDescent="0.2">
      <c r="A367" s="138"/>
      <c r="B367" s="42">
        <f t="shared" si="48"/>
        <v>354</v>
      </c>
      <c r="C367" s="24">
        <f t="shared" si="41"/>
        <v>194.51427322513419</v>
      </c>
      <c r="D367" s="48">
        <f t="shared" si="46"/>
        <v>0.48064221708994925</v>
      </c>
      <c r="E367" s="24">
        <f t="shared" si="42"/>
        <v>210.18233125297812</v>
      </c>
      <c r="F367" s="51">
        <f t="shared" si="47"/>
        <v>0.51935778291005075</v>
      </c>
      <c r="G367" s="44">
        <f>IF(I365*($E$9*0.01/26)&gt;0,H366/2,0)</f>
        <v>404.69660447811231</v>
      </c>
      <c r="H367" s="134"/>
      <c r="I367" s="24">
        <f t="shared" si="43"/>
        <v>84079.336066305186</v>
      </c>
      <c r="J367" s="24">
        <f t="shared" si="44"/>
        <v>30543.412426422416</v>
      </c>
      <c r="K367" s="45">
        <f t="shared" si="45"/>
        <v>114622.74849272761</v>
      </c>
    </row>
    <row r="368" spans="1:11" x14ac:dyDescent="0.2">
      <c r="A368" s="138"/>
      <c r="B368" s="42">
        <f t="shared" si="48"/>
        <v>355</v>
      </c>
      <c r="C368" s="24">
        <f t="shared" si="41"/>
        <v>194.02923707608886</v>
      </c>
      <c r="D368" s="48">
        <f t="shared" si="46"/>
        <v>0.47944369912938761</v>
      </c>
      <c r="E368" s="24">
        <f t="shared" si="42"/>
        <v>210.66736740202344</v>
      </c>
      <c r="F368" s="51">
        <f t="shared" si="47"/>
        <v>0.52055630087061233</v>
      </c>
      <c r="G368" s="44">
        <f>IF(I367*($E$9*0.01/26)&gt;0,H368/2,0)</f>
        <v>404.69660447811231</v>
      </c>
      <c r="H368" s="133">
        <f>IF(I367*($E$9*0.01/26)&gt;0,(($E$9*0.01/12)*$E$8)/(1-1/(1+($E$9*0.01/12))^($E$10*12)),0)</f>
        <v>809.39320895622461</v>
      </c>
      <c r="I368" s="24">
        <f t="shared" si="43"/>
        <v>83868.668698903159</v>
      </c>
      <c r="J368" s="24">
        <f t="shared" si="44"/>
        <v>30349.383189346328</v>
      </c>
      <c r="K368" s="45">
        <f t="shared" si="45"/>
        <v>114218.05188824949</v>
      </c>
    </row>
    <row r="369" spans="1:11" x14ac:dyDescent="0.2">
      <c r="A369" s="138"/>
      <c r="B369" s="42">
        <f t="shared" si="48"/>
        <v>356</v>
      </c>
      <c r="C369" s="24">
        <f t="shared" si="41"/>
        <v>193.54308161285343</v>
      </c>
      <c r="D369" s="48">
        <f t="shared" si="46"/>
        <v>0.47824241535814777</v>
      </c>
      <c r="E369" s="24">
        <f t="shared" si="42"/>
        <v>211.15352286525888</v>
      </c>
      <c r="F369" s="51">
        <f t="shared" si="47"/>
        <v>0.52175758464185229</v>
      </c>
      <c r="G369" s="44">
        <f>IF(I367*($E$9*0.01/26)&gt;0,H368/2,0)</f>
        <v>404.69660447811231</v>
      </c>
      <c r="H369" s="134"/>
      <c r="I369" s="24">
        <f t="shared" si="43"/>
        <v>83657.515176037894</v>
      </c>
      <c r="J369" s="24">
        <f t="shared" si="44"/>
        <v>30155.840107733475</v>
      </c>
      <c r="K369" s="45">
        <f t="shared" si="45"/>
        <v>113813.35528377137</v>
      </c>
    </row>
    <row r="370" spans="1:11" x14ac:dyDescent="0.2">
      <c r="A370" s="138"/>
      <c r="B370" s="42">
        <f t="shared" si="48"/>
        <v>357</v>
      </c>
      <c r="C370" s="24">
        <f t="shared" si="41"/>
        <v>193.05580425239512</v>
      </c>
      <c r="D370" s="48">
        <f t="shared" si="46"/>
        <v>0.47703835939358957</v>
      </c>
      <c r="E370" s="24">
        <f t="shared" si="42"/>
        <v>211.64080022571719</v>
      </c>
      <c r="F370" s="51">
        <f t="shared" si="47"/>
        <v>0.52296164060641037</v>
      </c>
      <c r="G370" s="44">
        <f>IF(I369*($E$9*0.01/26)&gt;0,H370/2,0)</f>
        <v>404.69660447811231</v>
      </c>
      <c r="H370" s="133">
        <f>IF(I369*($E$9*0.01/26)&gt;0,(($E$9*0.01/12)*$E$8)/(1-1/(1+($E$9*0.01/12))^($E$10*12)),0)</f>
        <v>809.39320895622461</v>
      </c>
      <c r="I370" s="24">
        <f t="shared" si="43"/>
        <v>83445.874375812171</v>
      </c>
      <c r="J370" s="24">
        <f t="shared" si="44"/>
        <v>29962.784303481079</v>
      </c>
      <c r="K370" s="45">
        <f t="shared" si="45"/>
        <v>113408.65867929325</v>
      </c>
    </row>
    <row r="371" spans="1:11" x14ac:dyDescent="0.2">
      <c r="A371" s="138"/>
      <c r="B371" s="42">
        <f t="shared" si="48"/>
        <v>358</v>
      </c>
      <c r="C371" s="24">
        <f t="shared" si="41"/>
        <v>192.56740240572037</v>
      </c>
      <c r="D371" s="48">
        <f t="shared" si="46"/>
        <v>0.47583152483834401</v>
      </c>
      <c r="E371" s="24">
        <f t="shared" si="42"/>
        <v>212.12920207239193</v>
      </c>
      <c r="F371" s="51">
        <f t="shared" si="47"/>
        <v>0.52416847516165599</v>
      </c>
      <c r="G371" s="44">
        <f>IF(I369*($E$9*0.01/26)&gt;0,H370/2,0)</f>
        <v>404.69660447811231</v>
      </c>
      <c r="H371" s="134"/>
      <c r="I371" s="24">
        <f t="shared" si="43"/>
        <v>83233.745173739779</v>
      </c>
      <c r="J371" s="24">
        <f t="shared" si="44"/>
        <v>29770.216901075361</v>
      </c>
      <c r="K371" s="45">
        <f t="shared" si="45"/>
        <v>113003.96207481514</v>
      </c>
    </row>
    <row r="372" spans="1:11" x14ac:dyDescent="0.2">
      <c r="A372" s="138"/>
      <c r="B372" s="42">
        <f t="shared" si="48"/>
        <v>359</v>
      </c>
      <c r="C372" s="24">
        <f t="shared" si="41"/>
        <v>192.077873477861</v>
      </c>
      <c r="D372" s="48">
        <f t="shared" si="46"/>
        <v>0.47462190528027864</v>
      </c>
      <c r="E372" s="24">
        <f t="shared" si="42"/>
        <v>212.6187310002513</v>
      </c>
      <c r="F372" s="51">
        <f t="shared" si="47"/>
        <v>0.52537809471972141</v>
      </c>
      <c r="G372" s="44">
        <f>IF(I371*($E$9*0.01/26)&gt;0,H372/2,0)</f>
        <v>404.69660447811231</v>
      </c>
      <c r="H372" s="133">
        <f>IF(I371*($E$9*0.01/26)&gt;0,(($E$9*0.01/12)*$E$8)/(1-1/(1+($E$9*0.01/12))^($E$10*12)),0)</f>
        <v>809.39320895622461</v>
      </c>
      <c r="I372" s="24">
        <f t="shared" si="43"/>
        <v>83021.126442739522</v>
      </c>
      <c r="J372" s="24">
        <f t="shared" si="44"/>
        <v>29578.139027597499</v>
      </c>
      <c r="K372" s="45">
        <f t="shared" si="45"/>
        <v>112599.26547033702</v>
      </c>
    </row>
    <row r="373" spans="1:11" x14ac:dyDescent="0.2">
      <c r="A373" s="138"/>
      <c r="B373" s="42">
        <f t="shared" si="48"/>
        <v>360</v>
      </c>
      <c r="C373" s="24">
        <f t="shared" si="41"/>
        <v>191.58721486786041</v>
      </c>
      <c r="D373" s="48">
        <f t="shared" si="46"/>
        <v>0.47340949429246387</v>
      </c>
      <c r="E373" s="24">
        <f t="shared" si="42"/>
        <v>213.1093896102519</v>
      </c>
      <c r="F373" s="51">
        <f t="shared" si="47"/>
        <v>0.52659050570753618</v>
      </c>
      <c r="G373" s="44">
        <f>IF(I371*($E$9*0.01/26)&gt;0,H372/2,0)</f>
        <v>404.69660447811231</v>
      </c>
      <c r="H373" s="134"/>
      <c r="I373" s="24">
        <f t="shared" si="43"/>
        <v>82808.017053129268</v>
      </c>
      <c r="J373" s="24">
        <f t="shared" si="44"/>
        <v>29386.551812729638</v>
      </c>
      <c r="K373" s="45">
        <f t="shared" si="45"/>
        <v>112194.56886585891</v>
      </c>
    </row>
    <row r="374" spans="1:11" x14ac:dyDescent="0.2">
      <c r="A374" s="138"/>
      <c r="B374" s="42">
        <f t="shared" si="48"/>
        <v>361</v>
      </c>
      <c r="C374" s="24">
        <f t="shared" si="41"/>
        <v>191.09542396875983</v>
      </c>
      <c r="D374" s="48">
        <f t="shared" si="46"/>
        <v>0.47219428543313879</v>
      </c>
      <c r="E374" s="24">
        <f t="shared" si="42"/>
        <v>213.60118050935247</v>
      </c>
      <c r="F374" s="51">
        <f t="shared" si="47"/>
        <v>0.52780571456686121</v>
      </c>
      <c r="G374" s="44">
        <f>IF(I373*($E$9*0.01/26)&gt;0,H374/2,0)</f>
        <v>404.69660447811231</v>
      </c>
      <c r="H374" s="133">
        <f>IF(I373*($E$9*0.01/26)&gt;0,(($E$9*0.01/12)*$E$8)/(1-1/(1+($E$9*0.01/12))^($E$10*12)),0)</f>
        <v>809.39320895622461</v>
      </c>
      <c r="I374" s="24">
        <f t="shared" si="43"/>
        <v>82594.415872619909</v>
      </c>
      <c r="J374" s="24">
        <f t="shared" si="44"/>
        <v>29195.456388760878</v>
      </c>
      <c r="K374" s="45">
        <f t="shared" si="45"/>
        <v>111789.87226138079</v>
      </c>
    </row>
    <row r="375" spans="1:11" x14ac:dyDescent="0.2">
      <c r="A375" s="138"/>
      <c r="B375" s="42">
        <f t="shared" si="48"/>
        <v>362</v>
      </c>
      <c r="C375" s="24">
        <f t="shared" si="41"/>
        <v>190.6024981675844</v>
      </c>
      <c r="D375" s="48">
        <f t="shared" si="46"/>
        <v>0.47097627224567679</v>
      </c>
      <c r="E375" s="24">
        <f t="shared" si="42"/>
        <v>214.09410631052791</v>
      </c>
      <c r="F375" s="51">
        <f t="shared" si="47"/>
        <v>0.52902372775432327</v>
      </c>
      <c r="G375" s="44">
        <f>IF(I373*($E$9*0.01/26)&gt;0,H374/2,0)</f>
        <v>404.69660447811231</v>
      </c>
      <c r="H375" s="134"/>
      <c r="I375" s="24">
        <f t="shared" si="43"/>
        <v>82380.321766309382</v>
      </c>
      <c r="J375" s="24">
        <f t="shared" si="44"/>
        <v>29004.853890593295</v>
      </c>
      <c r="K375" s="45">
        <f t="shared" si="45"/>
        <v>111385.17565690268</v>
      </c>
    </row>
    <row r="376" spans="1:11" x14ac:dyDescent="0.2">
      <c r="A376" s="138"/>
      <c r="B376" s="42">
        <f t="shared" si="48"/>
        <v>363</v>
      </c>
      <c r="C376" s="24">
        <f t="shared" si="41"/>
        <v>190.10843484532933</v>
      </c>
      <c r="D376" s="48">
        <f t="shared" si="46"/>
        <v>0.46975544825855142</v>
      </c>
      <c r="E376" s="24">
        <f t="shared" si="42"/>
        <v>214.58816963278298</v>
      </c>
      <c r="F376" s="51">
        <f t="shared" si="47"/>
        <v>0.53024455174144858</v>
      </c>
      <c r="G376" s="44">
        <f>IF(I375*($E$9*0.01/26)&gt;0,H376/2,0)</f>
        <v>404.69660447811231</v>
      </c>
      <c r="H376" s="133">
        <f>IF(I375*($E$9*0.01/26)&gt;0,(($E$9*0.01/12)*$E$8)/(1-1/(1+($E$9*0.01/12))^($E$10*12)),0)</f>
        <v>809.39320895622461</v>
      </c>
      <c r="I376" s="24">
        <f t="shared" si="43"/>
        <v>82165.733596676597</v>
      </c>
      <c r="J376" s="24">
        <f t="shared" si="44"/>
        <v>28814.745455747965</v>
      </c>
      <c r="K376" s="45">
        <f t="shared" si="45"/>
        <v>110980.47905242456</v>
      </c>
    </row>
    <row r="377" spans="1:11" x14ac:dyDescent="0.2">
      <c r="A377" s="139"/>
      <c r="B377" s="42">
        <f t="shared" si="48"/>
        <v>364</v>
      </c>
      <c r="C377" s="24">
        <f t="shared" si="41"/>
        <v>189.61323137694598</v>
      </c>
      <c r="D377" s="48">
        <f t="shared" si="46"/>
        <v>0.46853180698530189</v>
      </c>
      <c r="E377" s="24">
        <f t="shared" si="42"/>
        <v>215.08337310116633</v>
      </c>
      <c r="F377" s="51">
        <f t="shared" si="47"/>
        <v>0.53146819301469816</v>
      </c>
      <c r="G377" s="44">
        <f>IF(I375*($E$9*0.01/26)&gt;0,H376/2,0)</f>
        <v>404.69660447811231</v>
      </c>
      <c r="H377" s="134"/>
      <c r="I377" s="24">
        <f t="shared" si="43"/>
        <v>81950.650223575431</v>
      </c>
      <c r="J377" s="24">
        <f t="shared" si="44"/>
        <v>28625.13222437102</v>
      </c>
      <c r="K377" s="45">
        <f t="shared" si="45"/>
        <v>110575.78244794645</v>
      </c>
    </row>
    <row r="378" spans="1:11" x14ac:dyDescent="0.2">
      <c r="A378" s="137">
        <f>A352+1</f>
        <v>15</v>
      </c>
      <c r="B378" s="42">
        <f t="shared" si="48"/>
        <v>365</v>
      </c>
      <c r="C378" s="24">
        <f t="shared" si="41"/>
        <v>189.1168851313279</v>
      </c>
      <c r="D378" s="48">
        <f t="shared" si="46"/>
        <v>0.46730534192449874</v>
      </c>
      <c r="E378" s="24">
        <f t="shared" si="42"/>
        <v>215.5797193467844</v>
      </c>
      <c r="F378" s="51">
        <f t="shared" si="47"/>
        <v>0.5326946580755012</v>
      </c>
      <c r="G378" s="44">
        <f>IF(I377*($E$9*0.01/26)&gt;0,H378/2,0)</f>
        <v>404.69660447811231</v>
      </c>
      <c r="H378" s="133">
        <f>IF(I377*($E$9*0.01/26)&gt;0,(($E$9*0.01/12)*$E$8)/(1-1/(1+($E$9*0.01/12))^($E$10*12)),0)</f>
        <v>809.39320895622461</v>
      </c>
      <c r="I378" s="24">
        <f t="shared" si="43"/>
        <v>81735.070504228643</v>
      </c>
      <c r="J378" s="24">
        <f t="shared" si="44"/>
        <v>28436.015339239693</v>
      </c>
      <c r="K378" s="45">
        <f t="shared" si="45"/>
        <v>110171.08584346833</v>
      </c>
    </row>
    <row r="379" spans="1:11" x14ac:dyDescent="0.2">
      <c r="A379" s="138"/>
      <c r="B379" s="42">
        <f t="shared" si="48"/>
        <v>366</v>
      </c>
      <c r="C379" s="24">
        <f t="shared" si="41"/>
        <v>188.61939347129686</v>
      </c>
      <c r="D379" s="48">
        <f t="shared" si="46"/>
        <v>0.46607604655970913</v>
      </c>
      <c r="E379" s="24">
        <f t="shared" si="42"/>
        <v>216.07721100681545</v>
      </c>
      <c r="F379" s="51">
        <f t="shared" si="47"/>
        <v>0.53392395344029087</v>
      </c>
      <c r="G379" s="44">
        <f>IF(I377*($E$9*0.01/26)&gt;0,H378/2,0)</f>
        <v>404.69660447811231</v>
      </c>
      <c r="H379" s="134"/>
      <c r="I379" s="24">
        <f t="shared" si="43"/>
        <v>81518.993293221822</v>
      </c>
      <c r="J379" s="24">
        <f t="shared" si="44"/>
        <v>28247.395945768396</v>
      </c>
      <c r="K379" s="45">
        <f t="shared" si="45"/>
        <v>109766.38923899022</v>
      </c>
    </row>
    <row r="380" spans="1:11" x14ac:dyDescent="0.2">
      <c r="A380" s="138"/>
      <c r="B380" s="42">
        <f t="shared" si="48"/>
        <v>367</v>
      </c>
      <c r="C380" s="24">
        <f t="shared" si="41"/>
        <v>188.12075375358882</v>
      </c>
      <c r="D380" s="48">
        <f t="shared" si="46"/>
        <v>0.46484391435946226</v>
      </c>
      <c r="E380" s="24">
        <f t="shared" si="42"/>
        <v>216.57585072452349</v>
      </c>
      <c r="F380" s="51">
        <f t="shared" si="47"/>
        <v>0.53515608564053774</v>
      </c>
      <c r="G380" s="44">
        <f>IF(I379*($E$9*0.01/26)&gt;0,H380/2,0)</f>
        <v>404.69660447811231</v>
      </c>
      <c r="H380" s="133">
        <f>IF(I379*($E$9*0.01/26)&gt;0,(($E$9*0.01/12)*$E$8)/(1-1/(1+($E$9*0.01/12))^($E$10*12)),0)</f>
        <v>809.39320895622461</v>
      </c>
      <c r="I380" s="24">
        <f t="shared" si="43"/>
        <v>81302.417442497303</v>
      </c>
      <c r="J380" s="24">
        <f t="shared" si="44"/>
        <v>28059.275192014808</v>
      </c>
      <c r="K380" s="45">
        <f t="shared" si="45"/>
        <v>109361.69263451212</v>
      </c>
    </row>
    <row r="381" spans="1:11" x14ac:dyDescent="0.2">
      <c r="A381" s="138"/>
      <c r="B381" s="42">
        <f t="shared" si="48"/>
        <v>368</v>
      </c>
      <c r="C381" s="24">
        <f t="shared" si="41"/>
        <v>187.62096332883991</v>
      </c>
      <c r="D381" s="48">
        <f t="shared" si="46"/>
        <v>0.46360893877721487</v>
      </c>
      <c r="E381" s="24">
        <f t="shared" si="42"/>
        <v>217.0756411492724</v>
      </c>
      <c r="F381" s="51">
        <f t="shared" si="47"/>
        <v>0.53639106122278513</v>
      </c>
      <c r="G381" s="44">
        <f>IF(I379*($E$9*0.01/26)&gt;0,H380/2,0)</f>
        <v>404.69660447811231</v>
      </c>
      <c r="H381" s="134"/>
      <c r="I381" s="24">
        <f t="shared" si="43"/>
        <v>81085.341801348026</v>
      </c>
      <c r="J381" s="24">
        <f t="shared" si="44"/>
        <v>27871.654228685969</v>
      </c>
      <c r="K381" s="45">
        <f t="shared" si="45"/>
        <v>108956.996030034</v>
      </c>
    </row>
    <row r="382" spans="1:11" x14ac:dyDescent="0.2">
      <c r="A382" s="138"/>
      <c r="B382" s="42">
        <f t="shared" si="48"/>
        <v>369</v>
      </c>
      <c r="C382" s="24">
        <f t="shared" si="41"/>
        <v>187.12001954157236</v>
      </c>
      <c r="D382" s="48">
        <f t="shared" si="46"/>
        <v>0.46237111325131613</v>
      </c>
      <c r="E382" s="24">
        <f t="shared" si="42"/>
        <v>217.57658493653994</v>
      </c>
      <c r="F382" s="51">
        <f t="shared" si="47"/>
        <v>0.53762888674868381</v>
      </c>
      <c r="G382" s="44">
        <f>IF(I381*($E$9*0.01/26)&gt;0,H382/2,0)</f>
        <v>404.69660447811231</v>
      </c>
      <c r="H382" s="133">
        <f>IF(I381*($E$9*0.01/26)&gt;0,(($E$9*0.01/12)*$E$8)/(1-1/(1+($E$9*0.01/12))^($E$10*12)),0)</f>
        <v>809.39320895622461</v>
      </c>
      <c r="I382" s="24">
        <f t="shared" si="43"/>
        <v>80867.765216411484</v>
      </c>
      <c r="J382" s="24">
        <f t="shared" si="44"/>
        <v>27684.534209144396</v>
      </c>
      <c r="K382" s="45">
        <f t="shared" si="45"/>
        <v>108552.29942555589</v>
      </c>
    </row>
    <row r="383" spans="1:11" x14ac:dyDescent="0.2">
      <c r="A383" s="138"/>
      <c r="B383" s="42">
        <f t="shared" si="48"/>
        <v>370</v>
      </c>
      <c r="C383" s="24">
        <f t="shared" si="41"/>
        <v>186.61791973018032</v>
      </c>
      <c r="D383" s="48">
        <f t="shared" si="46"/>
        <v>0.46113043120497293</v>
      </c>
      <c r="E383" s="24">
        <f t="shared" si="42"/>
        <v>218.07868474793199</v>
      </c>
      <c r="F383" s="51">
        <f t="shared" si="47"/>
        <v>0.53886956879502701</v>
      </c>
      <c r="G383" s="44">
        <f>IF(I381*($E$9*0.01/26)&gt;0,H382/2,0)</f>
        <v>404.69660447811231</v>
      </c>
      <c r="H383" s="134"/>
      <c r="I383" s="24">
        <f t="shared" si="43"/>
        <v>80649.686531663552</v>
      </c>
      <c r="J383" s="24">
        <f t="shared" si="44"/>
        <v>27497.916289414217</v>
      </c>
      <c r="K383" s="45">
        <f t="shared" si="45"/>
        <v>108147.60282107777</v>
      </c>
    </row>
    <row r="384" spans="1:11" x14ac:dyDescent="0.2">
      <c r="A384" s="138"/>
      <c r="B384" s="42">
        <f t="shared" si="48"/>
        <v>371</v>
      </c>
      <c r="C384" s="24">
        <f t="shared" si="41"/>
        <v>186.11466122691587</v>
      </c>
      <c r="D384" s="48">
        <f t="shared" si="46"/>
        <v>0.45988688604621525</v>
      </c>
      <c r="E384" s="24">
        <f t="shared" si="42"/>
        <v>218.58194325119644</v>
      </c>
      <c r="F384" s="51">
        <f t="shared" si="47"/>
        <v>0.54011311395378481</v>
      </c>
      <c r="G384" s="44">
        <f>IF(I383*($E$9*0.01/26)&gt;0,H384/2,0)</f>
        <v>404.69660447811231</v>
      </c>
      <c r="H384" s="133">
        <f>IF(I383*($E$9*0.01/26)&gt;0,(($E$9*0.01/12)*$E$8)/(1-1/(1+($E$9*0.01/12))^($E$10*12)),0)</f>
        <v>809.39320895622461</v>
      </c>
      <c r="I384" s="24">
        <f t="shared" si="43"/>
        <v>80431.10458841236</v>
      </c>
      <c r="J384" s="24">
        <f t="shared" si="44"/>
        <v>27311.801628187302</v>
      </c>
      <c r="K384" s="45">
        <f t="shared" si="45"/>
        <v>107742.90621659966</v>
      </c>
    </row>
    <row r="385" spans="1:11" x14ac:dyDescent="0.2">
      <c r="A385" s="138"/>
      <c r="B385" s="42">
        <f t="shared" si="48"/>
        <v>372</v>
      </c>
      <c r="C385" s="24">
        <f t="shared" si="41"/>
        <v>185.61024135787466</v>
      </c>
      <c r="D385" s="48">
        <f t="shared" si="46"/>
        <v>0.45864047116786039</v>
      </c>
      <c r="E385" s="24">
        <f t="shared" si="42"/>
        <v>219.08636312023765</v>
      </c>
      <c r="F385" s="51">
        <f t="shared" si="47"/>
        <v>0.54135952883213967</v>
      </c>
      <c r="G385" s="44">
        <f>IF(I383*($E$9*0.01/26)&gt;0,H384/2,0)</f>
        <v>404.69660447811231</v>
      </c>
      <c r="H385" s="134"/>
      <c r="I385" s="24">
        <f t="shared" si="43"/>
        <v>80212.018225292122</v>
      </c>
      <c r="J385" s="24">
        <f t="shared" si="44"/>
        <v>27126.191386829429</v>
      </c>
      <c r="K385" s="45">
        <f t="shared" si="45"/>
        <v>107338.20961212154</v>
      </c>
    </row>
    <row r="386" spans="1:11" x14ac:dyDescent="0.2">
      <c r="A386" s="138"/>
      <c r="B386" s="42">
        <f t="shared" si="48"/>
        <v>373</v>
      </c>
      <c r="C386" s="24">
        <f t="shared" si="41"/>
        <v>185.10465744298179</v>
      </c>
      <c r="D386" s="48">
        <f t="shared" si="46"/>
        <v>0.45739117994747847</v>
      </c>
      <c r="E386" s="24">
        <f t="shared" si="42"/>
        <v>219.59194703513052</v>
      </c>
      <c r="F386" s="51">
        <f t="shared" si="47"/>
        <v>0.54260882005252153</v>
      </c>
      <c r="G386" s="44">
        <f>IF(I385*($E$9*0.01/26)&gt;0,H386/2,0)</f>
        <v>404.69660447811231</v>
      </c>
      <c r="H386" s="133">
        <f>IF(I385*($E$9*0.01/26)&gt;0,(($E$9*0.01/12)*$E$8)/(1-1/(1+($E$9*0.01/12))^($E$10*12)),0)</f>
        <v>809.39320895622461</v>
      </c>
      <c r="I386" s="24">
        <f t="shared" si="43"/>
        <v>79992.426278256986</v>
      </c>
      <c r="J386" s="24">
        <f t="shared" si="44"/>
        <v>26941.086729386447</v>
      </c>
      <c r="K386" s="45">
        <f t="shared" si="45"/>
        <v>106933.51300764343</v>
      </c>
    </row>
    <row r="387" spans="1:11" x14ac:dyDescent="0.2">
      <c r="A387" s="138"/>
      <c r="B387" s="42">
        <f t="shared" si="48"/>
        <v>374</v>
      </c>
      <c r="C387" s="24">
        <f t="shared" si="41"/>
        <v>184.59790679597765</v>
      </c>
      <c r="D387" s="48">
        <f t="shared" si="46"/>
        <v>0.45613900574735727</v>
      </c>
      <c r="E387" s="24">
        <f t="shared" si="42"/>
        <v>220.09869768213466</v>
      </c>
      <c r="F387" s="51">
        <f t="shared" si="47"/>
        <v>0.54386099425264267</v>
      </c>
      <c r="G387" s="44">
        <f>IF(I385*($E$9*0.01/26)&gt;0,H386/2,0)</f>
        <v>404.69660447811231</v>
      </c>
      <c r="H387" s="134"/>
      <c r="I387" s="24">
        <f t="shared" si="43"/>
        <v>79772.327580574856</v>
      </c>
      <c r="J387" s="24">
        <f t="shared" si="44"/>
        <v>26756.488822590469</v>
      </c>
      <c r="K387" s="45">
        <f t="shared" si="45"/>
        <v>106528.81640316533</v>
      </c>
    </row>
    <row r="388" spans="1:11" x14ac:dyDescent="0.2">
      <c r="A388" s="138"/>
      <c r="B388" s="42">
        <f t="shared" si="48"/>
        <v>375</v>
      </c>
      <c r="C388" s="24">
        <f t="shared" si="41"/>
        <v>184.0899867244035</v>
      </c>
      <c r="D388" s="48">
        <f t="shared" si="46"/>
        <v>0.45488394191446663</v>
      </c>
      <c r="E388" s="24">
        <f t="shared" si="42"/>
        <v>220.6066177537088</v>
      </c>
      <c r="F388" s="51">
        <f t="shared" si="47"/>
        <v>0.54511605808553343</v>
      </c>
      <c r="G388" s="44">
        <f>IF(I387*($E$9*0.01/26)&gt;0,H388/2,0)</f>
        <v>404.69660447811231</v>
      </c>
      <c r="H388" s="133">
        <f>IF(I387*($E$9*0.01/26)&gt;0,(($E$9*0.01/12)*$E$8)/(1-1/(1+($E$9*0.01/12))^($E$10*12)),0)</f>
        <v>809.39320895622461</v>
      </c>
      <c r="I388" s="24">
        <f t="shared" si="43"/>
        <v>79551.720962821142</v>
      </c>
      <c r="J388" s="24">
        <f t="shared" si="44"/>
        <v>26572.398835866064</v>
      </c>
      <c r="K388" s="45">
        <f t="shared" si="45"/>
        <v>106124.1197986872</v>
      </c>
    </row>
    <row r="389" spans="1:11" x14ac:dyDescent="0.2">
      <c r="A389" s="138"/>
      <c r="B389" s="42">
        <f t="shared" si="48"/>
        <v>376</v>
      </c>
      <c r="C389" s="24">
        <f t="shared" si="41"/>
        <v>183.58089452958723</v>
      </c>
      <c r="D389" s="48">
        <f t="shared" si="46"/>
        <v>0.45362598178042302</v>
      </c>
      <c r="E389" s="24">
        <f t="shared" si="42"/>
        <v>221.11570994852508</v>
      </c>
      <c r="F389" s="51">
        <f t="shared" si="47"/>
        <v>0.54637401821957698</v>
      </c>
      <c r="G389" s="44">
        <f>IF(I387*($E$9*0.01/26)&gt;0,H388/2,0)</f>
        <v>404.69660447811231</v>
      </c>
      <c r="H389" s="134"/>
      <c r="I389" s="24">
        <f t="shared" si="43"/>
        <v>79330.605252872614</v>
      </c>
      <c r="J389" s="24">
        <f t="shared" si="44"/>
        <v>26388.817941336478</v>
      </c>
      <c r="K389" s="45">
        <f t="shared" si="45"/>
        <v>105719.42319420908</v>
      </c>
    </row>
    <row r="390" spans="1:11" x14ac:dyDescent="0.2">
      <c r="A390" s="138"/>
      <c r="B390" s="42">
        <f t="shared" si="48"/>
        <v>377</v>
      </c>
      <c r="C390" s="24">
        <f t="shared" si="41"/>
        <v>183.07062750662908</v>
      </c>
      <c r="D390" s="48">
        <f t="shared" si="46"/>
        <v>0.45236511866145473</v>
      </c>
      <c r="E390" s="24">
        <f t="shared" si="42"/>
        <v>221.62597697148323</v>
      </c>
      <c r="F390" s="51">
        <f t="shared" si="47"/>
        <v>0.54763488133854532</v>
      </c>
      <c r="G390" s="44">
        <f>IF(I389*($E$9*0.01/26)&gt;0,H390/2,0)</f>
        <v>404.69660447811231</v>
      </c>
      <c r="H390" s="133">
        <f>IF(I389*($E$9*0.01/26)&gt;0,(($E$9*0.01/12)*$E$8)/(1-1/(1+($E$9*0.01/12))^($E$10*12)),0)</f>
        <v>809.39320895622461</v>
      </c>
      <c r="I390" s="24">
        <f t="shared" si="43"/>
        <v>79108.979275901132</v>
      </c>
      <c r="J390" s="24">
        <f t="shared" si="44"/>
        <v>26205.747313829848</v>
      </c>
      <c r="K390" s="45">
        <f t="shared" si="45"/>
        <v>105314.72658973098</v>
      </c>
    </row>
    <row r="391" spans="1:11" x14ac:dyDescent="0.2">
      <c r="A391" s="138"/>
      <c r="B391" s="42">
        <f t="shared" si="48"/>
        <v>378</v>
      </c>
      <c r="C391" s="24">
        <f t="shared" si="41"/>
        <v>182.5591829443872</v>
      </c>
      <c r="D391" s="48">
        <f t="shared" si="46"/>
        <v>0.45110134585836581</v>
      </c>
      <c r="E391" s="24">
        <f t="shared" si="42"/>
        <v>222.1374215337251</v>
      </c>
      <c r="F391" s="51">
        <f t="shared" si="47"/>
        <v>0.54889865414163419</v>
      </c>
      <c r="G391" s="44">
        <f>IF(I389*($E$9*0.01/26)&gt;0,H390/2,0)</f>
        <v>404.69660447811231</v>
      </c>
      <c r="H391" s="134"/>
      <c r="I391" s="24">
        <f t="shared" si="43"/>
        <v>78886.841854367405</v>
      </c>
      <c r="J391" s="24">
        <f t="shared" si="44"/>
        <v>26023.188130885461</v>
      </c>
      <c r="K391" s="45">
        <f t="shared" si="45"/>
        <v>104910.02998525287</v>
      </c>
    </row>
    <row r="392" spans="1:11" x14ac:dyDescent="0.2">
      <c r="A392" s="138"/>
      <c r="B392" s="42">
        <f t="shared" si="48"/>
        <v>379</v>
      </c>
      <c r="C392" s="24">
        <f t="shared" si="41"/>
        <v>182.04655812546324</v>
      </c>
      <c r="D392" s="48">
        <f t="shared" si="46"/>
        <v>0.44983465665650052</v>
      </c>
      <c r="E392" s="24">
        <f t="shared" si="42"/>
        <v>222.65004635264907</v>
      </c>
      <c r="F392" s="51">
        <f t="shared" si="47"/>
        <v>0.55016534334349954</v>
      </c>
      <c r="G392" s="44">
        <f>IF(I391*($E$9*0.01/26)&gt;0,H392/2,0)</f>
        <v>404.69660447811231</v>
      </c>
      <c r="H392" s="133">
        <f>IF(I391*($E$9*0.01/26)&gt;0,(($E$9*0.01/12)*$E$8)/(1-1/(1+($E$9*0.01/12))^($E$10*12)),0)</f>
        <v>809.39320895622461</v>
      </c>
      <c r="I392" s="24">
        <f t="shared" si="43"/>
        <v>78664.191808014759</v>
      </c>
      <c r="J392" s="24">
        <f t="shared" si="44"/>
        <v>25841.141572759996</v>
      </c>
      <c r="K392" s="45">
        <f t="shared" si="45"/>
        <v>104505.33338077475</v>
      </c>
    </row>
    <row r="393" spans="1:11" x14ac:dyDescent="0.2">
      <c r="A393" s="138"/>
      <c r="B393" s="42">
        <f t="shared" si="48"/>
        <v>380</v>
      </c>
      <c r="C393" s="24">
        <f t="shared" si="41"/>
        <v>181.53275032618788</v>
      </c>
      <c r="D393" s="48">
        <f t="shared" si="46"/>
        <v>0.44856504432570782</v>
      </c>
      <c r="E393" s="24">
        <f t="shared" si="42"/>
        <v>223.16385415192443</v>
      </c>
      <c r="F393" s="51">
        <f t="shared" si="47"/>
        <v>0.55143495567429224</v>
      </c>
      <c r="G393" s="44">
        <f>IF(I391*($E$9*0.01/26)&gt;0,H392/2,0)</f>
        <v>404.69660447811231</v>
      </c>
      <c r="H393" s="134"/>
      <c r="I393" s="24">
        <f t="shared" si="43"/>
        <v>78441.027953862838</v>
      </c>
      <c r="J393" s="24">
        <f t="shared" si="44"/>
        <v>25659.608822433809</v>
      </c>
      <c r="K393" s="45">
        <f t="shared" si="45"/>
        <v>104100.63677629665</v>
      </c>
    </row>
    <row r="394" spans="1:11" x14ac:dyDescent="0.2">
      <c r="A394" s="138"/>
      <c r="B394" s="42">
        <f t="shared" si="48"/>
        <v>381</v>
      </c>
      <c r="C394" s="24">
        <f t="shared" si="41"/>
        <v>181.01775681660652</v>
      </c>
      <c r="D394" s="48">
        <f t="shared" si="46"/>
        <v>0.44729250212030558</v>
      </c>
      <c r="E394" s="24">
        <f t="shared" si="42"/>
        <v>223.67884766150578</v>
      </c>
      <c r="F394" s="51">
        <f t="shared" si="47"/>
        <v>0.55270749787969442</v>
      </c>
      <c r="G394" s="44">
        <f>IF(I393*($E$9*0.01/26)&gt;0,H394/2,0)</f>
        <v>404.69660447811231</v>
      </c>
      <c r="H394" s="133">
        <f>IF(I393*($E$9*0.01/26)&gt;0,(($E$9*0.01/12)*$E$8)/(1-1/(1+($E$9*0.01/12))^($E$10*12)),0)</f>
        <v>809.39320895622461</v>
      </c>
      <c r="I394" s="24">
        <f t="shared" si="43"/>
        <v>78217.349106201335</v>
      </c>
      <c r="J394" s="24">
        <f t="shared" si="44"/>
        <v>25478.591065617202</v>
      </c>
      <c r="K394" s="45">
        <f t="shared" si="45"/>
        <v>103695.94017181854</v>
      </c>
    </row>
    <row r="395" spans="1:11" x14ac:dyDescent="0.2">
      <c r="A395" s="138"/>
      <c r="B395" s="42">
        <f t="shared" si="48"/>
        <v>382</v>
      </c>
      <c r="C395" s="24">
        <f t="shared" si="41"/>
        <v>180.50157486046461</v>
      </c>
      <c r="D395" s="48">
        <f t="shared" si="46"/>
        <v>0.44601702327904486</v>
      </c>
      <c r="E395" s="24">
        <f t="shared" si="42"/>
        <v>224.19502961764769</v>
      </c>
      <c r="F395" s="51">
        <f t="shared" si="47"/>
        <v>0.5539829767209552</v>
      </c>
      <c r="G395" s="44">
        <f>IF(I393*($E$9*0.01/26)&gt;0,H394/2,0)</f>
        <v>404.69660447811231</v>
      </c>
      <c r="H395" s="134"/>
      <c r="I395" s="24">
        <f t="shared" si="43"/>
        <v>77993.154076583683</v>
      </c>
      <c r="J395" s="24">
        <f t="shared" si="44"/>
        <v>25298.089490756738</v>
      </c>
      <c r="K395" s="45">
        <f t="shared" si="45"/>
        <v>103291.24356734043</v>
      </c>
    </row>
    <row r="396" spans="1:11" x14ac:dyDescent="0.2">
      <c r="A396" s="138"/>
      <c r="B396" s="42">
        <f t="shared" si="48"/>
        <v>383</v>
      </c>
      <c r="C396" s="24">
        <f t="shared" si="41"/>
        <v>179.98420171519311</v>
      </c>
      <c r="D396" s="48">
        <f t="shared" si="46"/>
        <v>0.44473860102507334</v>
      </c>
      <c r="E396" s="24">
        <f t="shared" si="42"/>
        <v>224.7124027629192</v>
      </c>
      <c r="F396" s="51">
        <f t="shared" si="47"/>
        <v>0.55526139897492666</v>
      </c>
      <c r="G396" s="44">
        <f>IF(I395*($E$9*0.01/26)&gt;0,H396/2,0)</f>
        <v>404.69660447811231</v>
      </c>
      <c r="H396" s="133">
        <f>IF(I395*($E$9*0.01/26)&gt;0,(($E$9*0.01/12)*$E$8)/(1-1/(1+($E$9*0.01/12))^($E$10*12)),0)</f>
        <v>809.39320895622461</v>
      </c>
      <c r="I396" s="24">
        <f t="shared" si="43"/>
        <v>77768.441673820766</v>
      </c>
      <c r="J396" s="24">
        <f t="shared" si="44"/>
        <v>25118.105289041545</v>
      </c>
      <c r="K396" s="45">
        <f t="shared" si="45"/>
        <v>102886.54696286231</v>
      </c>
    </row>
    <row r="397" spans="1:11" x14ac:dyDescent="0.2">
      <c r="A397" s="138"/>
      <c r="B397" s="42">
        <f t="shared" si="48"/>
        <v>384</v>
      </c>
      <c r="C397" s="24">
        <f t="shared" si="41"/>
        <v>179.46563463189406</v>
      </c>
      <c r="D397" s="48">
        <f t="shared" si="46"/>
        <v>0.44345722856590047</v>
      </c>
      <c r="E397" s="24">
        <f t="shared" si="42"/>
        <v>225.23096984621824</v>
      </c>
      <c r="F397" s="51">
        <f t="shared" si="47"/>
        <v>0.55654277143409958</v>
      </c>
      <c r="G397" s="44">
        <f>IF(I395*($E$9*0.01/26)&gt;0,H396/2,0)</f>
        <v>404.69660447811231</v>
      </c>
      <c r="H397" s="134"/>
      <c r="I397" s="24">
        <f t="shared" si="43"/>
        <v>77543.210703974546</v>
      </c>
      <c r="J397" s="24">
        <f t="shared" si="44"/>
        <v>24938.63965440965</v>
      </c>
      <c r="K397" s="45">
        <f t="shared" si="45"/>
        <v>102481.8503583842</v>
      </c>
    </row>
    <row r="398" spans="1:11" x14ac:dyDescent="0.2">
      <c r="A398" s="138"/>
      <c r="B398" s="42">
        <f t="shared" si="48"/>
        <v>385</v>
      </c>
      <c r="C398" s="24">
        <f t="shared" ref="C398:C461" si="49">IF(I397*($E$9*0.01/26)&gt;0,I397*($E$9*0.01/26),0)</f>
        <v>178.94587085532586</v>
      </c>
      <c r="D398" s="48">
        <f t="shared" si="46"/>
        <v>0.44217289909336022</v>
      </c>
      <c r="E398" s="24">
        <f t="shared" ref="E398:E461" si="50">IF(I397*($E$9*0.01/26)&gt;0,G398-C398,0)</f>
        <v>225.75073362278644</v>
      </c>
      <c r="F398" s="51">
        <f t="shared" si="47"/>
        <v>0.55782710090663978</v>
      </c>
      <c r="G398" s="44">
        <f>IF(I397*($E$9*0.01/26)&gt;0,H398/2,0)</f>
        <v>404.69660447811231</v>
      </c>
      <c r="H398" s="133">
        <f>IF(I397*($E$9*0.01/26)&gt;0,(($E$9*0.01/12)*$E$8)/(1-1/(1+($E$9*0.01/12))^($E$10*12)),0)</f>
        <v>809.39320895622461</v>
      </c>
      <c r="I398" s="24">
        <f t="shared" ref="I398:I461" si="51">IF(I397*($E$9*0.01/26)&gt;0,I397-E398,0)</f>
        <v>77317.45997035176</v>
      </c>
      <c r="J398" s="24">
        <f t="shared" ref="J398:J461" si="52">J397-C398</f>
        <v>24759.693783554325</v>
      </c>
      <c r="K398" s="45">
        <f t="shared" ref="K398:K461" si="53">I398+J398</f>
        <v>102077.15375390608</v>
      </c>
    </row>
    <row r="399" spans="1:11" x14ac:dyDescent="0.2">
      <c r="A399" s="138"/>
      <c r="B399" s="42">
        <f t="shared" si="48"/>
        <v>386</v>
      </c>
      <c r="C399" s="24">
        <f t="shared" si="49"/>
        <v>178.42490762388866</v>
      </c>
      <c r="D399" s="48">
        <f t="shared" ref="D399:D462" si="54">C399/G399</f>
        <v>0.44088560578357566</v>
      </c>
      <c r="E399" s="24">
        <f t="shared" si="50"/>
        <v>226.27169685422365</v>
      </c>
      <c r="F399" s="51">
        <f t="shared" ref="F399:F462" si="55">E399/G399</f>
        <v>0.55911439421642439</v>
      </c>
      <c r="G399" s="44">
        <f>IF(I397*($E$9*0.01/26)&gt;0,H398/2,0)</f>
        <v>404.69660447811231</v>
      </c>
      <c r="H399" s="134"/>
      <c r="I399" s="24">
        <f t="shared" si="51"/>
        <v>77091.188273497537</v>
      </c>
      <c r="J399" s="24">
        <f t="shared" si="52"/>
        <v>24581.268875930436</v>
      </c>
      <c r="K399" s="45">
        <f t="shared" si="53"/>
        <v>101672.45714942797</v>
      </c>
    </row>
    <row r="400" spans="1:11" x14ac:dyDescent="0.2">
      <c r="A400" s="138"/>
      <c r="B400" s="42">
        <f t="shared" si="48"/>
        <v>387</v>
      </c>
      <c r="C400" s="24">
        <f t="shared" si="49"/>
        <v>177.9027421696097</v>
      </c>
      <c r="D400" s="48">
        <f t="shared" si="54"/>
        <v>0.43959534179692239</v>
      </c>
      <c r="E400" s="24">
        <f t="shared" si="50"/>
        <v>226.79386230850261</v>
      </c>
      <c r="F400" s="51">
        <f t="shared" si="55"/>
        <v>0.56040465820307761</v>
      </c>
      <c r="G400" s="44">
        <f>IF(I399*($E$9*0.01/26)&gt;0,H400/2,0)</f>
        <v>404.69660447811231</v>
      </c>
      <c r="H400" s="133">
        <f>IF(I399*($E$9*0.01/26)&gt;0,(($E$9*0.01/12)*$E$8)/(1-1/(1+($E$9*0.01/12))^($E$10*12)),0)</f>
        <v>809.39320895622461</v>
      </c>
      <c r="I400" s="24">
        <f t="shared" si="51"/>
        <v>76864.394411189031</v>
      </c>
      <c r="J400" s="24">
        <f t="shared" si="52"/>
        <v>24403.366133760828</v>
      </c>
      <c r="K400" s="45">
        <f t="shared" si="53"/>
        <v>101267.76054494985</v>
      </c>
    </row>
    <row r="401" spans="1:11" x14ac:dyDescent="0.2">
      <c r="A401" s="138"/>
      <c r="B401" s="42">
        <f t="shared" si="48"/>
        <v>388</v>
      </c>
      <c r="C401" s="24">
        <f t="shared" si="49"/>
        <v>177.37937171812851</v>
      </c>
      <c r="D401" s="48">
        <f t="shared" si="54"/>
        <v>0.43830210027799216</v>
      </c>
      <c r="E401" s="24">
        <f t="shared" si="50"/>
        <v>227.3172327599838</v>
      </c>
      <c r="F401" s="51">
        <f t="shared" si="55"/>
        <v>0.56169789972200779</v>
      </c>
      <c r="G401" s="44">
        <f>IF(I399*($E$9*0.01/26)&gt;0,H400/2,0)</f>
        <v>404.69660447811231</v>
      </c>
      <c r="H401" s="134"/>
      <c r="I401" s="24">
        <f t="shared" si="51"/>
        <v>76637.077178429041</v>
      </c>
      <c r="J401" s="24">
        <f t="shared" si="52"/>
        <v>24225.986762042699</v>
      </c>
      <c r="K401" s="45">
        <f t="shared" si="53"/>
        <v>100863.06394047174</v>
      </c>
    </row>
    <row r="402" spans="1:11" x14ac:dyDescent="0.2">
      <c r="A402" s="138"/>
      <c r="B402" s="42">
        <f t="shared" si="48"/>
        <v>389</v>
      </c>
      <c r="C402" s="24">
        <f t="shared" si="49"/>
        <v>176.85479348868239</v>
      </c>
      <c r="D402" s="48">
        <f t="shared" si="54"/>
        <v>0.43700587435555677</v>
      </c>
      <c r="E402" s="24">
        <f t="shared" si="50"/>
        <v>227.84181098942992</v>
      </c>
      <c r="F402" s="51">
        <f t="shared" si="55"/>
        <v>0.56299412564444329</v>
      </c>
      <c r="G402" s="44">
        <f>IF(I401*($E$9*0.01/26)&gt;0,H402/2,0)</f>
        <v>404.69660447811231</v>
      </c>
      <c r="H402" s="133">
        <f>IF(I401*($E$9*0.01/26)&gt;0,(($E$9*0.01/12)*$E$8)/(1-1/(1+($E$9*0.01/12))^($E$10*12)),0)</f>
        <v>809.39320895622461</v>
      </c>
      <c r="I402" s="24">
        <f t="shared" si="51"/>
        <v>76409.235367439614</v>
      </c>
      <c r="J402" s="24">
        <f t="shared" si="52"/>
        <v>24049.131968554018</v>
      </c>
      <c r="K402" s="45">
        <f t="shared" si="53"/>
        <v>100458.36733599364</v>
      </c>
    </row>
    <row r="403" spans="1:11" x14ac:dyDescent="0.2">
      <c r="A403" s="139"/>
      <c r="B403" s="42">
        <f t="shared" si="48"/>
        <v>390</v>
      </c>
      <c r="C403" s="24">
        <f t="shared" si="49"/>
        <v>176.3290046940914</v>
      </c>
      <c r="D403" s="48">
        <f t="shared" si="54"/>
        <v>0.4357066571425311</v>
      </c>
      <c r="E403" s="24">
        <f t="shared" si="50"/>
        <v>228.36759978402091</v>
      </c>
      <c r="F403" s="51">
        <f t="shared" si="55"/>
        <v>0.5642933428574689</v>
      </c>
      <c r="G403" s="44">
        <f>IF(I401*($E$9*0.01/26)&gt;0,H402/2,0)</f>
        <v>404.69660447811231</v>
      </c>
      <c r="H403" s="134"/>
      <c r="I403" s="24">
        <f t="shared" si="51"/>
        <v>76180.867767655596</v>
      </c>
      <c r="J403" s="24">
        <f t="shared" si="52"/>
        <v>23872.802963859926</v>
      </c>
      <c r="K403" s="45">
        <f t="shared" si="53"/>
        <v>100053.67073151552</v>
      </c>
    </row>
    <row r="404" spans="1:11" x14ac:dyDescent="0.2">
      <c r="A404" s="137">
        <f>A378+1</f>
        <v>16</v>
      </c>
      <c r="B404" s="42">
        <f t="shared" si="48"/>
        <v>391</v>
      </c>
      <c r="C404" s="24">
        <f t="shared" si="49"/>
        <v>175.80200254074367</v>
      </c>
      <c r="D404" s="48">
        <f t="shared" si="54"/>
        <v>0.43440444173593701</v>
      </c>
      <c r="E404" s="24">
        <f t="shared" si="50"/>
        <v>228.89460193736863</v>
      </c>
      <c r="F404" s="51">
        <f t="shared" si="55"/>
        <v>0.56559555826406305</v>
      </c>
      <c r="G404" s="44">
        <f>IF(I403*($E$9*0.01/26)&gt;0,H404/2,0)</f>
        <v>404.69660447811231</v>
      </c>
      <c r="H404" s="133">
        <f>IF(I403*($E$9*0.01/26)&gt;0,(($E$9*0.01/12)*$E$8)/(1-1/(1+($E$9*0.01/12))^($E$10*12)),0)</f>
        <v>809.39320895622461</v>
      </c>
      <c r="I404" s="24">
        <f t="shared" si="51"/>
        <v>75951.973165718227</v>
      </c>
      <c r="J404" s="24">
        <f t="shared" si="52"/>
        <v>23697.000961319183</v>
      </c>
      <c r="K404" s="45">
        <f t="shared" si="53"/>
        <v>99648.974127037407</v>
      </c>
    </row>
    <row r="405" spans="1:11" x14ac:dyDescent="0.2">
      <c r="A405" s="138"/>
      <c r="B405" s="42">
        <f t="shared" si="48"/>
        <v>392</v>
      </c>
      <c r="C405" s="24">
        <f t="shared" si="49"/>
        <v>175.2737842285805</v>
      </c>
      <c r="D405" s="48">
        <f t="shared" si="54"/>
        <v>0.433099221216866</v>
      </c>
      <c r="E405" s="24">
        <f t="shared" si="50"/>
        <v>229.42282024953181</v>
      </c>
      <c r="F405" s="51">
        <f t="shared" si="55"/>
        <v>0.56690077878313394</v>
      </c>
      <c r="G405" s="44">
        <f>IF(I403*($E$9*0.01/26)&gt;0,H404/2,0)</f>
        <v>404.69660447811231</v>
      </c>
      <c r="H405" s="134"/>
      <c r="I405" s="24">
        <f t="shared" si="51"/>
        <v>75722.550345468699</v>
      </c>
      <c r="J405" s="24">
        <f t="shared" si="52"/>
        <v>23521.727177090605</v>
      </c>
      <c r="K405" s="45">
        <f t="shared" si="53"/>
        <v>99244.277522559307</v>
      </c>
    </row>
    <row r="406" spans="1:11" x14ac:dyDescent="0.2">
      <c r="A406" s="138"/>
      <c r="B406" s="42">
        <f t="shared" si="48"/>
        <v>393</v>
      </c>
      <c r="C406" s="24">
        <f t="shared" si="49"/>
        <v>174.74434695108158</v>
      </c>
      <c r="D406" s="48">
        <f t="shared" si="54"/>
        <v>0.43179098865044341</v>
      </c>
      <c r="E406" s="24">
        <f t="shared" si="50"/>
        <v>229.95225752703072</v>
      </c>
      <c r="F406" s="51">
        <f t="shared" si="55"/>
        <v>0.56820901134955659</v>
      </c>
      <c r="G406" s="44">
        <f>IF(I405*($E$9*0.01/26)&gt;0,H406/2,0)</f>
        <v>404.69660447811231</v>
      </c>
      <c r="H406" s="133">
        <f>IF(I405*($E$9*0.01/26)&gt;0,(($E$9*0.01/12)*$E$8)/(1-1/(1+($E$9*0.01/12))^($E$10*12)),0)</f>
        <v>809.39320895622461</v>
      </c>
      <c r="I406" s="24">
        <f t="shared" si="51"/>
        <v>75492.598087941675</v>
      </c>
      <c r="J406" s="24">
        <f t="shared" si="52"/>
        <v>23346.982830139525</v>
      </c>
      <c r="K406" s="45">
        <f t="shared" si="53"/>
        <v>98839.580918081192</v>
      </c>
    </row>
    <row r="407" spans="1:11" x14ac:dyDescent="0.2">
      <c r="A407" s="138"/>
      <c r="B407" s="42">
        <f t="shared" si="48"/>
        <v>394</v>
      </c>
      <c r="C407" s="24">
        <f t="shared" si="49"/>
        <v>174.21368789524999</v>
      </c>
      <c r="D407" s="48">
        <f t="shared" si="54"/>
        <v>0.43047973708579063</v>
      </c>
      <c r="E407" s="24">
        <f t="shared" si="50"/>
        <v>230.48291658286232</v>
      </c>
      <c r="F407" s="51">
        <f t="shared" si="55"/>
        <v>0.56952026291420932</v>
      </c>
      <c r="G407" s="44">
        <f>IF(I405*($E$9*0.01/26)&gt;0,H406/2,0)</f>
        <v>404.69660447811231</v>
      </c>
      <c r="H407" s="134"/>
      <c r="I407" s="24">
        <f t="shared" si="51"/>
        <v>75262.115171358819</v>
      </c>
      <c r="J407" s="24">
        <f t="shared" si="52"/>
        <v>23172.769142244273</v>
      </c>
      <c r="K407" s="45">
        <f t="shared" si="53"/>
        <v>98434.884313603092</v>
      </c>
    </row>
    <row r="408" spans="1:11" x14ac:dyDescent="0.2">
      <c r="A408" s="138"/>
      <c r="B408" s="42">
        <f t="shared" si="48"/>
        <v>395</v>
      </c>
      <c r="C408" s="24">
        <f t="shared" si="49"/>
        <v>173.68180424159726</v>
      </c>
      <c r="D408" s="48">
        <f t="shared" si="54"/>
        <v>0.42916545955598873</v>
      </c>
      <c r="E408" s="24">
        <f t="shared" si="50"/>
        <v>231.01480023651504</v>
      </c>
      <c r="F408" s="51">
        <f t="shared" si="55"/>
        <v>0.57083454044401127</v>
      </c>
      <c r="G408" s="44">
        <f>IF(I407*($E$9*0.01/26)&gt;0,H408/2,0)</f>
        <v>404.69660447811231</v>
      </c>
      <c r="H408" s="133">
        <f>IF(I407*($E$9*0.01/26)&gt;0,(($E$9*0.01/12)*$E$8)/(1-1/(1+($E$9*0.01/12))^($E$10*12)),0)</f>
        <v>809.39320895622461</v>
      </c>
      <c r="I408" s="24">
        <f t="shared" si="51"/>
        <v>75031.100371122302</v>
      </c>
      <c r="J408" s="24">
        <f t="shared" si="52"/>
        <v>22999.087338002675</v>
      </c>
      <c r="K408" s="45">
        <f t="shared" si="53"/>
        <v>98030.187709124977</v>
      </c>
    </row>
    <row r="409" spans="1:11" x14ac:dyDescent="0.2">
      <c r="A409" s="138"/>
      <c r="B409" s="42">
        <f t="shared" si="48"/>
        <v>396</v>
      </c>
      <c r="C409" s="24">
        <f t="shared" si="49"/>
        <v>173.14869316412836</v>
      </c>
      <c r="D409" s="48">
        <f t="shared" si="54"/>
        <v>0.42784814907804092</v>
      </c>
      <c r="E409" s="24">
        <f t="shared" si="50"/>
        <v>231.54791131398395</v>
      </c>
      <c r="F409" s="51">
        <f t="shared" si="55"/>
        <v>0.57215185092195908</v>
      </c>
      <c r="G409" s="44">
        <f>IF(I407*($E$9*0.01/26)&gt;0,H408/2,0)</f>
        <v>404.69660447811231</v>
      </c>
      <c r="H409" s="134"/>
      <c r="I409" s="24">
        <f t="shared" si="51"/>
        <v>74799.552459808314</v>
      </c>
      <c r="J409" s="24">
        <f t="shared" si="52"/>
        <v>22825.938644838548</v>
      </c>
      <c r="K409" s="45">
        <f t="shared" si="53"/>
        <v>97625.491104646862</v>
      </c>
    </row>
    <row r="410" spans="1:11" x14ac:dyDescent="0.2">
      <c r="A410" s="138"/>
      <c r="B410" s="42">
        <f t="shared" si="48"/>
        <v>397</v>
      </c>
      <c r="C410" s="24">
        <f t="shared" si="49"/>
        <v>172.61435183032685</v>
      </c>
      <c r="D410" s="48">
        <f t="shared" si="54"/>
        <v>0.42652779865283641</v>
      </c>
      <c r="E410" s="24">
        <f t="shared" si="50"/>
        <v>232.08225264778545</v>
      </c>
      <c r="F410" s="51">
        <f t="shared" si="55"/>
        <v>0.57347220134716359</v>
      </c>
      <c r="G410" s="44">
        <f>IF(I409*($E$9*0.01/26)&gt;0,H410/2,0)</f>
        <v>404.69660447811231</v>
      </c>
      <c r="H410" s="133">
        <f>IF(I409*($E$9*0.01/26)&gt;0,(($E$9*0.01/12)*$E$8)/(1-1/(1+($E$9*0.01/12))^($E$10*12)),0)</f>
        <v>809.39320895622461</v>
      </c>
      <c r="I410" s="24">
        <f t="shared" si="51"/>
        <v>74567.470207160528</v>
      </c>
      <c r="J410" s="24">
        <f t="shared" si="52"/>
        <v>22653.324293008223</v>
      </c>
      <c r="K410" s="45">
        <f t="shared" si="53"/>
        <v>97220.794500168748</v>
      </c>
    </row>
    <row r="411" spans="1:11" x14ac:dyDescent="0.2">
      <c r="A411" s="138"/>
      <c r="B411" s="42">
        <f t="shared" si="48"/>
        <v>398</v>
      </c>
      <c r="C411" s="24">
        <f t="shared" si="49"/>
        <v>172.07877740113966</v>
      </c>
      <c r="D411" s="48">
        <f t="shared" si="54"/>
        <v>0.42520440126511216</v>
      </c>
      <c r="E411" s="24">
        <f t="shared" si="50"/>
        <v>232.61782707697265</v>
      </c>
      <c r="F411" s="51">
        <f t="shared" si="55"/>
        <v>0.57479559873488784</v>
      </c>
      <c r="G411" s="44">
        <f>IF(I409*($E$9*0.01/26)&gt;0,H410/2,0)</f>
        <v>404.69660447811231</v>
      </c>
      <c r="H411" s="134"/>
      <c r="I411" s="24">
        <f t="shared" si="51"/>
        <v>74334.852380083554</v>
      </c>
      <c r="J411" s="24">
        <f t="shared" si="52"/>
        <v>22481.245515607083</v>
      </c>
      <c r="K411" s="45">
        <f t="shared" si="53"/>
        <v>96816.097895690633</v>
      </c>
    </row>
    <row r="412" spans="1:11" x14ac:dyDescent="0.2">
      <c r="A412" s="138"/>
      <c r="B412" s="42">
        <f t="shared" ref="B412:B475" si="56">B411+1</f>
        <v>399</v>
      </c>
      <c r="C412" s="24">
        <f t="shared" si="49"/>
        <v>171.54196703096204</v>
      </c>
      <c r="D412" s="48">
        <f t="shared" si="54"/>
        <v>0.42387794988341632</v>
      </c>
      <c r="E412" s="24">
        <f t="shared" si="50"/>
        <v>233.15463744715026</v>
      </c>
      <c r="F412" s="51">
        <f t="shared" si="55"/>
        <v>0.57612205011658368</v>
      </c>
      <c r="G412" s="44">
        <f>IF(I411*($E$9*0.01/26)&gt;0,H412/2,0)</f>
        <v>404.69660447811231</v>
      </c>
      <c r="H412" s="133">
        <f>IF(I411*($E$9*0.01/26)&gt;0,(($E$9*0.01/12)*$E$8)/(1-1/(1+($E$9*0.01/12))^($E$10*12)),0)</f>
        <v>809.39320895622461</v>
      </c>
      <c r="I412" s="24">
        <f t="shared" si="51"/>
        <v>74101.697742636403</v>
      </c>
      <c r="J412" s="24">
        <f t="shared" si="52"/>
        <v>22309.703548576123</v>
      </c>
      <c r="K412" s="45">
        <f t="shared" si="53"/>
        <v>96411.401291212533</v>
      </c>
    </row>
    <row r="413" spans="1:11" x14ac:dyDescent="0.2">
      <c r="A413" s="138"/>
      <c r="B413" s="42">
        <f t="shared" si="56"/>
        <v>400</v>
      </c>
      <c r="C413" s="24">
        <f t="shared" si="49"/>
        <v>171.00391786762245</v>
      </c>
      <c r="D413" s="48">
        <f t="shared" si="54"/>
        <v>0.42254843746007031</v>
      </c>
      <c r="E413" s="24">
        <f t="shared" si="50"/>
        <v>233.69268661048986</v>
      </c>
      <c r="F413" s="51">
        <f t="shared" si="55"/>
        <v>0.57745156253992969</v>
      </c>
      <c r="G413" s="44">
        <f>IF(I411*($E$9*0.01/26)&gt;0,H412/2,0)</f>
        <v>404.69660447811231</v>
      </c>
      <c r="H413" s="134"/>
      <c r="I413" s="24">
        <f t="shared" si="51"/>
        <v>73868.005056025911</v>
      </c>
      <c r="J413" s="24">
        <f t="shared" si="52"/>
        <v>22138.699630708499</v>
      </c>
      <c r="K413" s="45">
        <f t="shared" si="53"/>
        <v>96006.704686734418</v>
      </c>
    </row>
    <row r="414" spans="1:11" x14ac:dyDescent="0.2">
      <c r="A414" s="138"/>
      <c r="B414" s="42">
        <f t="shared" si="56"/>
        <v>401</v>
      </c>
      <c r="C414" s="24">
        <f t="shared" si="49"/>
        <v>170.46462705236746</v>
      </c>
      <c r="D414" s="48">
        <f t="shared" si="54"/>
        <v>0.421215856931132</v>
      </c>
      <c r="E414" s="24">
        <f t="shared" si="50"/>
        <v>234.23197742574484</v>
      </c>
      <c r="F414" s="51">
        <f t="shared" si="55"/>
        <v>0.57878414306886805</v>
      </c>
      <c r="G414" s="44">
        <f>IF(I413*($E$9*0.01/26)&gt;0,H414/2,0)</f>
        <v>404.69660447811231</v>
      </c>
      <c r="H414" s="133">
        <f>IF(I413*($E$9*0.01/26)&gt;0,(($E$9*0.01/12)*$E$8)/(1-1/(1+($E$9*0.01/12))^($E$10*12)),0)</f>
        <v>809.39320895622461</v>
      </c>
      <c r="I414" s="24">
        <f t="shared" si="51"/>
        <v>73633.773078600163</v>
      </c>
      <c r="J414" s="24">
        <f t="shared" si="52"/>
        <v>21968.235003656133</v>
      </c>
      <c r="K414" s="45">
        <f t="shared" si="53"/>
        <v>95602.008082256303</v>
      </c>
    </row>
    <row r="415" spans="1:11" x14ac:dyDescent="0.2">
      <c r="A415" s="138"/>
      <c r="B415" s="42">
        <f t="shared" si="56"/>
        <v>402</v>
      </c>
      <c r="C415" s="24">
        <f t="shared" si="49"/>
        <v>169.9240917198465</v>
      </c>
      <c r="D415" s="48">
        <f t="shared" si="54"/>
        <v>0.41988020121635766</v>
      </c>
      <c r="E415" s="24">
        <f t="shared" si="50"/>
        <v>234.7725127582658</v>
      </c>
      <c r="F415" s="51">
        <f t="shared" si="55"/>
        <v>0.58011979878364239</v>
      </c>
      <c r="G415" s="44">
        <f>IF(I413*($E$9*0.01/26)&gt;0,H414/2,0)</f>
        <v>404.69660447811231</v>
      </c>
      <c r="H415" s="134"/>
      <c r="I415" s="24">
        <f t="shared" si="51"/>
        <v>73399.000565841896</v>
      </c>
      <c r="J415" s="24">
        <f t="shared" si="52"/>
        <v>21798.310911936285</v>
      </c>
      <c r="K415" s="45">
        <f t="shared" si="53"/>
        <v>95197.311477778188</v>
      </c>
    </row>
    <row r="416" spans="1:11" x14ac:dyDescent="0.2">
      <c r="A416" s="138"/>
      <c r="B416" s="42">
        <f t="shared" si="56"/>
        <v>403</v>
      </c>
      <c r="C416" s="24">
        <f t="shared" si="49"/>
        <v>169.38230899809668</v>
      </c>
      <c r="D416" s="48">
        <f t="shared" si="54"/>
        <v>0.41854146321916469</v>
      </c>
      <c r="E416" s="24">
        <f t="shared" si="50"/>
        <v>235.31429548001563</v>
      </c>
      <c r="F416" s="51">
        <f t="shared" si="55"/>
        <v>0.58145853678083537</v>
      </c>
      <c r="G416" s="44">
        <f>IF(I415*($E$9*0.01/26)&gt;0,H416/2,0)</f>
        <v>404.69660447811231</v>
      </c>
      <c r="H416" s="133">
        <f>IF(I415*($E$9*0.01/26)&gt;0,(($E$9*0.01/12)*$E$8)/(1-1/(1+($E$9*0.01/12))^($E$10*12)),0)</f>
        <v>809.39320895622461</v>
      </c>
      <c r="I416" s="24">
        <f t="shared" si="51"/>
        <v>73163.686270361883</v>
      </c>
      <c r="J416" s="24">
        <f t="shared" si="52"/>
        <v>21628.928602938187</v>
      </c>
      <c r="K416" s="45">
        <f t="shared" si="53"/>
        <v>94792.614873300074</v>
      </c>
    </row>
    <row r="417" spans="1:11" x14ac:dyDescent="0.2">
      <c r="A417" s="138"/>
      <c r="B417" s="42">
        <f t="shared" si="56"/>
        <v>404</v>
      </c>
      <c r="C417" s="24">
        <f t="shared" si="49"/>
        <v>168.83927600852741</v>
      </c>
      <c r="D417" s="48">
        <f t="shared" si="54"/>
        <v>0.41719963582659353</v>
      </c>
      <c r="E417" s="24">
        <f t="shared" si="50"/>
        <v>235.8573284695849</v>
      </c>
      <c r="F417" s="51">
        <f t="shared" si="55"/>
        <v>0.58280036417340653</v>
      </c>
      <c r="G417" s="44">
        <f>IF(I415*($E$9*0.01/26)&gt;0,H416/2,0)</f>
        <v>404.69660447811231</v>
      </c>
      <c r="H417" s="134"/>
      <c r="I417" s="24">
        <f t="shared" si="51"/>
        <v>72927.828941892294</v>
      </c>
      <c r="J417" s="24">
        <f t="shared" si="52"/>
        <v>21460.089326929661</v>
      </c>
      <c r="K417" s="45">
        <f t="shared" si="53"/>
        <v>94387.918268821959</v>
      </c>
    </row>
    <row r="418" spans="1:11" x14ac:dyDescent="0.2">
      <c r="A418" s="138"/>
      <c r="B418" s="42">
        <f t="shared" si="56"/>
        <v>405</v>
      </c>
      <c r="C418" s="24">
        <f t="shared" si="49"/>
        <v>168.29498986590528</v>
      </c>
      <c r="D418" s="48">
        <f t="shared" si="54"/>
        <v>0.41585471190927026</v>
      </c>
      <c r="E418" s="24">
        <f t="shared" si="50"/>
        <v>236.40161461220703</v>
      </c>
      <c r="F418" s="51">
        <f t="shared" si="55"/>
        <v>0.58414528809072974</v>
      </c>
      <c r="G418" s="44">
        <f>IF(I417*($E$9*0.01/26)&gt;0,H418/2,0)</f>
        <v>404.69660447811231</v>
      </c>
      <c r="H418" s="133">
        <f>IF(I417*($E$9*0.01/26)&gt;0,(($E$9*0.01/12)*$E$8)/(1-1/(1+($E$9*0.01/12))^($E$10*12)),0)</f>
        <v>809.39320895622461</v>
      </c>
      <c r="I418" s="24">
        <f t="shared" si="51"/>
        <v>72691.427327280093</v>
      </c>
      <c r="J418" s="24">
        <f t="shared" si="52"/>
        <v>21291.794337063755</v>
      </c>
      <c r="K418" s="45">
        <f t="shared" si="53"/>
        <v>93983.221664343844</v>
      </c>
    </row>
    <row r="419" spans="1:11" x14ac:dyDescent="0.2">
      <c r="A419" s="138"/>
      <c r="B419" s="42">
        <f t="shared" si="56"/>
        <v>406</v>
      </c>
      <c r="C419" s="24">
        <f t="shared" si="49"/>
        <v>167.74944767833867</v>
      </c>
      <c r="D419" s="48">
        <f t="shared" si="54"/>
        <v>0.41450668432136861</v>
      </c>
      <c r="E419" s="24">
        <f t="shared" si="50"/>
        <v>236.94715679977364</v>
      </c>
      <c r="F419" s="51">
        <f t="shared" si="55"/>
        <v>0.58549331567863139</v>
      </c>
      <c r="G419" s="44">
        <f>IF(I417*($E$9*0.01/26)&gt;0,H418/2,0)</f>
        <v>404.69660447811231</v>
      </c>
      <c r="H419" s="134"/>
      <c r="I419" s="24">
        <f t="shared" si="51"/>
        <v>72454.480170480325</v>
      </c>
      <c r="J419" s="24">
        <f t="shared" si="52"/>
        <v>21124.044889385415</v>
      </c>
      <c r="K419" s="45">
        <f t="shared" si="53"/>
        <v>93578.525059865744</v>
      </c>
    </row>
    <row r="420" spans="1:11" x14ac:dyDescent="0.2">
      <c r="A420" s="138"/>
      <c r="B420" s="42">
        <f t="shared" si="56"/>
        <v>407</v>
      </c>
      <c r="C420" s="24">
        <f t="shared" si="49"/>
        <v>167.20264654726228</v>
      </c>
      <c r="D420" s="48">
        <f t="shared" si="54"/>
        <v>0.4131555459005718</v>
      </c>
      <c r="E420" s="24">
        <f t="shared" si="50"/>
        <v>237.49395793085003</v>
      </c>
      <c r="F420" s="51">
        <f t="shared" si="55"/>
        <v>0.5868444540994282</v>
      </c>
      <c r="G420" s="44">
        <f>IF(I419*($E$9*0.01/26)&gt;0,H420/2,0)</f>
        <v>404.69660447811231</v>
      </c>
      <c r="H420" s="133">
        <f>IF(I419*($E$9*0.01/26)&gt;0,(($E$9*0.01/12)*$E$8)/(1-1/(1+($E$9*0.01/12))^($E$10*12)),0)</f>
        <v>809.39320895622461</v>
      </c>
      <c r="I420" s="24">
        <f t="shared" si="51"/>
        <v>72216.986212549469</v>
      </c>
      <c r="J420" s="24">
        <f t="shared" si="52"/>
        <v>20956.842242838153</v>
      </c>
      <c r="K420" s="45">
        <f t="shared" si="53"/>
        <v>93173.828455387615</v>
      </c>
    </row>
    <row r="421" spans="1:11" x14ac:dyDescent="0.2">
      <c r="A421" s="138"/>
      <c r="B421" s="42">
        <f t="shared" si="56"/>
        <v>408</v>
      </c>
      <c r="C421" s="24">
        <f t="shared" si="49"/>
        <v>166.65458356742184</v>
      </c>
      <c r="D421" s="48">
        <f t="shared" si="54"/>
        <v>0.41180128946803463</v>
      </c>
      <c r="E421" s="24">
        <f t="shared" si="50"/>
        <v>238.04202091069047</v>
      </c>
      <c r="F421" s="51">
        <f t="shared" si="55"/>
        <v>0.58819871053196537</v>
      </c>
      <c r="G421" s="44">
        <f>IF(I419*($E$9*0.01/26)&gt;0,H420/2,0)</f>
        <v>404.69660447811231</v>
      </c>
      <c r="H421" s="134"/>
      <c r="I421" s="24">
        <f t="shared" si="51"/>
        <v>71978.944191638773</v>
      </c>
      <c r="J421" s="24">
        <f t="shared" si="52"/>
        <v>20790.18765927073</v>
      </c>
      <c r="K421" s="45">
        <f t="shared" si="53"/>
        <v>92769.1318509095</v>
      </c>
    </row>
    <row r="422" spans="1:11" x14ac:dyDescent="0.2">
      <c r="A422" s="138"/>
      <c r="B422" s="42">
        <f t="shared" si="56"/>
        <v>409</v>
      </c>
      <c r="C422" s="24">
        <f t="shared" si="49"/>
        <v>166.10525582685869</v>
      </c>
      <c r="D422" s="48">
        <f t="shared" si="54"/>
        <v>0.41044390782834544</v>
      </c>
      <c r="E422" s="24">
        <f t="shared" si="50"/>
        <v>238.59134865125361</v>
      </c>
      <c r="F422" s="51">
        <f t="shared" si="55"/>
        <v>0.58955609217165461</v>
      </c>
      <c r="G422" s="44">
        <f>IF(I421*($E$9*0.01/26)&gt;0,H422/2,0)</f>
        <v>404.69660447811231</v>
      </c>
      <c r="H422" s="133">
        <f>IF(I421*($E$9*0.01/26)&gt;0,(($E$9*0.01/12)*$E$8)/(1-1/(1+($E$9*0.01/12))^($E$10*12)),0)</f>
        <v>809.39320895622461</v>
      </c>
      <c r="I422" s="24">
        <f t="shared" si="51"/>
        <v>71740.352842987515</v>
      </c>
      <c r="J422" s="24">
        <f t="shared" si="52"/>
        <v>20624.08240344387</v>
      </c>
      <c r="K422" s="45">
        <f t="shared" si="53"/>
        <v>92364.435246431385</v>
      </c>
    </row>
    <row r="423" spans="1:11" x14ac:dyDescent="0.2">
      <c r="A423" s="138"/>
      <c r="B423" s="42">
        <f t="shared" si="56"/>
        <v>410</v>
      </c>
      <c r="C423" s="24">
        <f t="shared" si="49"/>
        <v>165.55466040689424</v>
      </c>
      <c r="D423" s="48">
        <f t="shared" si="54"/>
        <v>0.40908339376948771</v>
      </c>
      <c r="E423" s="24">
        <f t="shared" si="50"/>
        <v>239.14194407121806</v>
      </c>
      <c r="F423" s="51">
        <f t="shared" si="55"/>
        <v>0.59091660623051223</v>
      </c>
      <c r="G423" s="44">
        <f>IF(I421*($E$9*0.01/26)&gt;0,H422/2,0)</f>
        <v>404.69660447811231</v>
      </c>
      <c r="H423" s="134"/>
      <c r="I423" s="24">
        <f t="shared" si="51"/>
        <v>71501.210898916295</v>
      </c>
      <c r="J423" s="24">
        <f t="shared" si="52"/>
        <v>20458.527743036975</v>
      </c>
      <c r="K423" s="45">
        <f t="shared" si="53"/>
        <v>91959.73864195327</v>
      </c>
    </row>
    <row r="424" spans="1:11" x14ac:dyDescent="0.2">
      <c r="A424" s="138"/>
      <c r="B424" s="42">
        <f t="shared" si="56"/>
        <v>411</v>
      </c>
      <c r="C424" s="24">
        <f t="shared" si="49"/>
        <v>165.0027943821145</v>
      </c>
      <c r="D424" s="48">
        <f t="shared" si="54"/>
        <v>0.40771974006280193</v>
      </c>
      <c r="E424" s="24">
        <f t="shared" si="50"/>
        <v>239.6938100959978</v>
      </c>
      <c r="F424" s="51">
        <f t="shared" si="55"/>
        <v>0.59228025993719813</v>
      </c>
      <c r="G424" s="44">
        <f>IF(I423*($E$9*0.01/26)&gt;0,H424/2,0)</f>
        <v>404.69660447811231</v>
      </c>
      <c r="H424" s="133">
        <f>IF(I423*($E$9*0.01/26)&gt;0,(($E$9*0.01/12)*$E$8)/(1-1/(1+($E$9*0.01/12))^($E$10*12)),0)</f>
        <v>809.39320895622461</v>
      </c>
      <c r="I424" s="24">
        <f t="shared" si="51"/>
        <v>71261.517088820299</v>
      </c>
      <c r="J424" s="24">
        <f t="shared" si="52"/>
        <v>20293.52494865486</v>
      </c>
      <c r="K424" s="45">
        <f t="shared" si="53"/>
        <v>91555.042037475156</v>
      </c>
    </row>
    <row r="425" spans="1:11" x14ac:dyDescent="0.2">
      <c r="A425" s="138"/>
      <c r="B425" s="42">
        <f t="shared" si="56"/>
        <v>412</v>
      </c>
      <c r="C425" s="24">
        <f t="shared" si="49"/>
        <v>164.44965482035451</v>
      </c>
      <c r="D425" s="48">
        <f t="shared" si="54"/>
        <v>0.40635293946294682</v>
      </c>
      <c r="E425" s="24">
        <f t="shared" si="50"/>
        <v>240.2469496577578</v>
      </c>
      <c r="F425" s="51">
        <f t="shared" si="55"/>
        <v>0.59364706053705318</v>
      </c>
      <c r="G425" s="44">
        <f>IF(I423*($E$9*0.01/26)&gt;0,H424/2,0)</f>
        <v>404.69660447811231</v>
      </c>
      <c r="H425" s="134"/>
      <c r="I425" s="24">
        <f t="shared" si="51"/>
        <v>71021.270139162545</v>
      </c>
      <c r="J425" s="24">
        <f t="shared" si="52"/>
        <v>20129.075293834507</v>
      </c>
      <c r="K425" s="45">
        <f t="shared" si="53"/>
        <v>91150.345432997055</v>
      </c>
    </row>
    <row r="426" spans="1:11" x14ac:dyDescent="0.2">
      <c r="A426" s="138"/>
      <c r="B426" s="42">
        <f t="shared" si="56"/>
        <v>413</v>
      </c>
      <c r="C426" s="24">
        <f t="shared" si="49"/>
        <v>163.89523878268278</v>
      </c>
      <c r="D426" s="48">
        <f t="shared" si="54"/>
        <v>0.40498298470786137</v>
      </c>
      <c r="E426" s="24">
        <f t="shared" si="50"/>
        <v>240.80136569542952</v>
      </c>
      <c r="F426" s="51">
        <f t="shared" si="55"/>
        <v>0.59501701529213857</v>
      </c>
      <c r="G426" s="44">
        <f>IF(I425*($E$9*0.01/26)&gt;0,H426/2,0)</f>
        <v>404.69660447811231</v>
      </c>
      <c r="H426" s="133">
        <f>IF(I425*($E$9*0.01/26)&gt;0,(($E$9*0.01/12)*$E$8)/(1-1/(1+($E$9*0.01/12))^($E$10*12)),0)</f>
        <v>809.39320895622461</v>
      </c>
      <c r="I426" s="24">
        <f t="shared" si="51"/>
        <v>70780.468773467117</v>
      </c>
      <c r="J426" s="24">
        <f t="shared" si="52"/>
        <v>19965.180055051824</v>
      </c>
      <c r="K426" s="45">
        <f t="shared" si="53"/>
        <v>90745.648828518941</v>
      </c>
    </row>
    <row r="427" spans="1:11" x14ac:dyDescent="0.2">
      <c r="A427" s="138"/>
      <c r="B427" s="42">
        <f t="shared" si="56"/>
        <v>414</v>
      </c>
      <c r="C427" s="24">
        <f t="shared" si="49"/>
        <v>163.33954332338564</v>
      </c>
      <c r="D427" s="48">
        <f t="shared" si="54"/>
        <v>0.40360986851872571</v>
      </c>
      <c r="E427" s="24">
        <f t="shared" si="50"/>
        <v>241.35706115472667</v>
      </c>
      <c r="F427" s="51">
        <f t="shared" si="55"/>
        <v>0.59639013148127429</v>
      </c>
      <c r="G427" s="44">
        <f>IF(I425*($E$9*0.01/26)&gt;0,H426/2,0)</f>
        <v>404.69660447811231</v>
      </c>
      <c r="H427" s="134"/>
      <c r="I427" s="24">
        <f t="shared" si="51"/>
        <v>70539.111712312384</v>
      </c>
      <c r="J427" s="24">
        <f t="shared" si="52"/>
        <v>19801.840511728438</v>
      </c>
      <c r="K427" s="45">
        <f t="shared" si="53"/>
        <v>90340.952224040826</v>
      </c>
    </row>
    <row r="428" spans="1:11" x14ac:dyDescent="0.2">
      <c r="A428" s="138"/>
      <c r="B428" s="42">
        <f t="shared" si="56"/>
        <v>415</v>
      </c>
      <c r="C428" s="24">
        <f t="shared" si="49"/>
        <v>162.78256548995165</v>
      </c>
      <c r="D428" s="48">
        <f t="shared" si="54"/>
        <v>0.40223358359992273</v>
      </c>
      <c r="E428" s="24">
        <f t="shared" si="50"/>
        <v>241.91403898816066</v>
      </c>
      <c r="F428" s="51">
        <f t="shared" si="55"/>
        <v>0.59776641640007722</v>
      </c>
      <c r="G428" s="44">
        <f>IF(I427*($E$9*0.01/26)&gt;0,H428/2,0)</f>
        <v>404.69660447811231</v>
      </c>
      <c r="H428" s="133">
        <f>IF(I427*($E$9*0.01/26)&gt;0,(($E$9*0.01/12)*$E$8)/(1-1/(1+($E$9*0.01/12))^($E$10*12)),0)</f>
        <v>809.39320895622461</v>
      </c>
      <c r="I428" s="24">
        <f t="shared" si="51"/>
        <v>70297.197673324219</v>
      </c>
      <c r="J428" s="24">
        <f t="shared" si="52"/>
        <v>19639.057946238485</v>
      </c>
      <c r="K428" s="45">
        <f t="shared" si="53"/>
        <v>89936.255619562697</v>
      </c>
    </row>
    <row r="429" spans="1:11" x14ac:dyDescent="0.2">
      <c r="A429" s="139"/>
      <c r="B429" s="42">
        <f t="shared" si="56"/>
        <v>416</v>
      </c>
      <c r="C429" s="24">
        <f t="shared" si="49"/>
        <v>162.22430232305587</v>
      </c>
      <c r="D429" s="48">
        <f t="shared" si="54"/>
        <v>0.40085412263899939</v>
      </c>
      <c r="E429" s="24">
        <f t="shared" si="50"/>
        <v>242.47230215505644</v>
      </c>
      <c r="F429" s="51">
        <f t="shared" si="55"/>
        <v>0.59914587736100056</v>
      </c>
      <c r="G429" s="44">
        <f>IF(I427*($E$9*0.01/26)&gt;0,H428/2,0)</f>
        <v>404.69660447811231</v>
      </c>
      <c r="H429" s="134"/>
      <c r="I429" s="24">
        <f t="shared" si="51"/>
        <v>70054.725371169159</v>
      </c>
      <c r="J429" s="24">
        <f t="shared" si="52"/>
        <v>19476.83364391543</v>
      </c>
      <c r="K429" s="45">
        <f t="shared" si="53"/>
        <v>89531.559015084582</v>
      </c>
    </row>
    <row r="430" spans="1:11" x14ac:dyDescent="0.2">
      <c r="A430" s="137">
        <f>A404+1</f>
        <v>17</v>
      </c>
      <c r="B430" s="42">
        <f t="shared" si="56"/>
        <v>417</v>
      </c>
      <c r="C430" s="24">
        <f t="shared" si="49"/>
        <v>161.6647508565442</v>
      </c>
      <c r="D430" s="48">
        <f t="shared" si="54"/>
        <v>0.39947147830662788</v>
      </c>
      <c r="E430" s="24">
        <f t="shared" si="50"/>
        <v>243.0318536215681</v>
      </c>
      <c r="F430" s="51">
        <f t="shared" si="55"/>
        <v>0.60052852169337212</v>
      </c>
      <c r="G430" s="44">
        <f>IF(I429*($E$9*0.01/26)&gt;0,H430/2,0)</f>
        <v>404.69660447811231</v>
      </c>
      <c r="H430" s="133">
        <f>IF(I429*($E$9*0.01/26)&gt;0,(($E$9*0.01/12)*$E$8)/(1-1/(1+($E$9*0.01/12))^($E$10*12)),0)</f>
        <v>809.39320895622461</v>
      </c>
      <c r="I430" s="24">
        <f t="shared" si="51"/>
        <v>69811.693517547596</v>
      </c>
      <c r="J430" s="24">
        <f t="shared" si="52"/>
        <v>19315.168893058886</v>
      </c>
      <c r="K430" s="45">
        <f t="shared" si="53"/>
        <v>89126.862410606482</v>
      </c>
    </row>
    <row r="431" spans="1:11" x14ac:dyDescent="0.2">
      <c r="A431" s="138"/>
      <c r="B431" s="42">
        <f t="shared" si="56"/>
        <v>418</v>
      </c>
      <c r="C431" s="24">
        <f t="shared" si="49"/>
        <v>161.10390811741752</v>
      </c>
      <c r="D431" s="48">
        <f t="shared" si="54"/>
        <v>0.39808564325656626</v>
      </c>
      <c r="E431" s="24">
        <f t="shared" si="50"/>
        <v>243.59269636069479</v>
      </c>
      <c r="F431" s="51">
        <f t="shared" si="55"/>
        <v>0.60191435674343374</v>
      </c>
      <c r="G431" s="44">
        <f>IF(I429*($E$9*0.01/26)&gt;0,H430/2,0)</f>
        <v>404.69660447811231</v>
      </c>
      <c r="H431" s="134"/>
      <c r="I431" s="24">
        <f t="shared" si="51"/>
        <v>69568.100821186905</v>
      </c>
      <c r="J431" s="24">
        <f t="shared" si="52"/>
        <v>19154.064984941469</v>
      </c>
      <c r="K431" s="45">
        <f t="shared" si="53"/>
        <v>88722.165806128382</v>
      </c>
    </row>
    <row r="432" spans="1:11" x14ac:dyDescent="0.2">
      <c r="A432" s="138"/>
      <c r="B432" s="42">
        <f t="shared" si="56"/>
        <v>419</v>
      </c>
      <c r="C432" s="24">
        <f t="shared" si="49"/>
        <v>160.54177112581593</v>
      </c>
      <c r="D432" s="48">
        <f t="shared" si="54"/>
        <v>0.39669661012561991</v>
      </c>
      <c r="E432" s="24">
        <f t="shared" si="50"/>
        <v>244.15483335229638</v>
      </c>
      <c r="F432" s="51">
        <f t="shared" si="55"/>
        <v>0.60330338987438004</v>
      </c>
      <c r="G432" s="44">
        <f>IF(I431*($E$9*0.01/26)&gt;0,H432/2,0)</f>
        <v>404.69660447811231</v>
      </c>
      <c r="H432" s="133">
        <f>IF(I431*($E$9*0.01/26)&gt;0,(($E$9*0.01/12)*$E$8)/(1-1/(1+($E$9*0.01/12))^($E$10*12)),0)</f>
        <v>809.39320895622461</v>
      </c>
      <c r="I432" s="24">
        <f t="shared" si="51"/>
        <v>69323.94598783461</v>
      </c>
      <c r="J432" s="24">
        <f t="shared" si="52"/>
        <v>18993.523213815653</v>
      </c>
      <c r="K432" s="45">
        <f t="shared" si="53"/>
        <v>88317.469201650267</v>
      </c>
    </row>
    <row r="433" spans="1:11" x14ac:dyDescent="0.2">
      <c r="A433" s="138"/>
      <c r="B433" s="42">
        <f t="shared" si="56"/>
        <v>420</v>
      </c>
      <c r="C433" s="24">
        <f t="shared" si="49"/>
        <v>159.97833689500294</v>
      </c>
      <c r="D433" s="48">
        <f t="shared" si="54"/>
        <v>0.39530437153360215</v>
      </c>
      <c r="E433" s="24">
        <f t="shared" si="50"/>
        <v>244.71826758310937</v>
      </c>
      <c r="F433" s="51">
        <f t="shared" si="55"/>
        <v>0.60469562846639791</v>
      </c>
      <c r="G433" s="44">
        <f>IF(I431*($E$9*0.01/26)&gt;0,H432/2,0)</f>
        <v>404.69660447811231</v>
      </c>
      <c r="H433" s="134"/>
      <c r="I433" s="24">
        <f t="shared" si="51"/>
        <v>69079.227720251496</v>
      </c>
      <c r="J433" s="24">
        <f t="shared" si="52"/>
        <v>18833.544876920649</v>
      </c>
      <c r="K433" s="45">
        <f t="shared" si="53"/>
        <v>87912.772597172152</v>
      </c>
    </row>
    <row r="434" spans="1:11" x14ac:dyDescent="0.2">
      <c r="A434" s="138"/>
      <c r="B434" s="42">
        <f t="shared" si="56"/>
        <v>421</v>
      </c>
      <c r="C434" s="24">
        <f t="shared" si="49"/>
        <v>159.4136024313496</v>
      </c>
      <c r="D434" s="48">
        <f t="shared" si="54"/>
        <v>0.39390892008329503</v>
      </c>
      <c r="E434" s="24">
        <f t="shared" si="50"/>
        <v>245.2830020467627</v>
      </c>
      <c r="F434" s="51">
        <f t="shared" si="55"/>
        <v>0.60609107991670497</v>
      </c>
      <c r="G434" s="44">
        <f>IF(I433*($E$9*0.01/26)&gt;0,H434/2,0)</f>
        <v>404.69660447811231</v>
      </c>
      <c r="H434" s="133">
        <f>IF(I433*($E$9*0.01/26)&gt;0,(($E$9*0.01/12)*$E$8)/(1-1/(1+($E$9*0.01/12))^($E$10*12)),0)</f>
        <v>809.39320895622461</v>
      </c>
      <c r="I434" s="24">
        <f t="shared" si="51"/>
        <v>68833.94471820473</v>
      </c>
      <c r="J434" s="24">
        <f t="shared" si="52"/>
        <v>18674.1312744893</v>
      </c>
      <c r="K434" s="45">
        <f t="shared" si="53"/>
        <v>87508.075992694037</v>
      </c>
    </row>
    <row r="435" spans="1:11" x14ac:dyDescent="0.2">
      <c r="A435" s="138"/>
      <c r="B435" s="42">
        <f t="shared" si="56"/>
        <v>422</v>
      </c>
      <c r="C435" s="24">
        <f t="shared" si="49"/>
        <v>158.84756473431858</v>
      </c>
      <c r="D435" s="48">
        <f t="shared" si="54"/>
        <v>0.39251024836041026</v>
      </c>
      <c r="E435" s="24">
        <f t="shared" si="50"/>
        <v>245.84903974379372</v>
      </c>
      <c r="F435" s="51">
        <f t="shared" si="55"/>
        <v>0.60748975163958974</v>
      </c>
      <c r="G435" s="44">
        <f>IF(I433*($E$9*0.01/26)&gt;0,H434/2,0)</f>
        <v>404.69660447811231</v>
      </c>
      <c r="H435" s="134"/>
      <c r="I435" s="24">
        <f t="shared" si="51"/>
        <v>68588.09567846093</v>
      </c>
      <c r="J435" s="24">
        <f t="shared" si="52"/>
        <v>18515.283709754982</v>
      </c>
      <c r="K435" s="45">
        <f t="shared" si="53"/>
        <v>87103.379388215908</v>
      </c>
    </row>
    <row r="436" spans="1:11" x14ac:dyDescent="0.2">
      <c r="A436" s="138"/>
      <c r="B436" s="42">
        <f t="shared" si="56"/>
        <v>423</v>
      </c>
      <c r="C436" s="24">
        <f t="shared" si="49"/>
        <v>158.28022079644828</v>
      </c>
      <c r="D436" s="48">
        <f t="shared" si="54"/>
        <v>0.39110834893354962</v>
      </c>
      <c r="E436" s="24">
        <f t="shared" si="50"/>
        <v>246.41638368166403</v>
      </c>
      <c r="F436" s="51">
        <f t="shared" si="55"/>
        <v>0.60889165106645038</v>
      </c>
      <c r="G436" s="44">
        <f>IF(I435*($E$9*0.01/26)&gt;0,H436/2,0)</f>
        <v>404.69660447811231</v>
      </c>
      <c r="H436" s="133">
        <f>IF(I435*($E$9*0.01/26)&gt;0,(($E$9*0.01/12)*$E$8)/(1-1/(1+($E$9*0.01/12))^($E$10*12)),0)</f>
        <v>809.39320895622461</v>
      </c>
      <c r="I436" s="24">
        <f t="shared" si="51"/>
        <v>68341.679294779271</v>
      </c>
      <c r="J436" s="24">
        <f t="shared" si="52"/>
        <v>18357.003488958533</v>
      </c>
      <c r="K436" s="45">
        <f t="shared" si="53"/>
        <v>86698.682783737808</v>
      </c>
    </row>
    <row r="437" spans="1:11" x14ac:dyDescent="0.2">
      <c r="A437" s="138"/>
      <c r="B437" s="42">
        <f t="shared" si="56"/>
        <v>424</v>
      </c>
      <c r="C437" s="24">
        <f t="shared" si="49"/>
        <v>157.71156760333676</v>
      </c>
      <c r="D437" s="48">
        <f t="shared" si="54"/>
        <v>0.38970321435416555</v>
      </c>
      <c r="E437" s="24">
        <f t="shared" si="50"/>
        <v>246.98503687477555</v>
      </c>
      <c r="F437" s="51">
        <f t="shared" si="55"/>
        <v>0.61029678564583445</v>
      </c>
      <c r="G437" s="44">
        <f>IF(I435*($E$9*0.01/26)&gt;0,H436/2,0)</f>
        <v>404.69660447811231</v>
      </c>
      <c r="H437" s="134"/>
      <c r="I437" s="24">
        <f t="shared" si="51"/>
        <v>68094.694257904499</v>
      </c>
      <c r="J437" s="24">
        <f t="shared" si="52"/>
        <v>18199.291921355198</v>
      </c>
      <c r="K437" s="45">
        <f t="shared" si="53"/>
        <v>86293.986179259693</v>
      </c>
    </row>
    <row r="438" spans="1:11" x14ac:dyDescent="0.2">
      <c r="A438" s="138"/>
      <c r="B438" s="42">
        <f t="shared" si="56"/>
        <v>425</v>
      </c>
      <c r="C438" s="24">
        <f t="shared" si="49"/>
        <v>157.14160213362575</v>
      </c>
      <c r="D438" s="48">
        <f t="shared" si="54"/>
        <v>0.38829483715652136</v>
      </c>
      <c r="E438" s="24">
        <f t="shared" si="50"/>
        <v>247.55500234448655</v>
      </c>
      <c r="F438" s="51">
        <f t="shared" si="55"/>
        <v>0.61170516284347864</v>
      </c>
      <c r="G438" s="44">
        <f>IF(I437*($E$9*0.01/26)&gt;0,H438/2,0)</f>
        <v>404.69660447811231</v>
      </c>
      <c r="H438" s="133">
        <f>IF(I437*($E$9*0.01/26)&gt;0,(($E$9*0.01/12)*$E$8)/(1-1/(1+($E$9*0.01/12))^($E$10*12)),0)</f>
        <v>809.39320895622461</v>
      </c>
      <c r="I438" s="24">
        <f t="shared" si="51"/>
        <v>67847.139255560018</v>
      </c>
      <c r="J438" s="24">
        <f t="shared" si="52"/>
        <v>18042.150319221571</v>
      </c>
      <c r="K438" s="45">
        <f t="shared" si="53"/>
        <v>85889.289574781593</v>
      </c>
    </row>
    <row r="439" spans="1:11" x14ac:dyDescent="0.2">
      <c r="A439" s="138"/>
      <c r="B439" s="42">
        <f t="shared" si="56"/>
        <v>426</v>
      </c>
      <c r="C439" s="24">
        <f t="shared" si="49"/>
        <v>156.57032135898464</v>
      </c>
      <c r="D439" s="48">
        <f t="shared" si="54"/>
        <v>0.38688320985765184</v>
      </c>
      <c r="E439" s="24">
        <f t="shared" si="50"/>
        <v>248.12628311912766</v>
      </c>
      <c r="F439" s="51">
        <f t="shared" si="55"/>
        <v>0.61311679014234821</v>
      </c>
      <c r="G439" s="44">
        <f>IF(I437*($E$9*0.01/26)&gt;0,H438/2,0)</f>
        <v>404.69660447811231</v>
      </c>
      <c r="H439" s="134"/>
      <c r="I439" s="24">
        <f t="shared" si="51"/>
        <v>67599.012972440891</v>
      </c>
      <c r="J439" s="24">
        <f t="shared" si="52"/>
        <v>17885.579997862587</v>
      </c>
      <c r="K439" s="45">
        <f t="shared" si="53"/>
        <v>85484.592970303478</v>
      </c>
    </row>
    <row r="440" spans="1:11" x14ac:dyDescent="0.2">
      <c r="A440" s="138"/>
      <c r="B440" s="42">
        <f t="shared" si="56"/>
        <v>427</v>
      </c>
      <c r="C440" s="24">
        <f t="shared" si="49"/>
        <v>155.99772224409435</v>
      </c>
      <c r="D440" s="48">
        <f t="shared" si="54"/>
        <v>0.38546832495732336</v>
      </c>
      <c r="E440" s="24">
        <f t="shared" si="50"/>
        <v>248.69888223401796</v>
      </c>
      <c r="F440" s="51">
        <f t="shared" si="55"/>
        <v>0.61453167504267669</v>
      </c>
      <c r="G440" s="44">
        <f>IF(I439*($E$9*0.01/26)&gt;0,H440/2,0)</f>
        <v>404.69660447811231</v>
      </c>
      <c r="H440" s="133">
        <f>IF(I439*($E$9*0.01/26)&gt;0,(($E$9*0.01/12)*$E$8)/(1-1/(1+($E$9*0.01/12))^($E$10*12)),0)</f>
        <v>809.39320895622461</v>
      </c>
      <c r="I440" s="24">
        <f t="shared" si="51"/>
        <v>67350.31409020687</v>
      </c>
      <c r="J440" s="24">
        <f t="shared" si="52"/>
        <v>17729.582275618493</v>
      </c>
      <c r="K440" s="45">
        <f t="shared" si="53"/>
        <v>85079.896365825363</v>
      </c>
    </row>
    <row r="441" spans="1:11" x14ac:dyDescent="0.2">
      <c r="A441" s="138"/>
      <c r="B441" s="42">
        <f t="shared" si="56"/>
        <v>428</v>
      </c>
      <c r="C441" s="24">
        <f t="shared" si="49"/>
        <v>155.42380174663123</v>
      </c>
      <c r="D441" s="48">
        <f t="shared" si="54"/>
        <v>0.38405017493799409</v>
      </c>
      <c r="E441" s="24">
        <f t="shared" si="50"/>
        <v>249.27280273148108</v>
      </c>
      <c r="F441" s="51">
        <f t="shared" si="55"/>
        <v>0.61594982506200591</v>
      </c>
      <c r="G441" s="44">
        <f>IF(I439*($E$9*0.01/26)&gt;0,H440/2,0)</f>
        <v>404.69660447811231</v>
      </c>
      <c r="H441" s="134"/>
      <c r="I441" s="24">
        <f t="shared" si="51"/>
        <v>67101.041287475382</v>
      </c>
      <c r="J441" s="24">
        <f t="shared" si="52"/>
        <v>17574.158473871863</v>
      </c>
      <c r="K441" s="45">
        <f t="shared" si="53"/>
        <v>84675.199761347249</v>
      </c>
    </row>
    <row r="442" spans="1:11" x14ac:dyDescent="0.2">
      <c r="A442" s="138"/>
      <c r="B442" s="42">
        <f t="shared" si="56"/>
        <v>429</v>
      </c>
      <c r="C442" s="24">
        <f t="shared" si="49"/>
        <v>154.84855681725088</v>
      </c>
      <c r="D442" s="48">
        <f t="shared" si="54"/>
        <v>0.38262875226477405</v>
      </c>
      <c r="E442" s="24">
        <f t="shared" si="50"/>
        <v>249.84804766086143</v>
      </c>
      <c r="F442" s="51">
        <f t="shared" si="55"/>
        <v>0.617371247735226</v>
      </c>
      <c r="G442" s="44">
        <f>IF(I441*($E$9*0.01/26)&gt;0,H442/2,0)</f>
        <v>404.69660447811231</v>
      </c>
      <c r="H442" s="133">
        <f>IF(I441*($E$9*0.01/26)&gt;0,(($E$9*0.01/12)*$E$8)/(1-1/(1+($E$9*0.01/12))^($E$10*12)),0)</f>
        <v>809.39320895622461</v>
      </c>
      <c r="I442" s="24">
        <f t="shared" si="51"/>
        <v>66851.193239814515</v>
      </c>
      <c r="J442" s="24">
        <f t="shared" si="52"/>
        <v>17419.309917054612</v>
      </c>
      <c r="K442" s="45">
        <f t="shared" si="53"/>
        <v>84270.503156869119</v>
      </c>
    </row>
    <row r="443" spans="1:11" x14ac:dyDescent="0.2">
      <c r="A443" s="138"/>
      <c r="B443" s="42">
        <f t="shared" si="56"/>
        <v>430</v>
      </c>
      <c r="C443" s="24">
        <f t="shared" si="49"/>
        <v>154.27198439957195</v>
      </c>
      <c r="D443" s="48">
        <f t="shared" si="54"/>
        <v>0.38120404938538499</v>
      </c>
      <c r="E443" s="24">
        <f t="shared" si="50"/>
        <v>250.42462007854036</v>
      </c>
      <c r="F443" s="51">
        <f t="shared" si="55"/>
        <v>0.61879595061461501</v>
      </c>
      <c r="G443" s="44">
        <f>IF(I441*($E$9*0.01/26)&gt;0,H442/2,0)</f>
        <v>404.69660447811231</v>
      </c>
      <c r="H443" s="134"/>
      <c r="I443" s="24">
        <f t="shared" si="51"/>
        <v>66600.768619735973</v>
      </c>
      <c r="J443" s="24">
        <f t="shared" si="52"/>
        <v>17265.037932655039</v>
      </c>
      <c r="K443" s="45">
        <f t="shared" si="53"/>
        <v>83865.806552391005</v>
      </c>
    </row>
    <row r="444" spans="1:11" x14ac:dyDescent="0.2">
      <c r="A444" s="138"/>
      <c r="B444" s="42">
        <f t="shared" si="56"/>
        <v>431</v>
      </c>
      <c r="C444" s="24">
        <f t="shared" si="49"/>
        <v>153.69408143015991</v>
      </c>
      <c r="D444" s="48">
        <f t="shared" si="54"/>
        <v>0.37977605873012049</v>
      </c>
      <c r="E444" s="24">
        <f t="shared" si="50"/>
        <v>251.00252304795239</v>
      </c>
      <c r="F444" s="51">
        <f t="shared" si="55"/>
        <v>0.62022394126987956</v>
      </c>
      <c r="G444" s="44">
        <f>IF(I443*($E$9*0.01/26)&gt;0,H444/2,0)</f>
        <v>404.69660447811231</v>
      </c>
      <c r="H444" s="133">
        <f>IF(I443*($E$9*0.01/26)&gt;0,(($E$9*0.01/12)*$E$8)/(1-1/(1+($E$9*0.01/12))^($E$10*12)),0)</f>
        <v>809.39320895622461</v>
      </c>
      <c r="I444" s="24">
        <f t="shared" si="51"/>
        <v>66349.766096688021</v>
      </c>
      <c r="J444" s="24">
        <f t="shared" si="52"/>
        <v>17111.343851224879</v>
      </c>
      <c r="K444" s="45">
        <f t="shared" si="53"/>
        <v>83461.109947912904</v>
      </c>
    </row>
    <row r="445" spans="1:11" x14ac:dyDescent="0.2">
      <c r="A445" s="138"/>
      <c r="B445" s="42">
        <f t="shared" si="56"/>
        <v>432</v>
      </c>
      <c r="C445" s="24">
        <f t="shared" si="49"/>
        <v>153.11484483851081</v>
      </c>
      <c r="D445" s="48">
        <f t="shared" si="54"/>
        <v>0.37834477271180539</v>
      </c>
      <c r="E445" s="24">
        <f t="shared" si="50"/>
        <v>251.5817596396015</v>
      </c>
      <c r="F445" s="51">
        <f t="shared" si="55"/>
        <v>0.62165522728819456</v>
      </c>
      <c r="G445" s="44">
        <f>IF(I443*($E$9*0.01/26)&gt;0,H444/2,0)</f>
        <v>404.69660447811231</v>
      </c>
      <c r="H445" s="134"/>
      <c r="I445" s="24">
        <f t="shared" si="51"/>
        <v>66098.184337048413</v>
      </c>
      <c r="J445" s="24">
        <f t="shared" si="52"/>
        <v>16958.229006386369</v>
      </c>
      <c r="K445" s="45">
        <f t="shared" si="53"/>
        <v>83056.413343434775</v>
      </c>
    </row>
    <row r="446" spans="1:11" x14ac:dyDescent="0.2">
      <c r="A446" s="138"/>
      <c r="B446" s="42">
        <f t="shared" si="56"/>
        <v>433</v>
      </c>
      <c r="C446" s="24">
        <f t="shared" si="49"/>
        <v>152.53427154703479</v>
      </c>
      <c r="D446" s="48">
        <f t="shared" si="54"/>
        <v>0.37691018372575569</v>
      </c>
      <c r="E446" s="24">
        <f t="shared" si="50"/>
        <v>252.16233293107751</v>
      </c>
      <c r="F446" s="51">
        <f t="shared" si="55"/>
        <v>0.62308981627424431</v>
      </c>
      <c r="G446" s="44">
        <f>IF(I445*($E$9*0.01/26)&gt;0,H446/2,0)</f>
        <v>404.69660447811231</v>
      </c>
      <c r="H446" s="133">
        <f>IF(I445*($E$9*0.01/26)&gt;0,(($E$9*0.01/12)*$E$8)/(1-1/(1+($E$9*0.01/12))^($E$10*12)),0)</f>
        <v>809.39320895622461</v>
      </c>
      <c r="I446" s="24">
        <f t="shared" si="51"/>
        <v>65846.022004117331</v>
      </c>
      <c r="J446" s="24">
        <f t="shared" si="52"/>
        <v>16805.694734839333</v>
      </c>
      <c r="K446" s="45">
        <f t="shared" si="53"/>
        <v>82651.71673895666</v>
      </c>
    </row>
    <row r="447" spans="1:11" x14ac:dyDescent="0.2">
      <c r="A447" s="138"/>
      <c r="B447" s="42">
        <f t="shared" si="56"/>
        <v>434</v>
      </c>
      <c r="C447" s="24">
        <f t="shared" si="49"/>
        <v>151.95235847103999</v>
      </c>
      <c r="D447" s="48">
        <f t="shared" si="54"/>
        <v>0.37547228414973816</v>
      </c>
      <c r="E447" s="24">
        <f t="shared" si="50"/>
        <v>252.74424600707232</v>
      </c>
      <c r="F447" s="51">
        <f t="shared" si="55"/>
        <v>0.62452771585026179</v>
      </c>
      <c r="G447" s="44">
        <f>IF(I445*($E$9*0.01/26)&gt;0,H446/2,0)</f>
        <v>404.69660447811231</v>
      </c>
      <c r="H447" s="134"/>
      <c r="I447" s="24">
        <f t="shared" si="51"/>
        <v>65593.277758110256</v>
      </c>
      <c r="J447" s="24">
        <f t="shared" si="52"/>
        <v>16653.742376368293</v>
      </c>
      <c r="K447" s="45">
        <f t="shared" si="53"/>
        <v>82247.020134478546</v>
      </c>
    </row>
    <row r="448" spans="1:11" x14ac:dyDescent="0.2">
      <c r="A448" s="138"/>
      <c r="B448" s="42">
        <f t="shared" si="56"/>
        <v>435</v>
      </c>
      <c r="C448" s="24">
        <f t="shared" si="49"/>
        <v>151.36910251871595</v>
      </c>
      <c r="D448" s="48">
        <f t="shared" si="54"/>
        <v>0.3740310663439298</v>
      </c>
      <c r="E448" s="24">
        <f t="shared" si="50"/>
        <v>253.32750195939636</v>
      </c>
      <c r="F448" s="51">
        <f t="shared" si="55"/>
        <v>0.6259689336560702</v>
      </c>
      <c r="G448" s="44">
        <f>IF(I447*($E$9*0.01/26)&gt;0,H448/2,0)</f>
        <v>404.69660447811231</v>
      </c>
      <c r="H448" s="133">
        <f>IF(I447*($E$9*0.01/26)&gt;0,(($E$9*0.01/12)*$E$8)/(1-1/(1+($E$9*0.01/12))^($E$10*12)),0)</f>
        <v>809.39320895622461</v>
      </c>
      <c r="I448" s="24">
        <f t="shared" si="51"/>
        <v>65339.950256150863</v>
      </c>
      <c r="J448" s="24">
        <f t="shared" si="52"/>
        <v>16502.373273849578</v>
      </c>
      <c r="K448" s="45">
        <f t="shared" si="53"/>
        <v>81842.323530000445</v>
      </c>
    </row>
    <row r="449" spans="1:11" x14ac:dyDescent="0.2">
      <c r="A449" s="138"/>
      <c r="B449" s="42">
        <f t="shared" si="56"/>
        <v>436</v>
      </c>
      <c r="C449" s="24">
        <f t="shared" si="49"/>
        <v>150.78450059111736</v>
      </c>
      <c r="D449" s="48">
        <f t="shared" si="54"/>
        <v>0.37258652265087738</v>
      </c>
      <c r="E449" s="24">
        <f t="shared" si="50"/>
        <v>253.91210388699494</v>
      </c>
      <c r="F449" s="51">
        <f t="shared" si="55"/>
        <v>0.62741347734912256</v>
      </c>
      <c r="G449" s="44">
        <f>IF(I447*($E$9*0.01/26)&gt;0,H448/2,0)</f>
        <v>404.69660447811231</v>
      </c>
      <c r="H449" s="134"/>
      <c r="I449" s="24">
        <f t="shared" si="51"/>
        <v>65086.038152263871</v>
      </c>
      <c r="J449" s="24">
        <f t="shared" si="52"/>
        <v>16351.588773258462</v>
      </c>
      <c r="K449" s="45">
        <f t="shared" si="53"/>
        <v>81437.626925522331</v>
      </c>
    </row>
    <row r="450" spans="1:11" x14ac:dyDescent="0.2">
      <c r="A450" s="138"/>
      <c r="B450" s="42">
        <f t="shared" si="56"/>
        <v>437</v>
      </c>
      <c r="C450" s="24">
        <f t="shared" si="49"/>
        <v>150.19854958214739</v>
      </c>
      <c r="D450" s="48">
        <f t="shared" si="54"/>
        <v>0.37113864539545638</v>
      </c>
      <c r="E450" s="24">
        <f t="shared" si="50"/>
        <v>254.49805489596491</v>
      </c>
      <c r="F450" s="51">
        <f t="shared" si="55"/>
        <v>0.62886135460454362</v>
      </c>
      <c r="G450" s="44">
        <f>IF(I449*($E$9*0.01/26)&gt;0,H450/2,0)</f>
        <v>404.69660447811231</v>
      </c>
      <c r="H450" s="133">
        <f>IF(I449*($E$9*0.01/26)&gt;0,(($E$9*0.01/12)*$E$8)/(1-1/(1+($E$9*0.01/12))^($E$10*12)),0)</f>
        <v>809.39320895622461</v>
      </c>
      <c r="I450" s="24">
        <f t="shared" si="51"/>
        <v>64831.540097367906</v>
      </c>
      <c r="J450" s="24">
        <f t="shared" si="52"/>
        <v>16201.390223676313</v>
      </c>
      <c r="K450" s="45">
        <f t="shared" si="53"/>
        <v>81032.930321044216</v>
      </c>
    </row>
    <row r="451" spans="1:11" x14ac:dyDescent="0.2">
      <c r="A451" s="138"/>
      <c r="B451" s="42">
        <f t="shared" si="56"/>
        <v>438</v>
      </c>
      <c r="C451" s="24">
        <f t="shared" si="49"/>
        <v>149.6112463785413</v>
      </c>
      <c r="D451" s="48">
        <f t="shared" si="54"/>
        <v>0.36968742688483047</v>
      </c>
      <c r="E451" s="24">
        <f t="shared" si="50"/>
        <v>255.08535809957101</v>
      </c>
      <c r="F451" s="51">
        <f t="shared" si="55"/>
        <v>0.63031257311516953</v>
      </c>
      <c r="G451" s="44">
        <f>IF(I449*($E$9*0.01/26)&gt;0,H450/2,0)</f>
        <v>404.69660447811231</v>
      </c>
      <c r="H451" s="134"/>
      <c r="I451" s="24">
        <f t="shared" si="51"/>
        <v>64576.454739268338</v>
      </c>
      <c r="J451" s="24">
        <f t="shared" si="52"/>
        <v>16051.778977297772</v>
      </c>
      <c r="K451" s="45">
        <f t="shared" si="53"/>
        <v>80628.233716566116</v>
      </c>
    </row>
    <row r="452" spans="1:11" x14ac:dyDescent="0.2">
      <c r="A452" s="138"/>
      <c r="B452" s="42">
        <f t="shared" si="56"/>
        <v>439</v>
      </c>
      <c r="C452" s="24">
        <f t="shared" si="49"/>
        <v>149.02258785985001</v>
      </c>
      <c r="D452" s="48">
        <f t="shared" si="54"/>
        <v>0.36823285940841088</v>
      </c>
      <c r="E452" s="24">
        <f t="shared" si="50"/>
        <v>255.6740166182623</v>
      </c>
      <c r="F452" s="51">
        <f t="shared" si="55"/>
        <v>0.63176714059158912</v>
      </c>
      <c r="G452" s="44">
        <f>IF(I451*($E$9*0.01/26)&gt;0,H452/2,0)</f>
        <v>404.69660447811231</v>
      </c>
      <c r="H452" s="133">
        <f>IF(I451*($E$9*0.01/26)&gt;0,(($E$9*0.01/12)*$E$8)/(1-1/(1+($E$9*0.01/12))^($E$10*12)),0)</f>
        <v>809.39320895622461</v>
      </c>
      <c r="I452" s="24">
        <f t="shared" si="51"/>
        <v>64320.780722650074</v>
      </c>
      <c r="J452" s="24">
        <f t="shared" si="52"/>
        <v>15902.756389437922</v>
      </c>
      <c r="K452" s="45">
        <f t="shared" si="53"/>
        <v>80223.537112088001</v>
      </c>
    </row>
    <row r="453" spans="1:11" x14ac:dyDescent="0.2">
      <c r="A453" s="138"/>
      <c r="B453" s="42">
        <f t="shared" si="56"/>
        <v>440</v>
      </c>
      <c r="C453" s="24">
        <f t="shared" si="49"/>
        <v>148.43257089842322</v>
      </c>
      <c r="D453" s="48">
        <f t="shared" si="54"/>
        <v>0.36677493523781485</v>
      </c>
      <c r="E453" s="24">
        <f t="shared" si="50"/>
        <v>256.26403357968911</v>
      </c>
      <c r="F453" s="51">
        <f t="shared" si="55"/>
        <v>0.63322506476218521</v>
      </c>
      <c r="G453" s="44">
        <f>IF(I451*($E$9*0.01/26)&gt;0,H452/2,0)</f>
        <v>404.69660447811231</v>
      </c>
      <c r="H453" s="134"/>
      <c r="I453" s="24">
        <f t="shared" si="51"/>
        <v>64064.516689070384</v>
      </c>
      <c r="J453" s="24">
        <f t="shared" si="52"/>
        <v>15754.323818539498</v>
      </c>
      <c r="K453" s="45">
        <f t="shared" si="53"/>
        <v>79818.840507609886</v>
      </c>
    </row>
    <row r="454" spans="1:11" x14ac:dyDescent="0.2">
      <c r="A454" s="138"/>
      <c r="B454" s="42">
        <f t="shared" si="56"/>
        <v>441</v>
      </c>
      <c r="C454" s="24">
        <f t="shared" si="49"/>
        <v>147.84119235939318</v>
      </c>
      <c r="D454" s="48">
        <f t="shared" si="54"/>
        <v>0.36531364662682525</v>
      </c>
      <c r="E454" s="24">
        <f t="shared" si="50"/>
        <v>256.85541211871913</v>
      </c>
      <c r="F454" s="51">
        <f t="shared" si="55"/>
        <v>0.63468635337317481</v>
      </c>
      <c r="G454" s="44">
        <f>IF(I453*($E$9*0.01/26)&gt;0,H454/2,0)</f>
        <v>404.69660447811231</v>
      </c>
      <c r="H454" s="133">
        <f>IF(I453*($E$9*0.01/26)&gt;0,(($E$9*0.01/12)*$E$8)/(1-1/(1+($E$9*0.01/12))^($E$10*12)),0)</f>
        <v>809.39320895622461</v>
      </c>
      <c r="I454" s="24">
        <f t="shared" si="51"/>
        <v>63807.661276951665</v>
      </c>
      <c r="J454" s="24">
        <f t="shared" si="52"/>
        <v>15606.482626180104</v>
      </c>
      <c r="K454" s="45">
        <f t="shared" si="53"/>
        <v>79414.143903131771</v>
      </c>
    </row>
    <row r="455" spans="1:11" x14ac:dyDescent="0.2">
      <c r="A455" s="139"/>
      <c r="B455" s="42">
        <f t="shared" si="56"/>
        <v>442</v>
      </c>
      <c r="C455" s="24">
        <f t="shared" si="49"/>
        <v>147.24844910065767</v>
      </c>
      <c r="D455" s="48">
        <f t="shared" si="54"/>
        <v>0.36384898581134867</v>
      </c>
      <c r="E455" s="24">
        <f t="shared" si="50"/>
        <v>257.44815537745467</v>
      </c>
      <c r="F455" s="51">
        <f t="shared" si="55"/>
        <v>0.63615101418865139</v>
      </c>
      <c r="G455" s="44">
        <f>IF(I453*($E$9*0.01/26)&gt;0,H454/2,0)</f>
        <v>404.69660447811231</v>
      </c>
      <c r="H455" s="134"/>
      <c r="I455" s="24">
        <f t="shared" si="51"/>
        <v>63550.213121574212</v>
      </c>
      <c r="J455" s="24">
        <f t="shared" si="52"/>
        <v>15459.234177079446</v>
      </c>
      <c r="K455" s="45">
        <f t="shared" si="53"/>
        <v>79009.447298653657</v>
      </c>
    </row>
    <row r="456" spans="1:11" x14ac:dyDescent="0.2">
      <c r="A456" s="137">
        <f>A430+1</f>
        <v>18</v>
      </c>
      <c r="B456" s="42">
        <f t="shared" si="56"/>
        <v>443</v>
      </c>
      <c r="C456" s="24">
        <f t="shared" si="49"/>
        <v>146.65433797286354</v>
      </c>
      <c r="D456" s="48">
        <f t="shared" si="54"/>
        <v>0.36238094500937484</v>
      </c>
      <c r="E456" s="24">
        <f t="shared" si="50"/>
        <v>258.04226650524879</v>
      </c>
      <c r="F456" s="51">
        <f t="shared" si="55"/>
        <v>0.63761905499062521</v>
      </c>
      <c r="G456" s="44">
        <f>IF(I455*($E$9*0.01/26)&gt;0,H456/2,0)</f>
        <v>404.69660447811231</v>
      </c>
      <c r="H456" s="133">
        <f>IF(I455*($E$9*0.01/26)&gt;0,(($E$9*0.01/12)*$E$8)/(1-1/(1+($E$9*0.01/12))^($E$10*12)),0)</f>
        <v>809.39320895622461</v>
      </c>
      <c r="I456" s="24">
        <f t="shared" si="51"/>
        <v>63292.170855068965</v>
      </c>
      <c r="J456" s="24">
        <f t="shared" si="52"/>
        <v>15312.579839106584</v>
      </c>
      <c r="K456" s="45">
        <f t="shared" si="53"/>
        <v>78604.750694175542</v>
      </c>
    </row>
    <row r="457" spans="1:11" x14ac:dyDescent="0.2">
      <c r="A457" s="138"/>
      <c r="B457" s="42">
        <f t="shared" si="56"/>
        <v>444</v>
      </c>
      <c r="C457" s="24">
        <f t="shared" si="49"/>
        <v>146.05885581938992</v>
      </c>
      <c r="D457" s="48">
        <f t="shared" si="54"/>
        <v>0.36090951642093499</v>
      </c>
      <c r="E457" s="24">
        <f t="shared" si="50"/>
        <v>258.63774865872239</v>
      </c>
      <c r="F457" s="51">
        <f t="shared" si="55"/>
        <v>0.63909048357906495</v>
      </c>
      <c r="G457" s="44">
        <f>IF(I455*($E$9*0.01/26)&gt;0,H456/2,0)</f>
        <v>404.69660447811231</v>
      </c>
      <c r="H457" s="134"/>
      <c r="I457" s="24">
        <f t="shared" si="51"/>
        <v>63033.533106410243</v>
      </c>
      <c r="J457" s="24">
        <f t="shared" si="52"/>
        <v>15166.520983287193</v>
      </c>
      <c r="K457" s="45">
        <f t="shared" si="53"/>
        <v>78200.054089697442</v>
      </c>
    </row>
    <row r="458" spans="1:11" x14ac:dyDescent="0.2">
      <c r="A458" s="138"/>
      <c r="B458" s="42">
        <f t="shared" si="56"/>
        <v>445</v>
      </c>
      <c r="C458" s="24">
        <f t="shared" si="49"/>
        <v>145.46199947633133</v>
      </c>
      <c r="D458" s="48">
        <f t="shared" si="54"/>
        <v>0.35943469222806024</v>
      </c>
      <c r="E458" s="24">
        <f t="shared" si="50"/>
        <v>259.23460500178101</v>
      </c>
      <c r="F458" s="51">
        <f t="shared" si="55"/>
        <v>0.64056530777193976</v>
      </c>
      <c r="G458" s="44">
        <f>IF(I457*($E$9*0.01/26)&gt;0,H458/2,0)</f>
        <v>404.69660447811231</v>
      </c>
      <c r="H458" s="133">
        <f>IF(I457*($E$9*0.01/26)&gt;0,(($E$9*0.01/12)*$E$8)/(1-1/(1+($E$9*0.01/12))^($E$10*12)),0)</f>
        <v>809.39320895622461</v>
      </c>
      <c r="I458" s="24">
        <f t="shared" si="51"/>
        <v>62774.298501408462</v>
      </c>
      <c r="J458" s="24">
        <f t="shared" si="52"/>
        <v>15021.058983810863</v>
      </c>
      <c r="K458" s="45">
        <f t="shared" si="53"/>
        <v>77795.357485219327</v>
      </c>
    </row>
    <row r="459" spans="1:11" x14ac:dyDescent="0.2">
      <c r="A459" s="138"/>
      <c r="B459" s="42">
        <f t="shared" si="56"/>
        <v>446</v>
      </c>
      <c r="C459" s="24">
        <f t="shared" si="49"/>
        <v>144.86376577248106</v>
      </c>
      <c r="D459" s="48">
        <f t="shared" si="54"/>
        <v>0.3579564645947404</v>
      </c>
      <c r="E459" s="24">
        <f t="shared" si="50"/>
        <v>259.83283870563127</v>
      </c>
      <c r="F459" s="51">
        <f t="shared" si="55"/>
        <v>0.64204353540525971</v>
      </c>
      <c r="G459" s="44">
        <f>IF(I457*($E$9*0.01/26)&gt;0,H458/2,0)</f>
        <v>404.69660447811231</v>
      </c>
      <c r="H459" s="134"/>
      <c r="I459" s="24">
        <f t="shared" si="51"/>
        <v>62514.465662702831</v>
      </c>
      <c r="J459" s="24">
        <f t="shared" si="52"/>
        <v>14876.195218038381</v>
      </c>
      <c r="K459" s="45">
        <f t="shared" si="53"/>
        <v>77390.660880741212</v>
      </c>
    </row>
    <row r="460" spans="1:11" x14ac:dyDescent="0.2">
      <c r="A460" s="138"/>
      <c r="B460" s="42">
        <f t="shared" si="56"/>
        <v>447</v>
      </c>
      <c r="C460" s="24">
        <f t="shared" si="49"/>
        <v>144.2641515293142</v>
      </c>
      <c r="D460" s="48">
        <f t="shared" si="54"/>
        <v>0.35647482566688204</v>
      </c>
      <c r="E460" s="24">
        <f t="shared" si="50"/>
        <v>260.43245294879807</v>
      </c>
      <c r="F460" s="51">
        <f t="shared" si="55"/>
        <v>0.64352517433311784</v>
      </c>
      <c r="G460" s="44">
        <f>IF(I459*($E$9*0.01/26)&gt;0,H460/2,0)</f>
        <v>404.69660447811231</v>
      </c>
      <c r="H460" s="133">
        <f>IF(I459*($E$9*0.01/26)&gt;0,(($E$9*0.01/12)*$E$8)/(1-1/(1+($E$9*0.01/12))^($E$10*12)),0)</f>
        <v>809.39320895622461</v>
      </c>
      <c r="I460" s="24">
        <f t="shared" si="51"/>
        <v>62254.03320975403</v>
      </c>
      <c r="J460" s="24">
        <f t="shared" si="52"/>
        <v>14731.931066509067</v>
      </c>
      <c r="K460" s="45">
        <f t="shared" si="53"/>
        <v>76985.964276263097</v>
      </c>
    </row>
    <row r="461" spans="1:11" x14ac:dyDescent="0.2">
      <c r="A461" s="138"/>
      <c r="B461" s="42">
        <f t="shared" si="56"/>
        <v>448</v>
      </c>
      <c r="C461" s="24">
        <f t="shared" si="49"/>
        <v>143.66315356097081</v>
      </c>
      <c r="D461" s="48">
        <f t="shared" si="54"/>
        <v>0.35498976757226713</v>
      </c>
      <c r="E461" s="24">
        <f t="shared" si="50"/>
        <v>261.03345091714152</v>
      </c>
      <c r="F461" s="51">
        <f t="shared" si="55"/>
        <v>0.64501023242773292</v>
      </c>
      <c r="G461" s="44">
        <f>IF(I459*($E$9*0.01/26)&gt;0,H460/2,0)</f>
        <v>404.69660447811231</v>
      </c>
      <c r="H461" s="134"/>
      <c r="I461" s="24">
        <f t="shared" si="51"/>
        <v>61992.999758836886</v>
      </c>
      <c r="J461" s="24">
        <f t="shared" si="52"/>
        <v>14588.267912948097</v>
      </c>
      <c r="K461" s="45">
        <f t="shared" si="53"/>
        <v>76581.267671784983</v>
      </c>
    </row>
    <row r="462" spans="1:11" x14ac:dyDescent="0.2">
      <c r="A462" s="138"/>
      <c r="B462" s="42">
        <f t="shared" si="56"/>
        <v>449</v>
      </c>
      <c r="C462" s="24">
        <f t="shared" ref="C462:C525" si="57">IF(I461*($E$9*0.01/26)&gt;0,I461*($E$9*0.01/26),0)</f>
        <v>143.06076867423894</v>
      </c>
      <c r="D462" s="48">
        <f t="shared" si="54"/>
        <v>0.35350128242051082</v>
      </c>
      <c r="E462" s="24">
        <f t="shared" ref="E462:E525" si="58">IF(I461*($E$9*0.01/26)&gt;0,G462-C462,0)</f>
        <v>261.63583580387336</v>
      </c>
      <c r="F462" s="51">
        <f t="shared" si="55"/>
        <v>0.64649871757948918</v>
      </c>
      <c r="G462" s="44">
        <f>IF(I461*($E$9*0.01/26)&gt;0,H462/2,0)</f>
        <v>404.69660447811231</v>
      </c>
      <c r="H462" s="133">
        <f>IF(I461*($E$9*0.01/26)&gt;0,(($E$9*0.01/12)*$E$8)/(1-1/(1+($E$9*0.01/12))^($E$10*12)),0)</f>
        <v>809.39320895622461</v>
      </c>
      <c r="I462" s="24">
        <f t="shared" ref="I462:I525" si="59">IF(I461*($E$9*0.01/26)&gt;0,I461-E462,0)</f>
        <v>61731.363923033015</v>
      </c>
      <c r="J462" s="24">
        <f t="shared" ref="J462:J525" si="60">J461-C462</f>
        <v>14445.207144273858</v>
      </c>
      <c r="K462" s="45">
        <f t="shared" ref="K462:K525" si="61">I462+J462</f>
        <v>76176.571067306868</v>
      </c>
    </row>
    <row r="463" spans="1:11" x14ac:dyDescent="0.2">
      <c r="A463" s="138"/>
      <c r="B463" s="42">
        <f t="shared" si="56"/>
        <v>450</v>
      </c>
      <c r="C463" s="24">
        <f t="shared" si="57"/>
        <v>142.45699366853771</v>
      </c>
      <c r="D463" s="48">
        <f t="shared" ref="D463:D526" si="62">C463/G463</f>
        <v>0.35200936230301971</v>
      </c>
      <c r="E463" s="24">
        <f t="shared" si="58"/>
        <v>262.23961080957463</v>
      </c>
      <c r="F463" s="51">
        <f t="shared" ref="F463:F526" si="63">E463/G463</f>
        <v>0.6479906376969804</v>
      </c>
      <c r="G463" s="44">
        <f>IF(I461*($E$9*0.01/26)&gt;0,H462/2,0)</f>
        <v>404.69660447811231</v>
      </c>
      <c r="H463" s="134"/>
      <c r="I463" s="24">
        <f t="shared" si="59"/>
        <v>61469.124312223437</v>
      </c>
      <c r="J463" s="24">
        <f t="shared" si="60"/>
        <v>14302.75015060532</v>
      </c>
      <c r="K463" s="45">
        <f t="shared" si="61"/>
        <v>75771.874462828753</v>
      </c>
    </row>
    <row r="464" spans="1:11" x14ac:dyDescent="0.2">
      <c r="A464" s="138"/>
      <c r="B464" s="42">
        <f t="shared" si="56"/>
        <v>451</v>
      </c>
      <c r="C464" s="24">
        <f t="shared" si="57"/>
        <v>141.85182533590023</v>
      </c>
      <c r="D464" s="48">
        <f t="shared" si="62"/>
        <v>0.3505139992929498</v>
      </c>
      <c r="E464" s="24">
        <f t="shared" si="58"/>
        <v>262.84477914221208</v>
      </c>
      <c r="F464" s="51">
        <f t="shared" si="63"/>
        <v>0.6494860007070502</v>
      </c>
      <c r="G464" s="44">
        <f>IF(I463*($E$9*0.01/26)&gt;0,H464/2,0)</f>
        <v>404.69660447811231</v>
      </c>
      <c r="H464" s="133">
        <f>IF(I463*($E$9*0.01/26)&gt;0,(($E$9*0.01/12)*$E$8)/(1-1/(1+($E$9*0.01/12))^($E$10*12)),0)</f>
        <v>809.39320895622461</v>
      </c>
      <c r="I464" s="24">
        <f t="shared" si="59"/>
        <v>61206.279533081222</v>
      </c>
      <c r="J464" s="24">
        <f t="shared" si="60"/>
        <v>14160.89832526942</v>
      </c>
      <c r="K464" s="45">
        <f t="shared" si="61"/>
        <v>75367.177858350638</v>
      </c>
    </row>
    <row r="465" spans="1:11" x14ac:dyDescent="0.2">
      <c r="A465" s="138"/>
      <c r="B465" s="42">
        <f t="shared" si="56"/>
        <v>452</v>
      </c>
      <c r="C465" s="24">
        <f t="shared" si="57"/>
        <v>141.24526046095664</v>
      </c>
      <c r="D465" s="48">
        <f t="shared" si="62"/>
        <v>0.34901518544516424</v>
      </c>
      <c r="E465" s="24">
        <f t="shared" si="58"/>
        <v>263.45134401715563</v>
      </c>
      <c r="F465" s="51">
        <f t="shared" si="63"/>
        <v>0.6509848145548357</v>
      </c>
      <c r="G465" s="44">
        <f>IF(I463*($E$9*0.01/26)&gt;0,H464/2,0)</f>
        <v>404.69660447811231</v>
      </c>
      <c r="H465" s="134"/>
      <c r="I465" s="24">
        <f t="shared" si="59"/>
        <v>60942.828189064065</v>
      </c>
      <c r="J465" s="24">
        <f t="shared" si="60"/>
        <v>14019.653064808463</v>
      </c>
      <c r="K465" s="45">
        <f t="shared" si="61"/>
        <v>74962.481253872524</v>
      </c>
    </row>
    <row r="466" spans="1:11" x14ac:dyDescent="0.2">
      <c r="A466" s="138"/>
      <c r="B466" s="42">
        <f t="shared" si="56"/>
        <v>453</v>
      </c>
      <c r="C466" s="24">
        <f t="shared" si="57"/>
        <v>140.63729582091705</v>
      </c>
      <c r="D466" s="48">
        <f t="shared" si="62"/>
        <v>0.34751291279619151</v>
      </c>
      <c r="E466" s="24">
        <f t="shared" si="58"/>
        <v>264.05930865719529</v>
      </c>
      <c r="F466" s="51">
        <f t="shared" si="63"/>
        <v>0.65248708720380855</v>
      </c>
      <c r="G466" s="44">
        <f>IF(I465*($E$9*0.01/26)&gt;0,H466/2,0)</f>
        <v>404.69660447811231</v>
      </c>
      <c r="H466" s="133">
        <f>IF(I465*($E$9*0.01/26)&gt;0,(($E$9*0.01/12)*$E$8)/(1-1/(1+($E$9*0.01/12))^($E$10*12)),0)</f>
        <v>809.39320895622461</v>
      </c>
      <c r="I466" s="24">
        <f t="shared" si="59"/>
        <v>60678.768880406868</v>
      </c>
      <c r="J466" s="24">
        <f t="shared" si="60"/>
        <v>13879.015768987545</v>
      </c>
      <c r="K466" s="45">
        <f t="shared" si="61"/>
        <v>74557.784649394409</v>
      </c>
    </row>
    <row r="467" spans="1:11" x14ac:dyDescent="0.2">
      <c r="A467" s="138"/>
      <c r="B467" s="42">
        <f t="shared" si="56"/>
        <v>454</v>
      </c>
      <c r="C467" s="24">
        <f t="shared" si="57"/>
        <v>140.02792818555429</v>
      </c>
      <c r="D467" s="48">
        <f t="shared" si="62"/>
        <v>0.34600717336418274</v>
      </c>
      <c r="E467" s="24">
        <f t="shared" si="58"/>
        <v>264.66867629255802</v>
      </c>
      <c r="F467" s="51">
        <f t="shared" si="63"/>
        <v>0.65399282663581726</v>
      </c>
      <c r="G467" s="44">
        <f>IF(I465*($E$9*0.01/26)&gt;0,H466/2,0)</f>
        <v>404.69660447811231</v>
      </c>
      <c r="H467" s="134"/>
      <c r="I467" s="24">
        <f t="shared" si="59"/>
        <v>60414.100204114307</v>
      </c>
      <c r="J467" s="24">
        <f t="shared" si="60"/>
        <v>13738.98784080199</v>
      </c>
      <c r="K467" s="45">
        <f t="shared" si="61"/>
        <v>74153.088044916294</v>
      </c>
    </row>
    <row r="468" spans="1:11" x14ac:dyDescent="0.2">
      <c r="A468" s="138"/>
      <c r="B468" s="42">
        <f t="shared" si="56"/>
        <v>455</v>
      </c>
      <c r="C468" s="24">
        <f t="shared" si="57"/>
        <v>139.41715431718686</v>
      </c>
      <c r="D468" s="48">
        <f t="shared" si="62"/>
        <v>0.34449795914886933</v>
      </c>
      <c r="E468" s="24">
        <f t="shared" si="58"/>
        <v>265.27945016092542</v>
      </c>
      <c r="F468" s="51">
        <f t="shared" si="63"/>
        <v>0.65550204085113062</v>
      </c>
      <c r="G468" s="44">
        <f>IF(I467*($E$9*0.01/26)&gt;0,H468/2,0)</f>
        <v>404.69660447811231</v>
      </c>
      <c r="H468" s="133">
        <f>IF(I467*($E$9*0.01/26)&gt;0,(($E$9*0.01/12)*$E$8)/(1-1/(1+($E$9*0.01/12))^($E$10*12)),0)</f>
        <v>809.39320895622461</v>
      </c>
      <c r="I468" s="24">
        <f t="shared" si="59"/>
        <v>60148.820753953383</v>
      </c>
      <c r="J468" s="24">
        <f t="shared" si="60"/>
        <v>13599.570686484803</v>
      </c>
      <c r="K468" s="45">
        <f t="shared" si="61"/>
        <v>73748.391440438194</v>
      </c>
    </row>
    <row r="469" spans="1:11" x14ac:dyDescent="0.2">
      <c r="A469" s="138"/>
      <c r="B469" s="42">
        <f t="shared" si="56"/>
        <v>456</v>
      </c>
      <c r="C469" s="24">
        <f t="shared" si="57"/>
        <v>138.80497097066163</v>
      </c>
      <c r="D469" s="48">
        <f t="shared" si="62"/>
        <v>0.34298526213152053</v>
      </c>
      <c r="E469" s="24">
        <f t="shared" si="58"/>
        <v>265.89163350745071</v>
      </c>
      <c r="F469" s="51">
        <f t="shared" si="63"/>
        <v>0.65701473786847953</v>
      </c>
      <c r="G469" s="44">
        <f>IF(I467*($E$9*0.01/26)&gt;0,H468/2,0)</f>
        <v>404.69660447811231</v>
      </c>
      <c r="H469" s="134"/>
      <c r="I469" s="24">
        <f t="shared" si="59"/>
        <v>59882.92912044593</v>
      </c>
      <c r="J469" s="24">
        <f t="shared" si="60"/>
        <v>13460.765715514142</v>
      </c>
      <c r="K469" s="45">
        <f t="shared" si="61"/>
        <v>73343.694835960079</v>
      </c>
    </row>
    <row r="470" spans="1:11" x14ac:dyDescent="0.2">
      <c r="A470" s="138"/>
      <c r="B470" s="42">
        <f t="shared" si="56"/>
        <v>457</v>
      </c>
      <c r="C470" s="24">
        <f t="shared" si="57"/>
        <v>138.19137489333676</v>
      </c>
      <c r="D470" s="48">
        <f t="shared" si="62"/>
        <v>0.34146907427490097</v>
      </c>
      <c r="E470" s="24">
        <f t="shared" si="58"/>
        <v>266.50522958477552</v>
      </c>
      <c r="F470" s="51">
        <f t="shared" si="63"/>
        <v>0.65853092572509897</v>
      </c>
      <c r="G470" s="44">
        <f>IF(I469*($E$9*0.01/26)&gt;0,H470/2,0)</f>
        <v>404.69660447811231</v>
      </c>
      <c r="H470" s="133">
        <f>IF(I469*($E$9*0.01/26)&gt;0,(($E$9*0.01/12)*$E$8)/(1-1/(1+($E$9*0.01/12))^($E$10*12)),0)</f>
        <v>809.39320895622461</v>
      </c>
      <c r="I470" s="24">
        <f t="shared" si="59"/>
        <v>59616.423890861151</v>
      </c>
      <c r="J470" s="24">
        <f t="shared" si="60"/>
        <v>13322.574340620806</v>
      </c>
      <c r="K470" s="45">
        <f t="shared" si="61"/>
        <v>72938.998231481964</v>
      </c>
    </row>
    <row r="471" spans="1:11" x14ac:dyDescent="0.2">
      <c r="A471" s="138"/>
      <c r="B471" s="42">
        <f t="shared" si="56"/>
        <v>458</v>
      </c>
      <c r="C471" s="24">
        <f t="shared" si="57"/>
        <v>137.57636282506419</v>
      </c>
      <c r="D471" s="48">
        <f t="shared" si="62"/>
        <v>0.33994938752322768</v>
      </c>
      <c r="E471" s="24">
        <f t="shared" si="58"/>
        <v>267.12024165304808</v>
      </c>
      <c r="F471" s="51">
        <f t="shared" si="63"/>
        <v>0.66005061247677221</v>
      </c>
      <c r="G471" s="44">
        <f>IF(I469*($E$9*0.01/26)&gt;0,H470/2,0)</f>
        <v>404.69660447811231</v>
      </c>
      <c r="H471" s="134"/>
      <c r="I471" s="24">
        <f t="shared" si="59"/>
        <v>59349.303649208101</v>
      </c>
      <c r="J471" s="24">
        <f t="shared" si="60"/>
        <v>13184.997977795741</v>
      </c>
      <c r="K471" s="45">
        <f t="shared" si="61"/>
        <v>72534.30162700385</v>
      </c>
    </row>
    <row r="472" spans="1:11" x14ac:dyDescent="0.2">
      <c r="A472" s="138"/>
      <c r="B472" s="42">
        <f t="shared" si="56"/>
        <v>459</v>
      </c>
      <c r="C472" s="24">
        <f t="shared" si="57"/>
        <v>136.95993149817252</v>
      </c>
      <c r="D472" s="48">
        <f t="shared" si="62"/>
        <v>0.33842619380212735</v>
      </c>
      <c r="E472" s="24">
        <f t="shared" si="58"/>
        <v>267.73667297993978</v>
      </c>
      <c r="F472" s="51">
        <f t="shared" si="63"/>
        <v>0.66157380619787265</v>
      </c>
      <c r="G472" s="44">
        <f>IF(I471*($E$9*0.01/26)&gt;0,H472/2,0)</f>
        <v>404.69660447811231</v>
      </c>
      <c r="H472" s="133">
        <f>IF(I471*($E$9*0.01/26)&gt;0,(($E$9*0.01/12)*$E$8)/(1-1/(1+($E$9*0.01/12))^($E$10*12)),0)</f>
        <v>809.39320895622461</v>
      </c>
      <c r="I472" s="24">
        <f t="shared" si="59"/>
        <v>59081.566976228161</v>
      </c>
      <c r="J472" s="24">
        <f t="shared" si="60"/>
        <v>13048.038046297568</v>
      </c>
      <c r="K472" s="45">
        <f t="shared" si="61"/>
        <v>72129.605022525735</v>
      </c>
    </row>
    <row r="473" spans="1:11" x14ac:dyDescent="0.2">
      <c r="A473" s="138"/>
      <c r="B473" s="42">
        <f t="shared" si="56"/>
        <v>460</v>
      </c>
      <c r="C473" s="24">
        <f t="shared" si="57"/>
        <v>136.34207763744959</v>
      </c>
      <c r="D473" s="48">
        <f t="shared" si="62"/>
        <v>0.33689948501859385</v>
      </c>
      <c r="E473" s="24">
        <f t="shared" si="58"/>
        <v>268.35452684066274</v>
      </c>
      <c r="F473" s="51">
        <f t="shared" si="63"/>
        <v>0.66310051498140621</v>
      </c>
      <c r="G473" s="44">
        <f>IF(I471*($E$9*0.01/26)&gt;0,H472/2,0)</f>
        <v>404.69660447811231</v>
      </c>
      <c r="H473" s="134"/>
      <c r="I473" s="24">
        <f t="shared" si="59"/>
        <v>58813.212449387502</v>
      </c>
      <c r="J473" s="24">
        <f t="shared" si="60"/>
        <v>12911.695968660119</v>
      </c>
      <c r="K473" s="45">
        <f t="shared" si="61"/>
        <v>71724.90841804762</v>
      </c>
    </row>
    <row r="474" spans="1:11" x14ac:dyDescent="0.2">
      <c r="A474" s="138"/>
      <c r="B474" s="42">
        <f t="shared" si="56"/>
        <v>461</v>
      </c>
      <c r="C474" s="24">
        <f t="shared" si="57"/>
        <v>135.72279796012498</v>
      </c>
      <c r="D474" s="48">
        <f t="shared" si="62"/>
        <v>0.33536925306094439</v>
      </c>
      <c r="E474" s="24">
        <f t="shared" si="58"/>
        <v>268.97380651798733</v>
      </c>
      <c r="F474" s="51">
        <f t="shared" si="63"/>
        <v>0.66463074693905555</v>
      </c>
      <c r="G474" s="44">
        <f>IF(I473*($E$9*0.01/26)&gt;0,H474/2,0)</f>
        <v>404.69660447811231</v>
      </c>
      <c r="H474" s="133">
        <f>IF(I473*($E$9*0.01/26)&gt;0,(($E$9*0.01/12)*$E$8)/(1-1/(1+($E$9*0.01/12))^($E$10*12)),0)</f>
        <v>809.39320895622461</v>
      </c>
      <c r="I474" s="24">
        <f t="shared" si="59"/>
        <v>58544.238642869517</v>
      </c>
      <c r="J474" s="24">
        <f t="shared" si="60"/>
        <v>12775.973170699994</v>
      </c>
      <c r="K474" s="45">
        <f t="shared" si="61"/>
        <v>71320.211813569505</v>
      </c>
    </row>
    <row r="475" spans="1:11" x14ac:dyDescent="0.2">
      <c r="A475" s="138"/>
      <c r="B475" s="42">
        <f t="shared" si="56"/>
        <v>462</v>
      </c>
      <c r="C475" s="24">
        <f t="shared" si="57"/>
        <v>135.10208917585271</v>
      </c>
      <c r="D475" s="48">
        <f t="shared" si="62"/>
        <v>0.33383548979877742</v>
      </c>
      <c r="E475" s="24">
        <f t="shared" si="58"/>
        <v>269.59451530225959</v>
      </c>
      <c r="F475" s="51">
        <f t="shared" si="63"/>
        <v>0.66616451020122258</v>
      </c>
      <c r="G475" s="44">
        <f>IF(I473*($E$9*0.01/26)&gt;0,H474/2,0)</f>
        <v>404.69660447811231</v>
      </c>
      <c r="H475" s="134"/>
      <c r="I475" s="24">
        <f t="shared" si="59"/>
        <v>58274.644127567255</v>
      </c>
      <c r="J475" s="24">
        <f t="shared" si="60"/>
        <v>12640.871081524141</v>
      </c>
      <c r="K475" s="45">
        <f t="shared" si="61"/>
        <v>70915.515209091391</v>
      </c>
    </row>
    <row r="476" spans="1:11" x14ac:dyDescent="0.2">
      <c r="A476" s="138"/>
      <c r="B476" s="42">
        <f t="shared" ref="B476:B539" si="64">B475+1</f>
        <v>463</v>
      </c>
      <c r="C476" s="24">
        <f t="shared" si="57"/>
        <v>134.47994798669365</v>
      </c>
      <c r="D476" s="48">
        <f t="shared" si="62"/>
        <v>0.33229818708292841</v>
      </c>
      <c r="E476" s="24">
        <f t="shared" si="58"/>
        <v>270.21665649141869</v>
      </c>
      <c r="F476" s="51">
        <f t="shared" si="63"/>
        <v>0.66770181291707165</v>
      </c>
      <c r="G476" s="44">
        <f>IF(I475*($E$9*0.01/26)&gt;0,H476/2,0)</f>
        <v>404.69660447811231</v>
      </c>
      <c r="H476" s="133">
        <f>IF(I475*($E$9*0.01/26)&gt;0,(($E$9*0.01/12)*$E$8)/(1-1/(1+($E$9*0.01/12))^($E$10*12)),0)</f>
        <v>809.39320895622461</v>
      </c>
      <c r="I476" s="24">
        <f t="shared" si="59"/>
        <v>58004.427471075833</v>
      </c>
      <c r="J476" s="24">
        <f t="shared" si="60"/>
        <v>12506.391133537447</v>
      </c>
      <c r="K476" s="45">
        <f t="shared" si="61"/>
        <v>70510.818604613276</v>
      </c>
    </row>
    <row r="477" spans="1:11" x14ac:dyDescent="0.2">
      <c r="A477" s="138"/>
      <c r="B477" s="42">
        <f t="shared" si="64"/>
        <v>464</v>
      </c>
      <c r="C477" s="24">
        <f t="shared" si="57"/>
        <v>133.85637108709807</v>
      </c>
      <c r="D477" s="48">
        <f t="shared" si="62"/>
        <v>0.33075733674542751</v>
      </c>
      <c r="E477" s="24">
        <f t="shared" si="58"/>
        <v>270.84023339101424</v>
      </c>
      <c r="F477" s="51">
        <f t="shared" si="63"/>
        <v>0.66924266325457249</v>
      </c>
      <c r="G477" s="44">
        <f>IF(I475*($E$9*0.01/26)&gt;0,H476/2,0)</f>
        <v>404.69660447811231</v>
      </c>
      <c r="H477" s="134"/>
      <c r="I477" s="24">
        <f t="shared" si="59"/>
        <v>57733.58723768482</v>
      </c>
      <c r="J477" s="24">
        <f t="shared" si="60"/>
        <v>12372.534762450348</v>
      </c>
      <c r="K477" s="45">
        <f t="shared" si="61"/>
        <v>70106.122000135161</v>
      </c>
    </row>
    <row r="478" spans="1:11" x14ac:dyDescent="0.2">
      <c r="A478" s="138"/>
      <c r="B478" s="42">
        <f t="shared" si="64"/>
        <v>465</v>
      </c>
      <c r="C478" s="24">
        <f t="shared" si="57"/>
        <v>133.23135516388803</v>
      </c>
      <c r="D478" s="48">
        <f t="shared" si="62"/>
        <v>0.32921293059945539</v>
      </c>
      <c r="E478" s="24">
        <f t="shared" si="58"/>
        <v>271.46524931422425</v>
      </c>
      <c r="F478" s="51">
        <f t="shared" si="63"/>
        <v>0.67078706940054456</v>
      </c>
      <c r="G478" s="44">
        <f>IF(I477*($E$9*0.01/26)&gt;0,H478/2,0)</f>
        <v>404.69660447811231</v>
      </c>
      <c r="H478" s="133">
        <f>IF(I477*($E$9*0.01/26)&gt;0,(($E$9*0.01/12)*$E$8)/(1-1/(1+($E$9*0.01/12))^($E$10*12)),0)</f>
        <v>809.39320895622461</v>
      </c>
      <c r="I478" s="24">
        <f t="shared" si="59"/>
        <v>57462.121988370593</v>
      </c>
      <c r="J478" s="24">
        <f t="shared" si="60"/>
        <v>12239.303407286461</v>
      </c>
      <c r="K478" s="45">
        <f t="shared" si="61"/>
        <v>69701.425395657046</v>
      </c>
    </row>
    <row r="479" spans="1:11" x14ac:dyDescent="0.2">
      <c r="A479" s="138"/>
      <c r="B479" s="42">
        <f t="shared" si="64"/>
        <v>466</v>
      </c>
      <c r="C479" s="24">
        <f t="shared" si="57"/>
        <v>132.60489689623981</v>
      </c>
      <c r="D479" s="48">
        <f t="shared" si="62"/>
        <v>0.32766496043930027</v>
      </c>
      <c r="E479" s="24">
        <f t="shared" si="58"/>
        <v>272.09170758187247</v>
      </c>
      <c r="F479" s="51">
        <f t="shared" si="63"/>
        <v>0.67233503956069973</v>
      </c>
      <c r="G479" s="44">
        <f>IF(I477*($E$9*0.01/26)&gt;0,H478/2,0)</f>
        <v>404.69660447811231</v>
      </c>
      <c r="H479" s="134"/>
      <c r="I479" s="24">
        <f t="shared" si="59"/>
        <v>57190.03028078872</v>
      </c>
      <c r="J479" s="24">
        <f t="shared" si="60"/>
        <v>12106.698510390221</v>
      </c>
      <c r="K479" s="45">
        <f t="shared" si="61"/>
        <v>69296.728791178946</v>
      </c>
    </row>
    <row r="480" spans="1:11" x14ac:dyDescent="0.2">
      <c r="A480" s="138"/>
      <c r="B480" s="42">
        <f t="shared" si="64"/>
        <v>467</v>
      </c>
      <c r="C480" s="24">
        <f t="shared" si="57"/>
        <v>131.97699295566628</v>
      </c>
      <c r="D480" s="48">
        <f t="shared" si="62"/>
        <v>0.32611341804031407</v>
      </c>
      <c r="E480" s="24">
        <f t="shared" si="58"/>
        <v>272.71961152244603</v>
      </c>
      <c r="F480" s="51">
        <f t="shared" si="63"/>
        <v>0.67388658195968598</v>
      </c>
      <c r="G480" s="44">
        <f>IF(I479*($E$9*0.01/26)&gt;0,H480/2,0)</f>
        <v>404.69660447811231</v>
      </c>
      <c r="H480" s="133">
        <f>IF(I479*($E$9*0.01/26)&gt;0,(($E$9*0.01/12)*$E$8)/(1-1/(1+($E$9*0.01/12))^($E$10*12)),0)</f>
        <v>809.39320895622461</v>
      </c>
      <c r="I480" s="24">
        <f t="shared" si="59"/>
        <v>56917.310669266277</v>
      </c>
      <c r="J480" s="24">
        <f t="shared" si="60"/>
        <v>11974.721517434555</v>
      </c>
      <c r="K480" s="45">
        <f t="shared" si="61"/>
        <v>68892.032186700832</v>
      </c>
    </row>
    <row r="481" spans="1:11" x14ac:dyDescent="0.2">
      <c r="A481" s="139"/>
      <c r="B481" s="42">
        <f t="shared" si="64"/>
        <v>468</v>
      </c>
      <c r="C481" s="24">
        <f t="shared" si="57"/>
        <v>131.3476400059991</v>
      </c>
      <c r="D481" s="48">
        <f t="shared" si="62"/>
        <v>0.32455829515886864</v>
      </c>
      <c r="E481" s="24">
        <f t="shared" si="58"/>
        <v>273.34896447211321</v>
      </c>
      <c r="F481" s="51">
        <f t="shared" si="63"/>
        <v>0.67544170484113131</v>
      </c>
      <c r="G481" s="44">
        <f>IF(I479*($E$9*0.01/26)&gt;0,H480/2,0)</f>
        <v>404.69660447811231</v>
      </c>
      <c r="H481" s="134"/>
      <c r="I481" s="24">
        <f t="shared" si="59"/>
        <v>56643.961704794165</v>
      </c>
      <c r="J481" s="24">
        <f t="shared" si="60"/>
        <v>11843.373877428556</v>
      </c>
      <c r="K481" s="45">
        <f t="shared" si="61"/>
        <v>68487.335582222717</v>
      </c>
    </row>
    <row r="482" spans="1:11" x14ac:dyDescent="0.2">
      <c r="A482" s="137">
        <f>A456+1</f>
        <v>19</v>
      </c>
      <c r="B482" s="42">
        <f t="shared" si="64"/>
        <v>469</v>
      </c>
      <c r="C482" s="24">
        <f t="shared" si="57"/>
        <v>130.71683470337115</v>
      </c>
      <c r="D482" s="48">
        <f t="shared" si="62"/>
        <v>0.32299958353231223</v>
      </c>
      <c r="E482" s="24">
        <f t="shared" si="58"/>
        <v>273.97976977474116</v>
      </c>
      <c r="F482" s="51">
        <f t="shared" si="63"/>
        <v>0.67700041646768783</v>
      </c>
      <c r="G482" s="44">
        <f>IF(I481*($E$9*0.01/26)&gt;0,H482/2,0)</f>
        <v>404.69660447811231</v>
      </c>
      <c r="H482" s="133">
        <f>IF(I481*($E$9*0.01/26)&gt;0,(($E$9*0.01/12)*$E$8)/(1-1/(1+($E$9*0.01/12))^($E$10*12)),0)</f>
        <v>809.39320895622461</v>
      </c>
      <c r="I482" s="24">
        <f t="shared" si="59"/>
        <v>56369.981935019423</v>
      </c>
      <c r="J482" s="24">
        <f t="shared" si="60"/>
        <v>11712.657042725185</v>
      </c>
      <c r="K482" s="45">
        <f t="shared" si="61"/>
        <v>68082.638977744602</v>
      </c>
    </row>
    <row r="483" spans="1:11" x14ac:dyDescent="0.2">
      <c r="A483" s="138"/>
      <c r="B483" s="42">
        <f t="shared" si="64"/>
        <v>470</v>
      </c>
      <c r="C483" s="24">
        <f t="shared" si="57"/>
        <v>130.08457369619865</v>
      </c>
      <c r="D483" s="48">
        <f t="shared" si="62"/>
        <v>0.32143727487892515</v>
      </c>
      <c r="E483" s="24">
        <f t="shared" si="58"/>
        <v>274.61203078191363</v>
      </c>
      <c r="F483" s="51">
        <f t="shared" si="63"/>
        <v>0.67856272512107474</v>
      </c>
      <c r="G483" s="44">
        <f>IF(I481*($E$9*0.01/26)&gt;0,H482/2,0)</f>
        <v>404.69660447811231</v>
      </c>
      <c r="H483" s="134"/>
      <c r="I483" s="24">
        <f t="shared" si="59"/>
        <v>56095.369904237508</v>
      </c>
      <c r="J483" s="24">
        <f t="shared" si="60"/>
        <v>11582.572469028986</v>
      </c>
      <c r="K483" s="45">
        <f t="shared" si="61"/>
        <v>67677.942373266502</v>
      </c>
    </row>
    <row r="484" spans="1:11" x14ac:dyDescent="0.2">
      <c r="A484" s="138"/>
      <c r="B484" s="42">
        <f t="shared" si="64"/>
        <v>471</v>
      </c>
      <c r="C484" s="24">
        <f t="shared" si="57"/>
        <v>129.45085362516346</v>
      </c>
      <c r="D484" s="48">
        <f t="shared" si="62"/>
        <v>0.31987136089787654</v>
      </c>
      <c r="E484" s="24">
        <f t="shared" si="58"/>
        <v>275.24575085294885</v>
      </c>
      <c r="F484" s="51">
        <f t="shared" si="63"/>
        <v>0.68012863910212351</v>
      </c>
      <c r="G484" s="44">
        <f>IF(I483*($E$9*0.01/26)&gt;0,H484/2,0)</f>
        <v>404.69660447811231</v>
      </c>
      <c r="H484" s="133">
        <f>IF(I483*($E$9*0.01/26)&gt;0,(($E$9*0.01/12)*$E$8)/(1-1/(1+($E$9*0.01/12))^($E$10*12)),0)</f>
        <v>809.39320895622461</v>
      </c>
      <c r="I484" s="24">
        <f t="shared" si="59"/>
        <v>55820.12415338456</v>
      </c>
      <c r="J484" s="24">
        <f t="shared" si="60"/>
        <v>11453.121615403823</v>
      </c>
      <c r="K484" s="45">
        <f t="shared" si="61"/>
        <v>67273.245768788387</v>
      </c>
    </row>
    <row r="485" spans="1:11" x14ac:dyDescent="0.2">
      <c r="A485" s="138"/>
      <c r="B485" s="42">
        <f t="shared" si="64"/>
        <v>472</v>
      </c>
      <c r="C485" s="24">
        <f t="shared" si="57"/>
        <v>128.81567112319513</v>
      </c>
      <c r="D485" s="48">
        <f t="shared" si="62"/>
        <v>0.31830183326917938</v>
      </c>
      <c r="E485" s="24">
        <f t="shared" si="58"/>
        <v>275.88093335491715</v>
      </c>
      <c r="F485" s="51">
        <f t="shared" si="63"/>
        <v>0.68169816673082051</v>
      </c>
      <c r="G485" s="44">
        <f>IF(I483*($E$9*0.01/26)&gt;0,H484/2,0)</f>
        <v>404.69660447811231</v>
      </c>
      <c r="H485" s="134"/>
      <c r="I485" s="24">
        <f t="shared" si="59"/>
        <v>55544.243220029646</v>
      </c>
      <c r="J485" s="24">
        <f t="shared" si="60"/>
        <v>11324.305944280628</v>
      </c>
      <c r="K485" s="45">
        <f t="shared" si="61"/>
        <v>66868.549164310272</v>
      </c>
    </row>
    <row r="486" spans="1:11" x14ac:dyDescent="0.2">
      <c r="A486" s="138"/>
      <c r="B486" s="42">
        <f t="shared" si="64"/>
        <v>473</v>
      </c>
      <c r="C486" s="24">
        <f t="shared" si="57"/>
        <v>128.17902281545301</v>
      </c>
      <c r="D486" s="48">
        <f t="shared" si="62"/>
        <v>0.3167286836536467</v>
      </c>
      <c r="E486" s="24">
        <f t="shared" si="58"/>
        <v>276.51758166265927</v>
      </c>
      <c r="F486" s="51">
        <f t="shared" si="63"/>
        <v>0.68327131634635319</v>
      </c>
      <c r="G486" s="44">
        <f>IF(I485*($E$9*0.01/26)&gt;0,H486/2,0)</f>
        <v>404.69660447811231</v>
      </c>
      <c r="H486" s="133">
        <f>IF(I485*($E$9*0.01/26)&gt;0,(($E$9*0.01/12)*$E$8)/(1-1/(1+($E$9*0.01/12))^($E$10*12)),0)</f>
        <v>809.39320895622461</v>
      </c>
      <c r="I486" s="24">
        <f t="shared" si="59"/>
        <v>55267.725638366988</v>
      </c>
      <c r="J486" s="24">
        <f t="shared" si="60"/>
        <v>11196.126921465175</v>
      </c>
      <c r="K486" s="45">
        <f t="shared" si="61"/>
        <v>66463.852559832158</v>
      </c>
    </row>
    <row r="487" spans="1:11" x14ac:dyDescent="0.2">
      <c r="A487" s="138"/>
      <c r="B487" s="42">
        <f t="shared" si="64"/>
        <v>474</v>
      </c>
      <c r="C487" s="24">
        <f t="shared" si="57"/>
        <v>127.54090531930842</v>
      </c>
      <c r="D487" s="48">
        <f t="shared" si="62"/>
        <v>0.31515190369284746</v>
      </c>
      <c r="E487" s="24">
        <f t="shared" si="58"/>
        <v>277.15569915880388</v>
      </c>
      <c r="F487" s="51">
        <f t="shared" si="63"/>
        <v>0.6848480963071526</v>
      </c>
      <c r="G487" s="44">
        <f>IF(I485*($E$9*0.01/26)&gt;0,H486/2,0)</f>
        <v>404.69660447811231</v>
      </c>
      <c r="H487" s="134"/>
      <c r="I487" s="24">
        <f t="shared" si="59"/>
        <v>54990.569939208188</v>
      </c>
      <c r="J487" s="24">
        <f t="shared" si="60"/>
        <v>11068.586016145866</v>
      </c>
      <c r="K487" s="45">
        <f t="shared" si="61"/>
        <v>66059.155955354057</v>
      </c>
    </row>
    <row r="488" spans="1:11" x14ac:dyDescent="0.2">
      <c r="A488" s="138"/>
      <c r="B488" s="42">
        <f t="shared" si="64"/>
        <v>475</v>
      </c>
      <c r="C488" s="24">
        <f t="shared" si="57"/>
        <v>126.90131524432658</v>
      </c>
      <c r="D488" s="48">
        <f t="shared" si="62"/>
        <v>0.31357148500906173</v>
      </c>
      <c r="E488" s="24">
        <f t="shared" si="58"/>
        <v>277.79528923378575</v>
      </c>
      <c r="F488" s="51">
        <f t="shared" si="63"/>
        <v>0.68642851499093838</v>
      </c>
      <c r="G488" s="44">
        <f>IF(I487*($E$9*0.01/26)&gt;0,H488/2,0)</f>
        <v>404.69660447811231</v>
      </c>
      <c r="H488" s="133">
        <f>IF(I487*($E$9*0.01/26)&gt;0,(($E$9*0.01/12)*$E$8)/(1-1/(1+($E$9*0.01/12))^($E$10*12)),0)</f>
        <v>809.39320895622461</v>
      </c>
      <c r="I488" s="24">
        <f t="shared" si="59"/>
        <v>54712.774649974403</v>
      </c>
      <c r="J488" s="24">
        <f t="shared" si="60"/>
        <v>10941.68470090154</v>
      </c>
      <c r="K488" s="45">
        <f t="shared" si="61"/>
        <v>65654.459350875943</v>
      </c>
    </row>
    <row r="489" spans="1:11" x14ac:dyDescent="0.2">
      <c r="A489" s="138"/>
      <c r="B489" s="42">
        <f t="shared" si="64"/>
        <v>476</v>
      </c>
      <c r="C489" s="24">
        <f t="shared" si="57"/>
        <v>126.26024919224861</v>
      </c>
      <c r="D489" s="48">
        <f t="shared" si="62"/>
        <v>0.31198741920523648</v>
      </c>
      <c r="E489" s="24">
        <f t="shared" si="58"/>
        <v>278.43635528586367</v>
      </c>
      <c r="F489" s="51">
        <f t="shared" si="63"/>
        <v>0.68801258079476346</v>
      </c>
      <c r="G489" s="44">
        <f>IF(I487*($E$9*0.01/26)&gt;0,H488/2,0)</f>
        <v>404.69660447811231</v>
      </c>
      <c r="H489" s="134"/>
      <c r="I489" s="24">
        <f t="shared" si="59"/>
        <v>54434.338294688539</v>
      </c>
      <c r="J489" s="24">
        <f t="shared" si="60"/>
        <v>10815.424451709292</v>
      </c>
      <c r="K489" s="45">
        <f t="shared" si="61"/>
        <v>65249.762746397828</v>
      </c>
    </row>
    <row r="490" spans="1:11" x14ac:dyDescent="0.2">
      <c r="A490" s="138"/>
      <c r="B490" s="42">
        <f t="shared" si="64"/>
        <v>477</v>
      </c>
      <c r="C490" s="24">
        <f t="shared" si="57"/>
        <v>125.61770375697354</v>
      </c>
      <c r="D490" s="48">
        <f t="shared" si="62"/>
        <v>0.31039969786494087</v>
      </c>
      <c r="E490" s="24">
        <f t="shared" si="58"/>
        <v>279.07890072113878</v>
      </c>
      <c r="F490" s="51">
        <f t="shared" si="63"/>
        <v>0.68960030213505918</v>
      </c>
      <c r="G490" s="44">
        <f>IF(I489*($E$9*0.01/26)&gt;0,H490/2,0)</f>
        <v>404.69660447811231</v>
      </c>
      <c r="H490" s="133">
        <f>IF(I489*($E$9*0.01/26)&gt;0,(($E$9*0.01/12)*$E$8)/(1-1/(1+($E$9*0.01/12))^($E$10*12)),0)</f>
        <v>809.39320895622461</v>
      </c>
      <c r="I490" s="24">
        <f t="shared" si="59"/>
        <v>54155.259393967397</v>
      </c>
      <c r="J490" s="24">
        <f t="shared" si="60"/>
        <v>10689.806747952318</v>
      </c>
      <c r="K490" s="45">
        <f t="shared" si="61"/>
        <v>64845.066141919713</v>
      </c>
    </row>
    <row r="491" spans="1:11" x14ac:dyDescent="0.2">
      <c r="A491" s="138"/>
      <c r="B491" s="42">
        <f t="shared" si="64"/>
        <v>478</v>
      </c>
      <c r="C491" s="24">
        <f t="shared" si="57"/>
        <v>124.97367552454014</v>
      </c>
      <c r="D491" s="48">
        <f t="shared" si="62"/>
        <v>0.3088083125523215</v>
      </c>
      <c r="E491" s="24">
        <f t="shared" si="58"/>
        <v>279.72292895357214</v>
      </c>
      <c r="F491" s="51">
        <f t="shared" si="63"/>
        <v>0.69119168744767845</v>
      </c>
      <c r="G491" s="44">
        <f>IF(I489*($E$9*0.01/26)&gt;0,H490/2,0)</f>
        <v>404.69660447811231</v>
      </c>
      <c r="H491" s="134"/>
      <c r="I491" s="24">
        <f t="shared" si="59"/>
        <v>53875.536465013822</v>
      </c>
      <c r="J491" s="24">
        <f t="shared" si="60"/>
        <v>10564.833072427778</v>
      </c>
      <c r="K491" s="45">
        <f t="shared" si="61"/>
        <v>64440.369537441598</v>
      </c>
    </row>
    <row r="492" spans="1:11" x14ac:dyDescent="0.2">
      <c r="A492" s="138"/>
      <c r="B492" s="42">
        <f t="shared" si="64"/>
        <v>479</v>
      </c>
      <c r="C492" s="24">
        <f t="shared" si="57"/>
        <v>124.3281610731088</v>
      </c>
      <c r="D492" s="48">
        <f t="shared" si="62"/>
        <v>0.30721325481205758</v>
      </c>
      <c r="E492" s="24">
        <f t="shared" si="58"/>
        <v>280.36844340500352</v>
      </c>
      <c r="F492" s="51">
        <f t="shared" si="63"/>
        <v>0.69278674518794248</v>
      </c>
      <c r="G492" s="44">
        <f>IF(I491*($E$9*0.01/26)&gt;0,H492/2,0)</f>
        <v>404.69660447811231</v>
      </c>
      <c r="H492" s="133">
        <f>IF(I491*($E$9*0.01/26)&gt;0,(($E$9*0.01/12)*$E$8)/(1-1/(1+($E$9*0.01/12))^($E$10*12)),0)</f>
        <v>809.39320895622461</v>
      </c>
      <c r="I492" s="24">
        <f t="shared" si="59"/>
        <v>53595.168021608821</v>
      </c>
      <c r="J492" s="24">
        <f t="shared" si="60"/>
        <v>10440.50491135467</v>
      </c>
      <c r="K492" s="45">
        <f t="shared" si="61"/>
        <v>64035.672932963491</v>
      </c>
    </row>
    <row r="493" spans="1:11" x14ac:dyDescent="0.2">
      <c r="A493" s="138"/>
      <c r="B493" s="42">
        <f t="shared" si="64"/>
        <v>480</v>
      </c>
      <c r="C493" s="24">
        <f t="shared" si="57"/>
        <v>123.68115697294343</v>
      </c>
      <c r="D493" s="48">
        <f t="shared" si="62"/>
        <v>0.30561451616931623</v>
      </c>
      <c r="E493" s="24">
        <f t="shared" si="58"/>
        <v>281.01544750516888</v>
      </c>
      <c r="F493" s="51">
        <f t="shared" si="63"/>
        <v>0.69438548383068377</v>
      </c>
      <c r="G493" s="44">
        <f>IF(I491*($E$9*0.01/26)&gt;0,H492/2,0)</f>
        <v>404.69660447811231</v>
      </c>
      <c r="H493" s="134"/>
      <c r="I493" s="24">
        <f t="shared" si="59"/>
        <v>53314.152574103653</v>
      </c>
      <c r="J493" s="24">
        <f t="shared" si="60"/>
        <v>10316.823754381727</v>
      </c>
      <c r="K493" s="45">
        <f t="shared" si="61"/>
        <v>63630.976328485383</v>
      </c>
    </row>
    <row r="494" spans="1:11" x14ac:dyDescent="0.2">
      <c r="A494" s="138"/>
      <c r="B494" s="42">
        <f t="shared" si="64"/>
        <v>481</v>
      </c>
      <c r="C494" s="24">
        <f t="shared" si="57"/>
        <v>123.03265978639304</v>
      </c>
      <c r="D494" s="48">
        <f t="shared" si="62"/>
        <v>0.30401208812970698</v>
      </c>
      <c r="E494" s="24">
        <f t="shared" si="58"/>
        <v>281.66394469171928</v>
      </c>
      <c r="F494" s="51">
        <f t="shared" si="63"/>
        <v>0.69598791187029307</v>
      </c>
      <c r="G494" s="44">
        <f>IF(I493*($E$9*0.01/26)&gt;0,H494/2,0)</f>
        <v>404.69660447811231</v>
      </c>
      <c r="H494" s="133">
        <f>IF(I493*($E$9*0.01/26)&gt;0,(($E$9*0.01/12)*$E$8)/(1-1/(1+($E$9*0.01/12))^($E$10*12)),0)</f>
        <v>809.39320895622461</v>
      </c>
      <c r="I494" s="24">
        <f t="shared" si="59"/>
        <v>53032.488629411935</v>
      </c>
      <c r="J494" s="24">
        <f t="shared" si="60"/>
        <v>10193.791094595334</v>
      </c>
      <c r="K494" s="45">
        <f t="shared" si="61"/>
        <v>63226.279724007269</v>
      </c>
    </row>
    <row r="495" spans="1:11" x14ac:dyDescent="0.2">
      <c r="A495" s="138"/>
      <c r="B495" s="42">
        <f t="shared" si="64"/>
        <v>482</v>
      </c>
      <c r="C495" s="24">
        <f t="shared" si="57"/>
        <v>122.38266606787369</v>
      </c>
      <c r="D495" s="48">
        <f t="shared" si="62"/>
        <v>0.30240596217923704</v>
      </c>
      <c r="E495" s="24">
        <f t="shared" si="58"/>
        <v>282.31393841023862</v>
      </c>
      <c r="F495" s="51">
        <f t="shared" si="63"/>
        <v>0.6975940378207629</v>
      </c>
      <c r="G495" s="44">
        <f>IF(I493*($E$9*0.01/26)&gt;0,H494/2,0)</f>
        <v>404.69660447811231</v>
      </c>
      <c r="H495" s="134"/>
      <c r="I495" s="24">
        <f t="shared" si="59"/>
        <v>52750.174691001695</v>
      </c>
      <c r="J495" s="24">
        <f t="shared" si="60"/>
        <v>10071.40842852746</v>
      </c>
      <c r="K495" s="45">
        <f t="shared" si="61"/>
        <v>62821.583119529154</v>
      </c>
    </row>
    <row r="496" spans="1:11" x14ac:dyDescent="0.2">
      <c r="A496" s="138"/>
      <c r="B496" s="42">
        <f t="shared" si="64"/>
        <v>483</v>
      </c>
      <c r="C496" s="24">
        <f t="shared" si="57"/>
        <v>121.73117236385005</v>
      </c>
      <c r="D496" s="48">
        <f t="shared" si="62"/>
        <v>0.30079612978426606</v>
      </c>
      <c r="E496" s="24">
        <f t="shared" si="58"/>
        <v>282.96543211426228</v>
      </c>
      <c r="F496" s="51">
        <f t="shared" si="63"/>
        <v>0.69920387021573405</v>
      </c>
      <c r="G496" s="44">
        <f>IF(I495*($E$9*0.01/26)&gt;0,H496/2,0)</f>
        <v>404.69660447811231</v>
      </c>
      <c r="H496" s="133">
        <f>IF(I495*($E$9*0.01/26)&gt;0,(($E$9*0.01/12)*$E$8)/(1-1/(1+($E$9*0.01/12))^($E$10*12)),0)</f>
        <v>809.39320895622461</v>
      </c>
      <c r="I496" s="24">
        <f t="shared" si="59"/>
        <v>52467.209258887437</v>
      </c>
      <c r="J496" s="24">
        <f t="shared" si="60"/>
        <v>9949.6772561636099</v>
      </c>
      <c r="K496" s="45">
        <f t="shared" si="61"/>
        <v>62416.886515051046</v>
      </c>
    </row>
    <row r="497" spans="1:11" x14ac:dyDescent="0.2">
      <c r="A497" s="138"/>
      <c r="B497" s="42">
        <f t="shared" si="64"/>
        <v>484</v>
      </c>
      <c r="C497" s="24">
        <f t="shared" si="57"/>
        <v>121.07817521281714</v>
      </c>
      <c r="D497" s="48">
        <f t="shared" si="62"/>
        <v>0.29918258239146051</v>
      </c>
      <c r="E497" s="24">
        <f t="shared" si="58"/>
        <v>283.61842926529516</v>
      </c>
      <c r="F497" s="51">
        <f t="shared" si="63"/>
        <v>0.70081741760853944</v>
      </c>
      <c r="G497" s="44">
        <f>IF(I495*($E$9*0.01/26)&gt;0,H496/2,0)</f>
        <v>404.69660447811231</v>
      </c>
      <c r="H497" s="134"/>
      <c r="I497" s="24">
        <f t="shared" si="59"/>
        <v>52183.590829622139</v>
      </c>
      <c r="J497" s="24">
        <f t="shared" si="60"/>
        <v>9828.599080950793</v>
      </c>
      <c r="K497" s="45">
        <f t="shared" si="61"/>
        <v>62012.189910572932</v>
      </c>
    </row>
    <row r="498" spans="1:11" x14ac:dyDescent="0.2">
      <c r="A498" s="138"/>
      <c r="B498" s="42">
        <f t="shared" si="64"/>
        <v>485</v>
      </c>
      <c r="C498" s="24">
        <f t="shared" si="57"/>
        <v>120.42367114528184</v>
      </c>
      <c r="D498" s="48">
        <f t="shared" si="62"/>
        <v>0.2975653114277485</v>
      </c>
      <c r="E498" s="24">
        <f t="shared" si="58"/>
        <v>284.27293333283046</v>
      </c>
      <c r="F498" s="51">
        <f t="shared" si="63"/>
        <v>0.70243468857225155</v>
      </c>
      <c r="G498" s="44">
        <f>IF(I497*($E$9*0.01/26)&gt;0,H498/2,0)</f>
        <v>404.69660447811231</v>
      </c>
      <c r="H498" s="133">
        <f>IF(I497*($E$9*0.01/26)&gt;0,(($E$9*0.01/12)*$E$8)/(1-1/(1+($E$9*0.01/12))^($E$10*12)),0)</f>
        <v>809.39320895622461</v>
      </c>
      <c r="I498" s="24">
        <f t="shared" si="59"/>
        <v>51899.317896289307</v>
      </c>
      <c r="J498" s="24">
        <f t="shared" si="60"/>
        <v>9708.1754098055117</v>
      </c>
      <c r="K498" s="45">
        <f t="shared" si="61"/>
        <v>61607.493306094817</v>
      </c>
    </row>
    <row r="499" spans="1:11" x14ac:dyDescent="0.2">
      <c r="A499" s="138"/>
      <c r="B499" s="42">
        <f t="shared" si="64"/>
        <v>486</v>
      </c>
      <c r="C499" s="24">
        <f t="shared" si="57"/>
        <v>119.76765668374455</v>
      </c>
      <c r="D499" s="48">
        <f t="shared" si="62"/>
        <v>0.29594430830027407</v>
      </c>
      <c r="E499" s="24">
        <f t="shared" si="58"/>
        <v>284.92894779436779</v>
      </c>
      <c r="F499" s="51">
        <f t="shared" si="63"/>
        <v>0.70405569169972604</v>
      </c>
      <c r="G499" s="44">
        <f>IF(I497*($E$9*0.01/26)&gt;0,H498/2,0)</f>
        <v>404.69660447811231</v>
      </c>
      <c r="H499" s="134"/>
      <c r="I499" s="24">
        <f t="shared" si="59"/>
        <v>51614.38894849494</v>
      </c>
      <c r="J499" s="24">
        <f t="shared" si="60"/>
        <v>9588.4077531217663</v>
      </c>
      <c r="K499" s="45">
        <f t="shared" si="61"/>
        <v>61202.796701616709</v>
      </c>
    </row>
    <row r="500" spans="1:11" x14ac:dyDescent="0.2">
      <c r="A500" s="138"/>
      <c r="B500" s="42">
        <f t="shared" si="64"/>
        <v>487</v>
      </c>
      <c r="C500" s="24">
        <f t="shared" si="57"/>
        <v>119.11012834268062</v>
      </c>
      <c r="D500" s="48">
        <f t="shared" si="62"/>
        <v>0.29431956439635165</v>
      </c>
      <c r="E500" s="24">
        <f t="shared" si="58"/>
        <v>285.58647613543167</v>
      </c>
      <c r="F500" s="51">
        <f t="shared" si="63"/>
        <v>0.70568043560364835</v>
      </c>
      <c r="G500" s="44">
        <f>IF(I499*($E$9*0.01/26)&gt;0,H500/2,0)</f>
        <v>404.69660447811231</v>
      </c>
      <c r="H500" s="133">
        <f>IF(I499*($E$9*0.01/26)&gt;0,(($E$9*0.01/12)*$E$8)/(1-1/(1+($E$9*0.01/12))^($E$10*12)),0)</f>
        <v>809.39320895622461</v>
      </c>
      <c r="I500" s="24">
        <f t="shared" si="59"/>
        <v>51328.802472359508</v>
      </c>
      <c r="J500" s="24">
        <f t="shared" si="60"/>
        <v>9469.2976247790848</v>
      </c>
      <c r="K500" s="45">
        <f t="shared" si="61"/>
        <v>60798.100097138595</v>
      </c>
    </row>
    <row r="501" spans="1:11" x14ac:dyDescent="0.2">
      <c r="A501" s="138"/>
      <c r="B501" s="42">
        <f t="shared" si="64"/>
        <v>488</v>
      </c>
      <c r="C501" s="24">
        <f t="shared" si="57"/>
        <v>118.45108262852193</v>
      </c>
      <c r="D501" s="48">
        <f t="shared" si="62"/>
        <v>0.29269107108342013</v>
      </c>
      <c r="E501" s="24">
        <f t="shared" si="58"/>
        <v>286.24552184959038</v>
      </c>
      <c r="F501" s="51">
        <f t="shared" si="63"/>
        <v>0.70730892891657982</v>
      </c>
      <c r="G501" s="44">
        <f>IF(I499*($E$9*0.01/26)&gt;0,H500/2,0)</f>
        <v>404.69660447811231</v>
      </c>
      <c r="H501" s="134"/>
      <c r="I501" s="24">
        <f t="shared" si="59"/>
        <v>51042.556950509919</v>
      </c>
      <c r="J501" s="24">
        <f t="shared" si="60"/>
        <v>9350.8465421505625</v>
      </c>
      <c r="K501" s="45">
        <f t="shared" si="61"/>
        <v>60393.40349266048</v>
      </c>
    </row>
    <row r="502" spans="1:11" x14ac:dyDescent="0.2">
      <c r="A502" s="138"/>
      <c r="B502" s="42">
        <f t="shared" si="64"/>
        <v>489</v>
      </c>
      <c r="C502" s="24">
        <f t="shared" si="57"/>
        <v>117.79051603963826</v>
      </c>
      <c r="D502" s="48">
        <f t="shared" si="62"/>
        <v>0.29105881970899727</v>
      </c>
      <c r="E502" s="24">
        <f t="shared" si="58"/>
        <v>286.90608843847406</v>
      </c>
      <c r="F502" s="51">
        <f t="shared" si="63"/>
        <v>0.70894118029100273</v>
      </c>
      <c r="G502" s="44">
        <f>IF(I501*($E$9*0.01/26)&gt;0,H502/2,0)</f>
        <v>404.69660447811231</v>
      </c>
      <c r="H502" s="133">
        <f>IF(I501*($E$9*0.01/26)&gt;0,(($E$9*0.01/12)*$E$8)/(1-1/(1+($E$9*0.01/12))^($E$10*12)),0)</f>
        <v>809.39320895622461</v>
      </c>
      <c r="I502" s="24">
        <f t="shared" si="59"/>
        <v>50755.650862071445</v>
      </c>
      <c r="J502" s="24">
        <f t="shared" si="60"/>
        <v>9233.056026110924</v>
      </c>
      <c r="K502" s="45">
        <f t="shared" si="61"/>
        <v>59988.706888182365</v>
      </c>
    </row>
    <row r="503" spans="1:11" x14ac:dyDescent="0.2">
      <c r="A503" s="138"/>
      <c r="B503" s="42">
        <f t="shared" si="64"/>
        <v>490</v>
      </c>
      <c r="C503" s="24">
        <f t="shared" si="57"/>
        <v>117.12842506631871</v>
      </c>
      <c r="D503" s="48">
        <f t="shared" si="62"/>
        <v>0.28942280160063344</v>
      </c>
      <c r="E503" s="24">
        <f t="shared" si="58"/>
        <v>287.56817941179361</v>
      </c>
      <c r="F503" s="51">
        <f t="shared" si="63"/>
        <v>0.71057719839936662</v>
      </c>
      <c r="G503" s="44">
        <f>IF(I501*($E$9*0.01/26)&gt;0,H502/2,0)</f>
        <v>404.69660447811231</v>
      </c>
      <c r="H503" s="134"/>
      <c r="I503" s="24">
        <f t="shared" si="59"/>
        <v>50468.082682659653</v>
      </c>
      <c r="J503" s="24">
        <f t="shared" si="60"/>
        <v>9115.9276010446047</v>
      </c>
      <c r="K503" s="45">
        <f t="shared" si="61"/>
        <v>59584.010283704258</v>
      </c>
    </row>
    <row r="504" spans="1:11" x14ac:dyDescent="0.2">
      <c r="A504" s="138"/>
      <c r="B504" s="42">
        <f t="shared" si="64"/>
        <v>491</v>
      </c>
      <c r="C504" s="24">
        <f t="shared" si="57"/>
        <v>116.46480619075304</v>
      </c>
      <c r="D504" s="48">
        <f t="shared" si="62"/>
        <v>0.28778300806586565</v>
      </c>
      <c r="E504" s="24">
        <f t="shared" si="58"/>
        <v>288.23179828735925</v>
      </c>
      <c r="F504" s="51">
        <f t="shared" si="63"/>
        <v>0.71221699193413435</v>
      </c>
      <c r="G504" s="44">
        <f>IF(I503*($E$9*0.01/26)&gt;0,H504/2,0)</f>
        <v>404.69660447811231</v>
      </c>
      <c r="H504" s="133">
        <f>IF(I503*($E$9*0.01/26)&gt;0,(($E$9*0.01/12)*$E$8)/(1-1/(1+($E$9*0.01/12))^($E$10*12)),0)</f>
        <v>809.39320895622461</v>
      </c>
      <c r="I504" s="24">
        <f t="shared" si="59"/>
        <v>50179.850884372296</v>
      </c>
      <c r="J504" s="24">
        <f t="shared" si="60"/>
        <v>8999.4627948538509</v>
      </c>
      <c r="K504" s="45">
        <f t="shared" si="61"/>
        <v>59179.31367922615</v>
      </c>
    </row>
    <row r="505" spans="1:11" x14ac:dyDescent="0.2">
      <c r="A505" s="138"/>
      <c r="B505" s="42">
        <f t="shared" si="64"/>
        <v>492</v>
      </c>
      <c r="C505" s="24">
        <f t="shared" si="57"/>
        <v>115.79965588701297</v>
      </c>
      <c r="D505" s="48">
        <f t="shared" si="62"/>
        <v>0.28613943039217149</v>
      </c>
      <c r="E505" s="24">
        <f t="shared" si="58"/>
        <v>288.89694859109932</v>
      </c>
      <c r="F505" s="51">
        <f t="shared" si="63"/>
        <v>0.71386056960782851</v>
      </c>
      <c r="G505" s="44">
        <f>IF(I503*($E$9*0.01/26)&gt;0,H504/2,0)</f>
        <v>404.69660447811231</v>
      </c>
      <c r="H505" s="134"/>
      <c r="I505" s="24">
        <f t="shared" si="59"/>
        <v>49890.953935781195</v>
      </c>
      <c r="J505" s="24">
        <f t="shared" si="60"/>
        <v>8883.6631389668382</v>
      </c>
      <c r="K505" s="45">
        <f t="shared" si="61"/>
        <v>58774.617074748036</v>
      </c>
    </row>
    <row r="506" spans="1:11" x14ac:dyDescent="0.2">
      <c r="A506" s="138"/>
      <c r="B506" s="42">
        <f t="shared" si="64"/>
        <v>493</v>
      </c>
      <c r="C506" s="24">
        <f t="shared" si="57"/>
        <v>115.13297062103352</v>
      </c>
      <c r="D506" s="48">
        <f t="shared" si="62"/>
        <v>0.28449205984692266</v>
      </c>
      <c r="E506" s="24">
        <f t="shared" si="58"/>
        <v>289.5636338570788</v>
      </c>
      <c r="F506" s="51">
        <f t="shared" si="63"/>
        <v>0.71550794015307739</v>
      </c>
      <c r="G506" s="44">
        <f>IF(I505*($E$9*0.01/26)&gt;0,H506/2,0)</f>
        <v>404.69660447811231</v>
      </c>
      <c r="H506" s="133">
        <f>IF(I505*($E$9*0.01/26)&gt;0,(($E$9*0.01/12)*$E$8)/(1-1/(1+($E$9*0.01/12))^($E$10*12)),0)</f>
        <v>809.39320895622461</v>
      </c>
      <c r="I506" s="24">
        <f t="shared" si="59"/>
        <v>49601.390301924119</v>
      </c>
      <c r="J506" s="24">
        <f t="shared" si="60"/>
        <v>8768.5301683458056</v>
      </c>
      <c r="K506" s="45">
        <f t="shared" si="61"/>
        <v>58369.920470269921</v>
      </c>
    </row>
    <row r="507" spans="1:11" x14ac:dyDescent="0.2">
      <c r="A507" s="139"/>
      <c r="B507" s="42">
        <f t="shared" si="64"/>
        <v>494</v>
      </c>
      <c r="C507" s="24">
        <f t="shared" si="57"/>
        <v>114.46474685059411</v>
      </c>
      <c r="D507" s="48">
        <f t="shared" si="62"/>
        <v>0.28284088767733867</v>
      </c>
      <c r="E507" s="24">
        <f t="shared" si="58"/>
        <v>290.2318576275182</v>
      </c>
      <c r="F507" s="51">
        <f t="shared" si="63"/>
        <v>0.71715911232266139</v>
      </c>
      <c r="G507" s="44">
        <f>IF(I505*($E$9*0.01/26)&gt;0,H506/2,0)</f>
        <v>404.69660447811231</v>
      </c>
      <c r="H507" s="134"/>
      <c r="I507" s="24">
        <f t="shared" si="59"/>
        <v>49311.158444296598</v>
      </c>
      <c r="J507" s="24">
        <f t="shared" si="60"/>
        <v>8654.0654214952119</v>
      </c>
      <c r="K507" s="45">
        <f t="shared" si="61"/>
        <v>57965.223865791806</v>
      </c>
    </row>
    <row r="508" spans="1:11" x14ac:dyDescent="0.2">
      <c r="A508" s="137">
        <f>A482+1</f>
        <v>20</v>
      </c>
      <c r="B508" s="42">
        <f t="shared" si="64"/>
        <v>495</v>
      </c>
      <c r="C508" s="24">
        <f t="shared" si="57"/>
        <v>113.79498102529983</v>
      </c>
      <c r="D508" s="48">
        <f t="shared" si="62"/>
        <v>0.28118590511044017</v>
      </c>
      <c r="E508" s="24">
        <f t="shared" si="58"/>
        <v>290.90162345281249</v>
      </c>
      <c r="F508" s="51">
        <f t="shared" si="63"/>
        <v>0.71881409488955983</v>
      </c>
      <c r="G508" s="44">
        <f>IF(I507*($E$9*0.01/26)&gt;0,H508/2,0)</f>
        <v>404.69660447811231</v>
      </c>
      <c r="H508" s="133">
        <f>IF(I507*($E$9*0.01/26)&gt;0,(($E$9*0.01/12)*$E$8)/(1-1/(1+($E$9*0.01/12))^($E$10*12)),0)</f>
        <v>809.39320895622461</v>
      </c>
      <c r="I508" s="24">
        <f t="shared" si="59"/>
        <v>49020.256820843788</v>
      </c>
      <c r="J508" s="24">
        <f t="shared" si="60"/>
        <v>8540.2704404699125</v>
      </c>
      <c r="K508" s="45">
        <f t="shared" si="61"/>
        <v>57560.527261313699</v>
      </c>
    </row>
    <row r="509" spans="1:11" x14ac:dyDescent="0.2">
      <c r="A509" s="138"/>
      <c r="B509" s="42">
        <f t="shared" si="64"/>
        <v>496</v>
      </c>
      <c r="C509" s="24">
        <f t="shared" si="57"/>
        <v>113.12366958656257</v>
      </c>
      <c r="D509" s="48">
        <f t="shared" si="62"/>
        <v>0.27952710335300274</v>
      </c>
      <c r="E509" s="24">
        <f t="shared" si="58"/>
        <v>291.57293489154972</v>
      </c>
      <c r="F509" s="51">
        <f t="shared" si="63"/>
        <v>0.72047289664699721</v>
      </c>
      <c r="G509" s="44">
        <f>IF(I507*($E$9*0.01/26)&gt;0,H508/2,0)</f>
        <v>404.69660447811231</v>
      </c>
      <c r="H509" s="134"/>
      <c r="I509" s="24">
        <f t="shared" si="59"/>
        <v>48728.68388595224</v>
      </c>
      <c r="J509" s="24">
        <f t="shared" si="60"/>
        <v>8427.1467708833497</v>
      </c>
      <c r="K509" s="45">
        <f t="shared" si="61"/>
        <v>57155.830656835591</v>
      </c>
    </row>
    <row r="510" spans="1:11" x14ac:dyDescent="0.2">
      <c r="A510" s="138"/>
      <c r="B510" s="42">
        <f t="shared" si="64"/>
        <v>497</v>
      </c>
      <c r="C510" s="24">
        <f t="shared" si="57"/>
        <v>112.45080896758208</v>
      </c>
      <c r="D510" s="48">
        <f t="shared" si="62"/>
        <v>0.27786447359150968</v>
      </c>
      <c r="E510" s="24">
        <f t="shared" si="58"/>
        <v>292.24579551053023</v>
      </c>
      <c r="F510" s="51">
        <f t="shared" si="63"/>
        <v>0.72213552640849032</v>
      </c>
      <c r="G510" s="44">
        <f>IF(I509*($E$9*0.01/26)&gt;0,H510/2,0)</f>
        <v>404.69660447811231</v>
      </c>
      <c r="H510" s="133">
        <f>IF(I509*($E$9*0.01/26)&gt;0,(($E$9*0.01/12)*$E$8)/(1-1/(1+($E$9*0.01/12))^($E$10*12)),0)</f>
        <v>809.39320895622461</v>
      </c>
      <c r="I510" s="24">
        <f t="shared" si="59"/>
        <v>48436.438090441712</v>
      </c>
      <c r="J510" s="24">
        <f t="shared" si="60"/>
        <v>8314.6959619157678</v>
      </c>
      <c r="K510" s="45">
        <f t="shared" si="61"/>
        <v>56751.134052357476</v>
      </c>
    </row>
    <row r="511" spans="1:11" x14ac:dyDescent="0.2">
      <c r="A511" s="138"/>
      <c r="B511" s="42">
        <f t="shared" si="64"/>
        <v>498</v>
      </c>
      <c r="C511" s="24">
        <f t="shared" si="57"/>
        <v>111.77639559332702</v>
      </c>
      <c r="D511" s="48">
        <f t="shared" si="62"/>
        <v>0.2761980069921055</v>
      </c>
      <c r="E511" s="24">
        <f t="shared" si="58"/>
        <v>292.92020888478527</v>
      </c>
      <c r="F511" s="51">
        <f t="shared" si="63"/>
        <v>0.7238019930078945</v>
      </c>
      <c r="G511" s="44">
        <f>IF(I509*($E$9*0.01/26)&gt;0,H510/2,0)</f>
        <v>404.69660447811231</v>
      </c>
      <c r="H511" s="134"/>
      <c r="I511" s="24">
        <f t="shared" si="59"/>
        <v>48143.517881556923</v>
      </c>
      <c r="J511" s="24">
        <f t="shared" si="60"/>
        <v>8202.91956632244</v>
      </c>
      <c r="K511" s="45">
        <f t="shared" si="61"/>
        <v>56346.437447879362</v>
      </c>
    </row>
    <row r="512" spans="1:11" x14ac:dyDescent="0.2">
      <c r="A512" s="138"/>
      <c r="B512" s="42">
        <f t="shared" si="64"/>
        <v>499</v>
      </c>
      <c r="C512" s="24">
        <f t="shared" si="57"/>
        <v>111.10042588051597</v>
      </c>
      <c r="D512" s="48">
        <f t="shared" si="62"/>
        <v>0.27452769470054883</v>
      </c>
      <c r="E512" s="24">
        <f t="shared" si="58"/>
        <v>293.59617859759635</v>
      </c>
      <c r="F512" s="51">
        <f t="shared" si="63"/>
        <v>0.72547230529945117</v>
      </c>
      <c r="G512" s="44">
        <f>IF(I511*($E$9*0.01/26)&gt;0,H512/2,0)</f>
        <v>404.69660447811231</v>
      </c>
      <c r="H512" s="133">
        <f>IF(I511*($E$9*0.01/26)&gt;0,(($E$9*0.01/12)*$E$8)/(1-1/(1+($E$9*0.01/12))^($E$10*12)),0)</f>
        <v>809.39320895622461</v>
      </c>
      <c r="I512" s="24">
        <f t="shared" si="59"/>
        <v>47849.921702959327</v>
      </c>
      <c r="J512" s="24">
        <f t="shared" si="60"/>
        <v>8091.819140441924</v>
      </c>
      <c r="K512" s="45">
        <f t="shared" si="61"/>
        <v>55941.740843401254</v>
      </c>
    </row>
    <row r="513" spans="1:11" x14ac:dyDescent="0.2">
      <c r="A513" s="138"/>
      <c r="B513" s="42">
        <f t="shared" si="64"/>
        <v>500</v>
      </c>
      <c r="C513" s="24">
        <f t="shared" si="57"/>
        <v>110.42289623759844</v>
      </c>
      <c r="D513" s="48">
        <f t="shared" si="62"/>
        <v>0.27285352784216543</v>
      </c>
      <c r="E513" s="24">
        <f t="shared" si="58"/>
        <v>294.27370824051388</v>
      </c>
      <c r="F513" s="51">
        <f t="shared" si="63"/>
        <v>0.72714647215783457</v>
      </c>
      <c r="G513" s="44">
        <f>IF(I511*($E$9*0.01/26)&gt;0,H512/2,0)</f>
        <v>404.69660447811231</v>
      </c>
      <c r="H513" s="134"/>
      <c r="I513" s="24">
        <f t="shared" si="59"/>
        <v>47555.647994718813</v>
      </c>
      <c r="J513" s="24">
        <f t="shared" si="60"/>
        <v>7981.3962442043257</v>
      </c>
      <c r="K513" s="45">
        <f t="shared" si="61"/>
        <v>55537.044238923139</v>
      </c>
    </row>
    <row r="514" spans="1:11" x14ac:dyDescent="0.2">
      <c r="A514" s="138"/>
      <c r="B514" s="42">
        <f t="shared" si="64"/>
        <v>501</v>
      </c>
      <c r="C514" s="24">
        <f t="shared" si="57"/>
        <v>109.74380306473572</v>
      </c>
      <c r="D514" s="48">
        <f t="shared" si="62"/>
        <v>0.2711754975218012</v>
      </c>
      <c r="E514" s="24">
        <f t="shared" si="58"/>
        <v>294.95280141337662</v>
      </c>
      <c r="F514" s="51">
        <f t="shared" si="63"/>
        <v>0.72882450247819885</v>
      </c>
      <c r="G514" s="44">
        <f>IF(I513*($E$9*0.01/26)&gt;0,H514/2,0)</f>
        <v>404.69660447811231</v>
      </c>
      <c r="H514" s="133">
        <f>IF(I513*($E$9*0.01/26)&gt;0,(($E$9*0.01/12)*$E$8)/(1-1/(1+($E$9*0.01/12))^($E$10*12)),0)</f>
        <v>809.39320895622461</v>
      </c>
      <c r="I514" s="24">
        <f t="shared" si="59"/>
        <v>47260.695193305437</v>
      </c>
      <c r="J514" s="24">
        <f t="shared" si="60"/>
        <v>7871.6524411395903</v>
      </c>
      <c r="K514" s="45">
        <f t="shared" si="61"/>
        <v>55132.347634445025</v>
      </c>
    </row>
    <row r="515" spans="1:11" x14ac:dyDescent="0.2">
      <c r="A515" s="138"/>
      <c r="B515" s="42">
        <f t="shared" si="64"/>
        <v>502</v>
      </c>
      <c r="C515" s="24">
        <f t="shared" si="57"/>
        <v>109.06314275378176</v>
      </c>
      <c r="D515" s="48">
        <f t="shared" si="62"/>
        <v>0.26949359482377461</v>
      </c>
      <c r="E515" s="24">
        <f t="shared" si="58"/>
        <v>295.63346172433057</v>
      </c>
      <c r="F515" s="51">
        <f t="shared" si="63"/>
        <v>0.73050640517622545</v>
      </c>
      <c r="G515" s="44">
        <f>IF(I513*($E$9*0.01/26)&gt;0,H514/2,0)</f>
        <v>404.69660447811231</v>
      </c>
      <c r="H515" s="134"/>
      <c r="I515" s="24">
        <f t="shared" si="59"/>
        <v>46965.061731581103</v>
      </c>
      <c r="J515" s="24">
        <f t="shared" si="60"/>
        <v>7762.5892983858084</v>
      </c>
      <c r="K515" s="45">
        <f t="shared" si="61"/>
        <v>54727.65102996691</v>
      </c>
    </row>
    <row r="516" spans="1:11" x14ac:dyDescent="0.2">
      <c r="A516" s="138"/>
      <c r="B516" s="42">
        <f t="shared" si="64"/>
        <v>503</v>
      </c>
      <c r="C516" s="24">
        <f t="shared" si="57"/>
        <v>108.38091168826408</v>
      </c>
      <c r="D516" s="48">
        <f t="shared" si="62"/>
        <v>0.26780781081182947</v>
      </c>
      <c r="E516" s="24">
        <f t="shared" si="58"/>
        <v>296.31569278984824</v>
      </c>
      <c r="F516" s="51">
        <f t="shared" si="63"/>
        <v>0.73219218918817053</v>
      </c>
      <c r="G516" s="44">
        <f>IF(I515*($E$9*0.01/26)&gt;0,H516/2,0)</f>
        <v>404.69660447811231</v>
      </c>
      <c r="H516" s="133">
        <f>IF(I515*($E$9*0.01/26)&gt;0,(($E$9*0.01/12)*$E$8)/(1-1/(1+($E$9*0.01/12))^($E$10*12)),0)</f>
        <v>809.39320895622461</v>
      </c>
      <c r="I516" s="24">
        <f t="shared" si="59"/>
        <v>46668.746038791258</v>
      </c>
      <c r="J516" s="24">
        <f t="shared" si="60"/>
        <v>7654.2083866975445</v>
      </c>
      <c r="K516" s="45">
        <f t="shared" si="61"/>
        <v>54322.954425488802</v>
      </c>
    </row>
    <row r="517" spans="1:11" x14ac:dyDescent="0.2">
      <c r="A517" s="138"/>
      <c r="B517" s="42">
        <f t="shared" si="64"/>
        <v>504</v>
      </c>
      <c r="C517" s="24">
        <f t="shared" si="57"/>
        <v>107.69710624336443</v>
      </c>
      <c r="D517" s="48">
        <f t="shared" si="62"/>
        <v>0.26611813652908756</v>
      </c>
      <c r="E517" s="24">
        <f t="shared" si="58"/>
        <v>296.99949823474788</v>
      </c>
      <c r="F517" s="51">
        <f t="shared" si="63"/>
        <v>0.73388186347091244</v>
      </c>
      <c r="G517" s="44">
        <f>IF(I515*($E$9*0.01/26)&gt;0,H516/2,0)</f>
        <v>404.69660447811231</v>
      </c>
      <c r="H517" s="134"/>
      <c r="I517" s="24">
        <f t="shared" si="59"/>
        <v>46371.746540556509</v>
      </c>
      <c r="J517" s="24">
        <f t="shared" si="60"/>
        <v>7546.5112804541805</v>
      </c>
      <c r="K517" s="45">
        <f t="shared" si="61"/>
        <v>53918.257821010688</v>
      </c>
    </row>
    <row r="518" spans="1:11" x14ac:dyDescent="0.2">
      <c r="A518" s="138"/>
      <c r="B518" s="42">
        <f t="shared" si="64"/>
        <v>505</v>
      </c>
      <c r="C518" s="24">
        <f t="shared" si="57"/>
        <v>107.01172278589962</v>
      </c>
      <c r="D518" s="48">
        <f t="shared" si="62"/>
        <v>0.26442456299800082</v>
      </c>
      <c r="E518" s="24">
        <f t="shared" si="58"/>
        <v>297.68488169221268</v>
      </c>
      <c r="F518" s="51">
        <f t="shared" si="63"/>
        <v>0.73557543700199923</v>
      </c>
      <c r="G518" s="44">
        <f>IF(I517*($E$9*0.01/26)&gt;0,H518/2,0)</f>
        <v>404.69660447811231</v>
      </c>
      <c r="H518" s="133">
        <f>IF(I517*($E$9*0.01/26)&gt;0,(($E$9*0.01/12)*$E$8)/(1-1/(1+($E$9*0.01/12))^($E$10*12)),0)</f>
        <v>809.39320895622461</v>
      </c>
      <c r="I518" s="24">
        <f t="shared" si="59"/>
        <v>46074.061658864295</v>
      </c>
      <c r="J518" s="24">
        <f t="shared" si="60"/>
        <v>7439.4995576682804</v>
      </c>
      <c r="K518" s="45">
        <f t="shared" si="61"/>
        <v>53513.561216532573</v>
      </c>
    </row>
    <row r="519" spans="1:11" x14ac:dyDescent="0.2">
      <c r="A519" s="138"/>
      <c r="B519" s="42">
        <f t="shared" si="64"/>
        <v>506</v>
      </c>
      <c r="C519" s="24">
        <f t="shared" si="57"/>
        <v>106.32475767430221</v>
      </c>
      <c r="D519" s="48">
        <f t="shared" si="62"/>
        <v>0.26272708122030386</v>
      </c>
      <c r="E519" s="24">
        <f t="shared" si="58"/>
        <v>298.37184680381012</v>
      </c>
      <c r="F519" s="51">
        <f t="shared" si="63"/>
        <v>0.73727291877969614</v>
      </c>
      <c r="G519" s="44">
        <f>IF(I517*($E$9*0.01/26)&gt;0,H518/2,0)</f>
        <v>404.69660447811231</v>
      </c>
      <c r="H519" s="134"/>
      <c r="I519" s="24">
        <f t="shared" si="59"/>
        <v>45775.689812060482</v>
      </c>
      <c r="J519" s="24">
        <f t="shared" si="60"/>
        <v>7333.174799993978</v>
      </c>
      <c r="K519" s="45">
        <f t="shared" si="61"/>
        <v>53108.864612054458</v>
      </c>
    </row>
    <row r="520" spans="1:11" x14ac:dyDescent="0.2">
      <c r="A520" s="138"/>
      <c r="B520" s="42">
        <f t="shared" si="64"/>
        <v>507</v>
      </c>
      <c r="C520" s="24">
        <f t="shared" si="57"/>
        <v>105.6362072586011</v>
      </c>
      <c r="D520" s="48">
        <f t="shared" si="62"/>
        <v>0.26102568217696609</v>
      </c>
      <c r="E520" s="24">
        <f t="shared" si="58"/>
        <v>299.06039721951117</v>
      </c>
      <c r="F520" s="51">
        <f t="shared" si="63"/>
        <v>0.7389743178230338</v>
      </c>
      <c r="G520" s="44">
        <f>IF(I519*($E$9*0.01/26)&gt;0,H520/2,0)</f>
        <v>404.69660447811231</v>
      </c>
      <c r="H520" s="133">
        <f>IF(I519*($E$9*0.01/26)&gt;0,(($E$9*0.01/12)*$E$8)/(1-1/(1+($E$9*0.01/12))^($E$10*12)),0)</f>
        <v>809.39320895622461</v>
      </c>
      <c r="I520" s="24">
        <f t="shared" si="59"/>
        <v>45476.629414840972</v>
      </c>
      <c r="J520" s="24">
        <f t="shared" si="60"/>
        <v>7227.5385927353773</v>
      </c>
      <c r="K520" s="45">
        <f t="shared" si="61"/>
        <v>52704.168007576351</v>
      </c>
    </row>
    <row r="521" spans="1:11" x14ac:dyDescent="0.2">
      <c r="A521" s="138"/>
      <c r="B521" s="42">
        <f t="shared" si="64"/>
        <v>508</v>
      </c>
      <c r="C521" s="24">
        <f t="shared" si="57"/>
        <v>104.94606788040224</v>
      </c>
      <c r="D521" s="48">
        <f t="shared" si="62"/>
        <v>0.25932035682814375</v>
      </c>
      <c r="E521" s="24">
        <f t="shared" si="58"/>
        <v>299.75053659771004</v>
      </c>
      <c r="F521" s="51">
        <f t="shared" si="63"/>
        <v>0.74067964317185619</v>
      </c>
      <c r="G521" s="44">
        <f>IF(I519*($E$9*0.01/26)&gt;0,H520/2,0)</f>
        <v>404.69660447811231</v>
      </c>
      <c r="H521" s="134"/>
      <c r="I521" s="24">
        <f t="shared" si="59"/>
        <v>45176.87887824326</v>
      </c>
      <c r="J521" s="24">
        <f t="shared" si="60"/>
        <v>7122.5925248549747</v>
      </c>
      <c r="K521" s="45">
        <f t="shared" si="61"/>
        <v>52299.471403098236</v>
      </c>
    </row>
    <row r="522" spans="1:11" x14ac:dyDescent="0.2">
      <c r="A522" s="138"/>
      <c r="B522" s="42">
        <f t="shared" si="64"/>
        <v>509</v>
      </c>
      <c r="C522" s="24">
        <f t="shared" si="57"/>
        <v>104.25433587286905</v>
      </c>
      <c r="D522" s="48">
        <f t="shared" si="62"/>
        <v>0.25761109611313171</v>
      </c>
      <c r="E522" s="24">
        <f t="shared" si="58"/>
        <v>300.44226860524327</v>
      </c>
      <c r="F522" s="51">
        <f t="shared" si="63"/>
        <v>0.74238890388686829</v>
      </c>
      <c r="G522" s="44">
        <f>IF(I521*($E$9*0.01/26)&gt;0,H522/2,0)</f>
        <v>404.69660447811231</v>
      </c>
      <c r="H522" s="133">
        <f>IF(I521*($E$9*0.01/26)&gt;0,(($E$9*0.01/12)*$E$8)/(1-1/(1+($E$9*0.01/12))^($E$10*12)),0)</f>
        <v>809.39320895622461</v>
      </c>
      <c r="I522" s="24">
        <f t="shared" si="59"/>
        <v>44876.436609638018</v>
      </c>
      <c r="J522" s="24">
        <f t="shared" si="60"/>
        <v>7018.3381889821057</v>
      </c>
      <c r="K522" s="45">
        <f t="shared" si="61"/>
        <v>51894.774798620121</v>
      </c>
    </row>
    <row r="523" spans="1:11" x14ac:dyDescent="0.2">
      <c r="A523" s="138"/>
      <c r="B523" s="42">
        <f t="shared" si="64"/>
        <v>510</v>
      </c>
      <c r="C523" s="24">
        <f t="shared" si="57"/>
        <v>103.5610075607031</v>
      </c>
      <c r="D523" s="48">
        <f t="shared" si="62"/>
        <v>0.2558978909503159</v>
      </c>
      <c r="E523" s="24">
        <f t="shared" si="58"/>
        <v>301.1355969174092</v>
      </c>
      <c r="F523" s="51">
        <f t="shared" si="63"/>
        <v>0.7441021090496841</v>
      </c>
      <c r="G523" s="44">
        <f>IF(I521*($E$9*0.01/26)&gt;0,H522/2,0)</f>
        <v>404.69660447811231</v>
      </c>
      <c r="H523" s="134"/>
      <c r="I523" s="24">
        <f t="shared" si="59"/>
        <v>44575.301012720607</v>
      </c>
      <c r="J523" s="24">
        <f t="shared" si="60"/>
        <v>6914.7771814214029</v>
      </c>
      <c r="K523" s="45">
        <f t="shared" si="61"/>
        <v>51490.078194142014</v>
      </c>
    </row>
    <row r="524" spans="1:11" x14ac:dyDescent="0.2">
      <c r="A524" s="138"/>
      <c r="B524" s="42">
        <f t="shared" si="64"/>
        <v>511</v>
      </c>
      <c r="C524" s="24">
        <f t="shared" si="57"/>
        <v>102.86607926012447</v>
      </c>
      <c r="D524" s="48">
        <f t="shared" si="62"/>
        <v>0.25418073223712428</v>
      </c>
      <c r="E524" s="24">
        <f t="shared" si="58"/>
        <v>301.83052521798783</v>
      </c>
      <c r="F524" s="51">
        <f t="shared" si="63"/>
        <v>0.74581926776287566</v>
      </c>
      <c r="G524" s="44">
        <f>IF(I523*($E$9*0.01/26)&gt;0,H524/2,0)</f>
        <v>404.69660447811231</v>
      </c>
      <c r="H524" s="133">
        <f>IF(I523*($E$9*0.01/26)&gt;0,(($E$9*0.01/12)*$E$8)/(1-1/(1+($E$9*0.01/12))^($E$10*12)),0)</f>
        <v>809.39320895622461</v>
      </c>
      <c r="I524" s="24">
        <f t="shared" si="59"/>
        <v>44273.470487502622</v>
      </c>
      <c r="J524" s="24">
        <f t="shared" si="60"/>
        <v>6811.9111021612789</v>
      </c>
      <c r="K524" s="45">
        <f t="shared" si="61"/>
        <v>51085.381589663899</v>
      </c>
    </row>
    <row r="525" spans="1:11" x14ac:dyDescent="0.2">
      <c r="A525" s="138"/>
      <c r="B525" s="42">
        <f t="shared" si="64"/>
        <v>512</v>
      </c>
      <c r="C525" s="24">
        <f t="shared" si="57"/>
        <v>102.16954727885219</v>
      </c>
      <c r="D525" s="48">
        <f t="shared" si="62"/>
        <v>0.2524596108499792</v>
      </c>
      <c r="E525" s="24">
        <f t="shared" si="58"/>
        <v>302.52705719926013</v>
      </c>
      <c r="F525" s="51">
        <f t="shared" si="63"/>
        <v>0.74754038915002086</v>
      </c>
      <c r="G525" s="44">
        <f>IF(I523*($E$9*0.01/26)&gt;0,H524/2,0)</f>
        <v>404.69660447811231</v>
      </c>
      <c r="H525" s="134"/>
      <c r="I525" s="24">
        <f t="shared" si="59"/>
        <v>43970.943430303363</v>
      </c>
      <c r="J525" s="24">
        <f t="shared" si="60"/>
        <v>6709.7415548824265</v>
      </c>
      <c r="K525" s="45">
        <f t="shared" si="61"/>
        <v>50680.684985185791</v>
      </c>
    </row>
    <row r="526" spans="1:11" x14ac:dyDescent="0.2">
      <c r="A526" s="138"/>
      <c r="B526" s="42">
        <f t="shared" si="64"/>
        <v>513</v>
      </c>
      <c r="C526" s="24">
        <f t="shared" ref="C526:C589" si="65">IF(I525*($E$9*0.01/26)&gt;0,I525*($E$9*0.01/26),0)</f>
        <v>101.47140791608467</v>
      </c>
      <c r="D526" s="48">
        <f t="shared" si="62"/>
        <v>0.25073451764424842</v>
      </c>
      <c r="E526" s="24">
        <f t="shared" ref="E526:E589" si="66">IF(I525*($E$9*0.01/26)&gt;0,G526-C526,0)</f>
        <v>303.22519656202763</v>
      </c>
      <c r="F526" s="51">
        <f t="shared" si="63"/>
        <v>0.74926548235575163</v>
      </c>
      <c r="G526" s="44">
        <f>IF(I525*($E$9*0.01/26)&gt;0,H526/2,0)</f>
        <v>404.69660447811231</v>
      </c>
      <c r="H526" s="133">
        <f>IF(I525*($E$9*0.01/26)&gt;0,(($E$9*0.01/12)*$E$8)/(1-1/(1+($E$9*0.01/12))^($E$10*12)),0)</f>
        <v>809.39320895622461</v>
      </c>
      <c r="I526" s="24">
        <f t="shared" ref="I526:I589" si="67">IF(I525*($E$9*0.01/26)&gt;0,I525-E526,0)</f>
        <v>43667.718233741332</v>
      </c>
      <c r="J526" s="24">
        <f t="shared" ref="J526:J589" si="68">J525-C526</f>
        <v>6608.2701469663416</v>
      </c>
      <c r="K526" s="45">
        <f t="shared" ref="K526:K589" si="69">I526+J526</f>
        <v>50275.988380707677</v>
      </c>
    </row>
    <row r="527" spans="1:11" x14ac:dyDescent="0.2">
      <c r="A527" s="138"/>
      <c r="B527" s="42">
        <f t="shared" si="64"/>
        <v>514</v>
      </c>
      <c r="C527" s="24">
        <f t="shared" si="65"/>
        <v>100.77165746247999</v>
      </c>
      <c r="D527" s="48">
        <f t="shared" ref="D527:D590" si="70">C527/G527</f>
        <v>0.24900544345419667</v>
      </c>
      <c r="E527" s="24">
        <f t="shared" si="66"/>
        <v>303.92494701563231</v>
      </c>
      <c r="F527" s="51">
        <f t="shared" ref="F527:F590" si="71">E527/G527</f>
        <v>0.75099455654580327</v>
      </c>
      <c r="G527" s="44">
        <f>IF(I525*($E$9*0.01/26)&gt;0,H526/2,0)</f>
        <v>404.69660447811231</v>
      </c>
      <c r="H527" s="134"/>
      <c r="I527" s="24">
        <f t="shared" si="67"/>
        <v>43363.793286725697</v>
      </c>
      <c r="J527" s="24">
        <f t="shared" si="68"/>
        <v>6507.4984895038615</v>
      </c>
      <c r="K527" s="45">
        <f t="shared" si="69"/>
        <v>49871.291776229555</v>
      </c>
    </row>
    <row r="528" spans="1:11" x14ac:dyDescent="0.2">
      <c r="A528" s="138"/>
      <c r="B528" s="42">
        <f t="shared" si="64"/>
        <v>515</v>
      </c>
      <c r="C528" s="24">
        <f t="shared" si="65"/>
        <v>100.07029220013621</v>
      </c>
      <c r="D528" s="48">
        <f t="shared" si="70"/>
        <v>0.24727237909293709</v>
      </c>
      <c r="E528" s="24">
        <f t="shared" si="66"/>
        <v>304.62631227797613</v>
      </c>
      <c r="F528" s="51">
        <f t="shared" si="71"/>
        <v>0.75272762090706302</v>
      </c>
      <c r="G528" s="44">
        <f>IF(I527*($E$9*0.01/26)&gt;0,H528/2,0)</f>
        <v>404.69660447811231</v>
      </c>
      <c r="H528" s="133">
        <f>IF(I527*($E$9*0.01/26)&gt;0,(($E$9*0.01/12)*$E$8)/(1-1/(1+($E$9*0.01/12))^($E$10*12)),0)</f>
        <v>809.39320895622461</v>
      </c>
      <c r="I528" s="24">
        <f t="shared" si="67"/>
        <v>43059.166974447719</v>
      </c>
      <c r="J528" s="24">
        <f t="shared" si="68"/>
        <v>6407.428197303725</v>
      </c>
      <c r="K528" s="45">
        <f t="shared" si="69"/>
        <v>49466.59517175144</v>
      </c>
    </row>
    <row r="529" spans="1:11" x14ac:dyDescent="0.2">
      <c r="A529" s="138"/>
      <c r="B529" s="42">
        <f t="shared" si="64"/>
        <v>516</v>
      </c>
      <c r="C529" s="24">
        <f t="shared" si="65"/>
        <v>99.367308402571652</v>
      </c>
      <c r="D529" s="48">
        <f t="shared" si="70"/>
        <v>0.24553531535238235</v>
      </c>
      <c r="E529" s="24">
        <f t="shared" si="66"/>
        <v>305.32929607554064</v>
      </c>
      <c r="F529" s="51">
        <f t="shared" si="71"/>
        <v>0.75446468464761762</v>
      </c>
      <c r="G529" s="44">
        <f>IF(I527*($E$9*0.01/26)&gt;0,H528/2,0)</f>
        <v>404.69660447811231</v>
      </c>
      <c r="H529" s="134"/>
      <c r="I529" s="24">
        <f t="shared" si="67"/>
        <v>42753.837678372176</v>
      </c>
      <c r="J529" s="24">
        <f t="shared" si="68"/>
        <v>6308.0608889011537</v>
      </c>
      <c r="K529" s="45">
        <f t="shared" si="69"/>
        <v>49061.898567273332</v>
      </c>
    </row>
    <row r="530" spans="1:11" x14ac:dyDescent="0.2">
      <c r="A530" s="138"/>
      <c r="B530" s="42">
        <f t="shared" si="64"/>
        <v>517</v>
      </c>
      <c r="C530" s="24">
        <f t="shared" si="65"/>
        <v>98.662702334705017</v>
      </c>
      <c r="D530" s="48">
        <f t="shared" si="70"/>
        <v>0.24379424300319552</v>
      </c>
      <c r="E530" s="24">
        <f t="shared" si="66"/>
        <v>306.03390214340732</v>
      </c>
      <c r="F530" s="51">
        <f t="shared" si="71"/>
        <v>0.75620575699680459</v>
      </c>
      <c r="G530" s="44">
        <f>IF(I529*($E$9*0.01/26)&gt;0,H530/2,0)</f>
        <v>404.69660447811231</v>
      </c>
      <c r="H530" s="133">
        <f>IF(I529*($E$9*0.01/26)&gt;0,(($E$9*0.01/12)*$E$8)/(1-1/(1+($E$9*0.01/12))^($E$10*12)),0)</f>
        <v>809.39320895622461</v>
      </c>
      <c r="I530" s="24">
        <f t="shared" si="67"/>
        <v>42447.803776228771</v>
      </c>
      <c r="J530" s="24">
        <f t="shared" si="68"/>
        <v>6209.3981865664491</v>
      </c>
      <c r="K530" s="45">
        <f t="shared" si="69"/>
        <v>48657.201962795218</v>
      </c>
    </row>
    <row r="531" spans="1:11" x14ac:dyDescent="0.2">
      <c r="A531" s="138"/>
      <c r="B531" s="42">
        <f t="shared" si="64"/>
        <v>518</v>
      </c>
      <c r="C531" s="24">
        <f t="shared" si="65"/>
        <v>97.956470252835615</v>
      </c>
      <c r="D531" s="48">
        <f t="shared" si="70"/>
        <v>0.24204915279474135</v>
      </c>
      <c r="E531" s="24">
        <f t="shared" si="66"/>
        <v>306.74013422527668</v>
      </c>
      <c r="F531" s="51">
        <f t="shared" si="71"/>
        <v>0.75795084720525863</v>
      </c>
      <c r="G531" s="44">
        <f>IF(I529*($E$9*0.01/26)&gt;0,H530/2,0)</f>
        <v>404.69660447811231</v>
      </c>
      <c r="H531" s="134"/>
      <c r="I531" s="24">
        <f t="shared" si="67"/>
        <v>42141.063642003493</v>
      </c>
      <c r="J531" s="24">
        <f t="shared" si="68"/>
        <v>6111.4417163136131</v>
      </c>
      <c r="K531" s="45">
        <f t="shared" si="69"/>
        <v>48252.50535831711</v>
      </c>
    </row>
    <row r="532" spans="1:11" x14ac:dyDescent="0.2">
      <c r="A532" s="138"/>
      <c r="B532" s="42">
        <f t="shared" si="64"/>
        <v>519</v>
      </c>
      <c r="C532" s="24">
        <f t="shared" si="65"/>
        <v>97.24860840462344</v>
      </c>
      <c r="D532" s="48">
        <f t="shared" si="70"/>
        <v>0.24030003545503692</v>
      </c>
      <c r="E532" s="24">
        <f t="shared" si="66"/>
        <v>307.44799607348887</v>
      </c>
      <c r="F532" s="51">
        <f t="shared" si="71"/>
        <v>0.75969996454496314</v>
      </c>
      <c r="G532" s="44">
        <f>IF(I531*($E$9*0.01/26)&gt;0,H532/2,0)</f>
        <v>404.69660447811231</v>
      </c>
      <c r="H532" s="133">
        <f>IF(I531*($E$9*0.01/26)&gt;0,(($E$9*0.01/12)*$E$8)/(1-1/(1+($E$9*0.01/12))^($E$10*12)),0)</f>
        <v>809.39320895622461</v>
      </c>
      <c r="I532" s="24">
        <f t="shared" si="67"/>
        <v>41833.615645930004</v>
      </c>
      <c r="J532" s="24">
        <f t="shared" si="68"/>
        <v>6014.19310790899</v>
      </c>
      <c r="K532" s="45">
        <f t="shared" si="69"/>
        <v>47847.808753838995</v>
      </c>
    </row>
    <row r="533" spans="1:11" x14ac:dyDescent="0.2">
      <c r="A533" s="139"/>
      <c r="B533" s="42">
        <f t="shared" si="64"/>
        <v>520</v>
      </c>
      <c r="C533" s="24">
        <f t="shared" si="65"/>
        <v>96.539113029069227</v>
      </c>
      <c r="D533" s="48">
        <f t="shared" si="70"/>
        <v>0.23854688169070237</v>
      </c>
      <c r="E533" s="24">
        <f t="shared" si="66"/>
        <v>308.15749144904305</v>
      </c>
      <c r="F533" s="51">
        <f t="shared" si="71"/>
        <v>0.76145311830929752</v>
      </c>
      <c r="G533" s="44">
        <f>IF(I531*($E$9*0.01/26)&gt;0,H532/2,0)</f>
        <v>404.69660447811231</v>
      </c>
      <c r="H533" s="134"/>
      <c r="I533" s="24">
        <f t="shared" si="67"/>
        <v>41525.458154480963</v>
      </c>
      <c r="J533" s="24">
        <f t="shared" si="68"/>
        <v>5917.6539948799209</v>
      </c>
      <c r="K533" s="45">
        <f t="shared" si="69"/>
        <v>47443.112149360881</v>
      </c>
    </row>
    <row r="534" spans="1:11" x14ac:dyDescent="0.2">
      <c r="A534" s="137">
        <f>A508+1</f>
        <v>21</v>
      </c>
      <c r="B534" s="42">
        <f t="shared" si="64"/>
        <v>521</v>
      </c>
      <c r="C534" s="24">
        <f t="shared" si="65"/>
        <v>95.827980356494521</v>
      </c>
      <c r="D534" s="48">
        <f t="shared" si="70"/>
        <v>0.23678968218691171</v>
      </c>
      <c r="E534" s="24">
        <f t="shared" si="66"/>
        <v>308.86862412161781</v>
      </c>
      <c r="F534" s="51">
        <f t="shared" si="71"/>
        <v>0.76321031781308835</v>
      </c>
      <c r="G534" s="44">
        <f>IF(I533*($E$9*0.01/26)&gt;0,H534/2,0)</f>
        <v>404.69660447811231</v>
      </c>
      <c r="H534" s="133">
        <f>IF(I533*($E$9*0.01/26)&gt;0,(($E$9*0.01/12)*$E$8)/(1-1/(1+($E$9*0.01/12))^($E$10*12)),0)</f>
        <v>809.39320895622461</v>
      </c>
      <c r="I534" s="24">
        <f t="shared" si="67"/>
        <v>41216.589530359342</v>
      </c>
      <c r="J534" s="24">
        <f t="shared" si="68"/>
        <v>5821.8260145234262</v>
      </c>
      <c r="K534" s="45">
        <f t="shared" si="69"/>
        <v>47038.415544882766</v>
      </c>
    </row>
    <row r="535" spans="1:11" x14ac:dyDescent="0.2">
      <c r="A535" s="138"/>
      <c r="B535" s="42">
        <f t="shared" si="64"/>
        <v>522</v>
      </c>
      <c r="C535" s="24">
        <f t="shared" si="65"/>
        <v>95.115206608521547</v>
      </c>
      <c r="D535" s="48">
        <f t="shared" si="70"/>
        <v>0.23502842760734302</v>
      </c>
      <c r="E535" s="24">
        <f t="shared" si="66"/>
        <v>309.58139786959077</v>
      </c>
      <c r="F535" s="51">
        <f t="shared" si="71"/>
        <v>0.76497157239265701</v>
      </c>
      <c r="G535" s="44">
        <f>IF(I533*($E$9*0.01/26)&gt;0,H534/2,0)</f>
        <v>404.69660447811231</v>
      </c>
      <c r="H535" s="134"/>
      <c r="I535" s="24">
        <f t="shared" si="67"/>
        <v>40907.008132489755</v>
      </c>
      <c r="J535" s="24">
        <f t="shared" si="68"/>
        <v>5726.7108079149048</v>
      </c>
      <c r="K535" s="45">
        <f t="shared" si="69"/>
        <v>46633.718940404658</v>
      </c>
    </row>
    <row r="536" spans="1:11" x14ac:dyDescent="0.2">
      <c r="A536" s="138"/>
      <c r="B536" s="42">
        <f t="shared" si="64"/>
        <v>523</v>
      </c>
      <c r="C536" s="24">
        <f t="shared" si="65"/>
        <v>94.400787998053275</v>
      </c>
      <c r="D536" s="48">
        <f t="shared" si="70"/>
        <v>0.23326310859412921</v>
      </c>
      <c r="E536" s="24">
        <f t="shared" si="66"/>
        <v>310.29581648005905</v>
      </c>
      <c r="F536" s="51">
        <f t="shared" si="71"/>
        <v>0.76673689140587076</v>
      </c>
      <c r="G536" s="44">
        <f>IF(I535*($E$9*0.01/26)&gt;0,H536/2,0)</f>
        <v>404.69660447811231</v>
      </c>
      <c r="H536" s="133">
        <f>IF(I535*($E$9*0.01/26)&gt;0,(($E$9*0.01/12)*$E$8)/(1-1/(1+($E$9*0.01/12))^($E$10*12)),0)</f>
        <v>809.39320895622461</v>
      </c>
      <c r="I536" s="24">
        <f t="shared" si="67"/>
        <v>40596.712316009696</v>
      </c>
      <c r="J536" s="24">
        <f t="shared" si="68"/>
        <v>5632.3100199168512</v>
      </c>
      <c r="K536" s="45">
        <f t="shared" si="69"/>
        <v>46229.022335926551</v>
      </c>
    </row>
    <row r="537" spans="1:11" x14ac:dyDescent="0.2">
      <c r="A537" s="138"/>
      <c r="B537" s="42">
        <f t="shared" si="64"/>
        <v>524</v>
      </c>
      <c r="C537" s="24">
        <f t="shared" si="65"/>
        <v>93.684720729253129</v>
      </c>
      <c r="D537" s="48">
        <f t="shared" si="70"/>
        <v>0.23149371576780797</v>
      </c>
      <c r="E537" s="24">
        <f t="shared" si="66"/>
        <v>311.01188374885919</v>
      </c>
      <c r="F537" s="51">
        <f t="shared" si="71"/>
        <v>0.76850628423219203</v>
      </c>
      <c r="G537" s="44">
        <f>IF(I535*($E$9*0.01/26)&gt;0,H536/2,0)</f>
        <v>404.69660447811231</v>
      </c>
      <c r="H537" s="134"/>
      <c r="I537" s="24">
        <f t="shared" si="67"/>
        <v>40285.700432260834</v>
      </c>
      <c r="J537" s="24">
        <f t="shared" si="68"/>
        <v>5538.6252991875981</v>
      </c>
      <c r="K537" s="45">
        <f t="shared" si="69"/>
        <v>45824.325731448429</v>
      </c>
    </row>
    <row r="538" spans="1:11" x14ac:dyDescent="0.2">
      <c r="A538" s="138"/>
      <c r="B538" s="42">
        <f t="shared" si="64"/>
        <v>525</v>
      </c>
      <c r="C538" s="24">
        <f t="shared" si="65"/>
        <v>92.967000997524991</v>
      </c>
      <c r="D538" s="48">
        <f t="shared" si="70"/>
        <v>0.22972023972727212</v>
      </c>
      <c r="E538" s="24">
        <f t="shared" si="66"/>
        <v>311.72960348058734</v>
      </c>
      <c r="F538" s="51">
        <f t="shared" si="71"/>
        <v>0.77027976027272793</v>
      </c>
      <c r="G538" s="44">
        <f>IF(I537*($E$9*0.01/26)&gt;0,H538/2,0)</f>
        <v>404.69660447811231</v>
      </c>
      <c r="H538" s="133">
        <f>IF(I537*($E$9*0.01/26)&gt;0,(($E$9*0.01/12)*$E$8)/(1-1/(1+($E$9*0.01/12))^($E$10*12)),0)</f>
        <v>809.39320895622461</v>
      </c>
      <c r="I538" s="24">
        <f t="shared" si="67"/>
        <v>39973.97082878025</v>
      </c>
      <c r="J538" s="24">
        <f t="shared" si="68"/>
        <v>5445.6582981900729</v>
      </c>
      <c r="K538" s="45">
        <f t="shared" si="69"/>
        <v>45419.629126970322</v>
      </c>
    </row>
    <row r="539" spans="1:11" x14ac:dyDescent="0.2">
      <c r="A539" s="138"/>
      <c r="B539" s="42">
        <f t="shared" si="64"/>
        <v>526</v>
      </c>
      <c r="C539" s="24">
        <f t="shared" si="65"/>
        <v>92.247624989492877</v>
      </c>
      <c r="D539" s="48">
        <f t="shared" si="70"/>
        <v>0.22794267104971971</v>
      </c>
      <c r="E539" s="24">
        <f t="shared" si="66"/>
        <v>312.44897948861944</v>
      </c>
      <c r="F539" s="51">
        <f t="shared" si="71"/>
        <v>0.77205732895028034</v>
      </c>
      <c r="G539" s="44">
        <f>IF(I537*($E$9*0.01/26)&gt;0,H538/2,0)</f>
        <v>404.69660447811231</v>
      </c>
      <c r="H539" s="134"/>
      <c r="I539" s="24">
        <f t="shared" si="67"/>
        <v>39661.521849291632</v>
      </c>
      <c r="J539" s="24">
        <f t="shared" si="68"/>
        <v>5353.4106732005803</v>
      </c>
      <c r="K539" s="45">
        <f t="shared" si="69"/>
        <v>45014.932522492214</v>
      </c>
    </row>
    <row r="540" spans="1:11" x14ac:dyDescent="0.2">
      <c r="A540" s="138"/>
      <c r="B540" s="42">
        <f t="shared" ref="B540:B603" si="72">B539+1</f>
        <v>527</v>
      </c>
      <c r="C540" s="24">
        <f t="shared" si="65"/>
        <v>91.526588882980676</v>
      </c>
      <c r="D540" s="48">
        <f t="shared" si="70"/>
        <v>0.22616100029060368</v>
      </c>
      <c r="E540" s="24">
        <f t="shared" si="66"/>
        <v>313.17001559513164</v>
      </c>
      <c r="F540" s="51">
        <f t="shared" si="71"/>
        <v>0.7738389997093964</v>
      </c>
      <c r="G540" s="44">
        <f>IF(I539*($E$9*0.01/26)&gt;0,H540/2,0)</f>
        <v>404.69660447811231</v>
      </c>
      <c r="H540" s="133">
        <f>IF(I539*($E$9*0.01/26)&gt;0,(($E$9*0.01/12)*$E$8)/(1-1/(1+($E$9*0.01/12))^($E$10*12)),0)</f>
        <v>809.39320895622461</v>
      </c>
      <c r="I540" s="24">
        <f t="shared" si="67"/>
        <v>39348.351833696499</v>
      </c>
      <c r="J540" s="24">
        <f t="shared" si="68"/>
        <v>5261.8840843175994</v>
      </c>
      <c r="K540" s="45">
        <f t="shared" si="69"/>
        <v>44610.235918014099</v>
      </c>
    </row>
    <row r="541" spans="1:11" x14ac:dyDescent="0.2">
      <c r="A541" s="138"/>
      <c r="B541" s="42">
        <f t="shared" si="72"/>
        <v>528</v>
      </c>
      <c r="C541" s="24">
        <f t="shared" si="65"/>
        <v>90.80388884699191</v>
      </c>
      <c r="D541" s="48">
        <f t="shared" si="70"/>
        <v>0.22437521798358198</v>
      </c>
      <c r="E541" s="24">
        <f t="shared" si="66"/>
        <v>313.89271563112038</v>
      </c>
      <c r="F541" s="51">
        <f t="shared" si="71"/>
        <v>0.77562478201641794</v>
      </c>
      <c r="G541" s="44">
        <f>IF(I539*($E$9*0.01/26)&gt;0,H540/2,0)</f>
        <v>404.69660447811231</v>
      </c>
      <c r="H541" s="134"/>
      <c r="I541" s="24">
        <f t="shared" si="67"/>
        <v>39034.459118065381</v>
      </c>
      <c r="J541" s="24">
        <f t="shared" si="68"/>
        <v>5171.0801954706076</v>
      </c>
      <c r="K541" s="45">
        <f t="shared" si="69"/>
        <v>44205.539313535992</v>
      </c>
    </row>
    <row r="542" spans="1:11" x14ac:dyDescent="0.2">
      <c r="A542" s="138"/>
      <c r="B542" s="42">
        <f t="shared" si="72"/>
        <v>529</v>
      </c>
      <c r="C542" s="24">
        <f t="shared" si="65"/>
        <v>90.079521041689333</v>
      </c>
      <c r="D542" s="48">
        <f t="shared" si="70"/>
        <v>0.22258531464046719</v>
      </c>
      <c r="E542" s="24">
        <f t="shared" si="66"/>
        <v>314.61708343642294</v>
      </c>
      <c r="F542" s="51">
        <f t="shared" si="71"/>
        <v>0.77741468535953273</v>
      </c>
      <c r="G542" s="44">
        <f>IF(I541*($E$9*0.01/26)&gt;0,H542/2,0)</f>
        <v>404.69660447811231</v>
      </c>
      <c r="H542" s="133">
        <f>IF(I541*($E$9*0.01/26)&gt;0,(($E$9*0.01/12)*$E$8)/(1-1/(1+($E$9*0.01/12))^($E$10*12)),0)</f>
        <v>809.39320895622461</v>
      </c>
      <c r="I542" s="24">
        <f t="shared" si="67"/>
        <v>38719.842034628957</v>
      </c>
      <c r="J542" s="24">
        <f t="shared" si="68"/>
        <v>5081.0006744289185</v>
      </c>
      <c r="K542" s="45">
        <f t="shared" si="69"/>
        <v>43800.842709057877</v>
      </c>
    </row>
    <row r="543" spans="1:11" x14ac:dyDescent="0.2">
      <c r="A543" s="138"/>
      <c r="B543" s="42">
        <f t="shared" si="72"/>
        <v>530</v>
      </c>
      <c r="C543" s="24">
        <f t="shared" si="65"/>
        <v>89.353481618374502</v>
      </c>
      <c r="D543" s="48">
        <f t="shared" si="70"/>
        <v>0.22079128075117593</v>
      </c>
      <c r="E543" s="24">
        <f t="shared" si="66"/>
        <v>315.34312285973783</v>
      </c>
      <c r="F543" s="51">
        <f t="shared" si="71"/>
        <v>0.77920871924882418</v>
      </c>
      <c r="G543" s="44">
        <f>IF(I541*($E$9*0.01/26)&gt;0,H542/2,0)</f>
        <v>404.69660447811231</v>
      </c>
      <c r="H543" s="134"/>
      <c r="I543" s="24">
        <f t="shared" si="67"/>
        <v>38404.498911769217</v>
      </c>
      <c r="J543" s="24">
        <f t="shared" si="68"/>
        <v>4991.6471928105439</v>
      </c>
      <c r="K543" s="45">
        <f t="shared" si="69"/>
        <v>43396.146104579762</v>
      </c>
    </row>
    <row r="544" spans="1:11" x14ac:dyDescent="0.2">
      <c r="A544" s="138"/>
      <c r="B544" s="42">
        <f t="shared" si="72"/>
        <v>531</v>
      </c>
      <c r="C544" s="24">
        <f t="shared" si="65"/>
        <v>88.625766719467421</v>
      </c>
      <c r="D544" s="48">
        <f t="shared" si="70"/>
        <v>0.21899310678367867</v>
      </c>
      <c r="E544" s="24">
        <f t="shared" si="66"/>
        <v>316.07083775864487</v>
      </c>
      <c r="F544" s="51">
        <f t="shared" si="71"/>
        <v>0.78100689321632133</v>
      </c>
      <c r="G544" s="44">
        <f>IF(I543*($E$9*0.01/26)&gt;0,H544/2,0)</f>
        <v>404.69660447811231</v>
      </c>
      <c r="H544" s="133">
        <f>IF(I543*($E$9*0.01/26)&gt;0,(($E$9*0.01/12)*$E$8)/(1-1/(1+($E$9*0.01/12))^($E$10*12)),0)</f>
        <v>809.39320895622461</v>
      </c>
      <c r="I544" s="24">
        <f t="shared" si="67"/>
        <v>38088.428074010575</v>
      </c>
      <c r="J544" s="24">
        <f t="shared" si="68"/>
        <v>4903.0214260910761</v>
      </c>
      <c r="K544" s="45">
        <f t="shared" si="69"/>
        <v>42991.449500101648</v>
      </c>
    </row>
    <row r="545" spans="1:11" x14ac:dyDescent="0.2">
      <c r="A545" s="138"/>
      <c r="B545" s="42">
        <f t="shared" si="72"/>
        <v>532</v>
      </c>
      <c r="C545" s="24">
        <f t="shared" si="65"/>
        <v>87.896372478485929</v>
      </c>
      <c r="D545" s="48">
        <f t="shared" si="70"/>
        <v>0.21719078318394869</v>
      </c>
      <c r="E545" s="24">
        <f t="shared" si="66"/>
        <v>316.80023199962636</v>
      </c>
      <c r="F545" s="51">
        <f t="shared" si="71"/>
        <v>0.78280921681605131</v>
      </c>
      <c r="G545" s="44">
        <f>IF(I543*($E$9*0.01/26)&gt;0,H544/2,0)</f>
        <v>404.69660447811231</v>
      </c>
      <c r="H545" s="134"/>
      <c r="I545" s="24">
        <f t="shared" si="67"/>
        <v>37771.627842010952</v>
      </c>
      <c r="J545" s="24">
        <f t="shared" si="68"/>
        <v>4815.1250536125899</v>
      </c>
      <c r="K545" s="45">
        <f t="shared" si="69"/>
        <v>42586.75289562354</v>
      </c>
    </row>
    <row r="546" spans="1:11" x14ac:dyDescent="0.2">
      <c r="A546" s="138"/>
      <c r="B546" s="42">
        <f t="shared" si="72"/>
        <v>533</v>
      </c>
      <c r="C546" s="24">
        <f t="shared" si="65"/>
        <v>87.165295020025269</v>
      </c>
      <c r="D546" s="48">
        <f t="shared" si="70"/>
        <v>0.21538430037591169</v>
      </c>
      <c r="E546" s="24">
        <f t="shared" si="66"/>
        <v>317.53130945808704</v>
      </c>
      <c r="F546" s="51">
        <f t="shared" si="71"/>
        <v>0.78461569962408828</v>
      </c>
      <c r="G546" s="44">
        <f>IF(I545*($E$9*0.01/26)&gt;0,H546/2,0)</f>
        <v>404.69660447811231</v>
      </c>
      <c r="H546" s="133">
        <f>IF(I545*($E$9*0.01/26)&gt;0,(($E$9*0.01/12)*$E$8)/(1-1/(1+($E$9*0.01/12))^($E$10*12)),0)</f>
        <v>809.39320895622461</v>
      </c>
      <c r="I546" s="24">
        <f t="shared" si="67"/>
        <v>37454.096532552867</v>
      </c>
      <c r="J546" s="24">
        <f t="shared" si="68"/>
        <v>4727.9597585925649</v>
      </c>
      <c r="K546" s="45">
        <f t="shared" si="69"/>
        <v>42182.056291145433</v>
      </c>
    </row>
    <row r="547" spans="1:11" x14ac:dyDescent="0.2">
      <c r="A547" s="138"/>
      <c r="B547" s="42">
        <f t="shared" si="72"/>
        <v>534</v>
      </c>
      <c r="C547" s="24">
        <f t="shared" si="65"/>
        <v>86.432530459737379</v>
      </c>
      <c r="D547" s="48">
        <f t="shared" si="70"/>
        <v>0.21357364876139456</v>
      </c>
      <c r="E547" s="24">
        <f t="shared" si="66"/>
        <v>318.26407401837491</v>
      </c>
      <c r="F547" s="51">
        <f t="shared" si="71"/>
        <v>0.78642635123860538</v>
      </c>
      <c r="G547" s="44">
        <f>IF(I545*($E$9*0.01/26)&gt;0,H546/2,0)</f>
        <v>404.69660447811231</v>
      </c>
      <c r="H547" s="134"/>
      <c r="I547" s="24">
        <f t="shared" si="67"/>
        <v>37135.832458534489</v>
      </c>
      <c r="J547" s="24">
        <f t="shared" si="68"/>
        <v>4641.5272281328271</v>
      </c>
      <c r="K547" s="45">
        <f t="shared" si="69"/>
        <v>41777.359686667318</v>
      </c>
    </row>
    <row r="548" spans="1:11" x14ac:dyDescent="0.2">
      <c r="A548" s="138"/>
      <c r="B548" s="42">
        <f t="shared" si="72"/>
        <v>535</v>
      </c>
      <c r="C548" s="24">
        <f t="shared" si="65"/>
        <v>85.698074904310346</v>
      </c>
      <c r="D548" s="48">
        <f t="shared" si="70"/>
        <v>0.21175881872007468</v>
      </c>
      <c r="E548" s="24">
        <f t="shared" si="66"/>
        <v>318.99852957380199</v>
      </c>
      <c r="F548" s="51">
        <f t="shared" si="71"/>
        <v>0.78824118127992537</v>
      </c>
      <c r="G548" s="44">
        <f>IF(I547*($E$9*0.01/26)&gt;0,H548/2,0)</f>
        <v>404.69660447811231</v>
      </c>
      <c r="H548" s="133">
        <f>IF(I547*($E$9*0.01/26)&gt;0,(($E$9*0.01/12)*$E$8)/(1-1/(1+($E$9*0.01/12))^($E$10*12)),0)</f>
        <v>809.39320895622461</v>
      </c>
      <c r="I548" s="24">
        <f t="shared" si="67"/>
        <v>36816.833928960688</v>
      </c>
      <c r="J548" s="24">
        <f t="shared" si="68"/>
        <v>4555.8291532285166</v>
      </c>
      <c r="K548" s="45">
        <f t="shared" si="69"/>
        <v>41372.663082189203</v>
      </c>
    </row>
    <row r="549" spans="1:11" x14ac:dyDescent="0.2">
      <c r="A549" s="138"/>
      <c r="B549" s="42">
        <f t="shared" si="72"/>
        <v>536</v>
      </c>
      <c r="C549" s="24">
        <f t="shared" si="65"/>
        <v>84.961924451447729</v>
      </c>
      <c r="D549" s="48">
        <f t="shared" si="70"/>
        <v>0.20993980060942871</v>
      </c>
      <c r="E549" s="24">
        <f t="shared" si="66"/>
        <v>319.73468002666459</v>
      </c>
      <c r="F549" s="51">
        <f t="shared" si="71"/>
        <v>0.79006019939057137</v>
      </c>
      <c r="G549" s="44">
        <f>IF(I547*($E$9*0.01/26)&gt;0,H548/2,0)</f>
        <v>404.69660447811231</v>
      </c>
      <c r="H549" s="134"/>
      <c r="I549" s="24">
        <f t="shared" si="67"/>
        <v>36497.099248934021</v>
      </c>
      <c r="J549" s="24">
        <f t="shared" si="68"/>
        <v>4470.8672287770687</v>
      </c>
      <c r="K549" s="45">
        <f t="shared" si="69"/>
        <v>40967.966477711088</v>
      </c>
    </row>
    <row r="550" spans="1:11" x14ac:dyDescent="0.2">
      <c r="A550" s="138"/>
      <c r="B550" s="42">
        <f t="shared" si="72"/>
        <v>537</v>
      </c>
      <c r="C550" s="24">
        <f t="shared" si="65"/>
        <v>84.224075189847738</v>
      </c>
      <c r="D550" s="48">
        <f t="shared" si="70"/>
        <v>0.20811658476468126</v>
      </c>
      <c r="E550" s="24">
        <f t="shared" si="66"/>
        <v>320.47252928826458</v>
      </c>
      <c r="F550" s="51">
        <f t="shared" si="71"/>
        <v>0.7918834152353188</v>
      </c>
      <c r="G550" s="44">
        <f>IF(I549*($E$9*0.01/26)&gt;0,H550/2,0)</f>
        <v>404.69660447811231</v>
      </c>
      <c r="H550" s="133">
        <f>IF(I549*($E$9*0.01/26)&gt;0,(($E$9*0.01/12)*$E$8)/(1-1/(1+($E$9*0.01/12))^($E$10*12)),0)</f>
        <v>809.39320895622461</v>
      </c>
      <c r="I550" s="24">
        <f t="shared" si="67"/>
        <v>36176.626719645756</v>
      </c>
      <c r="J550" s="24">
        <f t="shared" si="68"/>
        <v>4386.6431535872207</v>
      </c>
      <c r="K550" s="45">
        <f t="shared" si="69"/>
        <v>40563.269873232974</v>
      </c>
    </row>
    <row r="551" spans="1:11" x14ac:dyDescent="0.2">
      <c r="A551" s="138"/>
      <c r="B551" s="42">
        <f t="shared" si="72"/>
        <v>538</v>
      </c>
      <c r="C551" s="24">
        <f t="shared" si="65"/>
        <v>83.484523199182505</v>
      </c>
      <c r="D551" s="48">
        <f t="shared" si="70"/>
        <v>0.20628916149875356</v>
      </c>
      <c r="E551" s="24">
        <f t="shared" si="66"/>
        <v>321.21208127892982</v>
      </c>
      <c r="F551" s="51">
        <f t="shared" si="71"/>
        <v>0.79371083850124646</v>
      </c>
      <c r="G551" s="44">
        <f>IF(I549*($E$9*0.01/26)&gt;0,H550/2,0)</f>
        <v>404.69660447811231</v>
      </c>
      <c r="H551" s="134"/>
      <c r="I551" s="24">
        <f t="shared" si="67"/>
        <v>35855.414638366827</v>
      </c>
      <c r="J551" s="24">
        <f t="shared" si="68"/>
        <v>4303.1586303880385</v>
      </c>
      <c r="K551" s="45">
        <f t="shared" si="69"/>
        <v>40158.573268754866</v>
      </c>
    </row>
    <row r="552" spans="1:11" x14ac:dyDescent="0.2">
      <c r="A552" s="138"/>
      <c r="B552" s="42">
        <f t="shared" si="72"/>
        <v>539</v>
      </c>
      <c r="C552" s="24">
        <f t="shared" si="65"/>
        <v>82.743264550077285</v>
      </c>
      <c r="D552" s="48">
        <f t="shared" si="70"/>
        <v>0.20445752110221224</v>
      </c>
      <c r="E552" s="24">
        <f t="shared" si="66"/>
        <v>321.95333992803501</v>
      </c>
      <c r="F552" s="51">
        <f t="shared" si="71"/>
        <v>0.79554247889778773</v>
      </c>
      <c r="G552" s="44">
        <f>IF(I551*($E$9*0.01/26)&gt;0,H552/2,0)</f>
        <v>404.69660447811231</v>
      </c>
      <c r="H552" s="133">
        <f>IF(I551*($E$9*0.01/26)&gt;0,(($E$9*0.01/12)*$E$8)/(1-1/(1+($E$9*0.01/12))^($E$10*12)),0)</f>
        <v>809.39320895622461</v>
      </c>
      <c r="I552" s="24">
        <f t="shared" si="67"/>
        <v>35533.461298438793</v>
      </c>
      <c r="J552" s="24">
        <f t="shared" si="68"/>
        <v>4220.415365837961</v>
      </c>
      <c r="K552" s="45">
        <f t="shared" si="69"/>
        <v>39753.876664276751</v>
      </c>
    </row>
    <row r="553" spans="1:11" x14ac:dyDescent="0.2">
      <c r="A553" s="138"/>
      <c r="B553" s="42">
        <f t="shared" si="72"/>
        <v>540</v>
      </c>
      <c r="C553" s="24">
        <f t="shared" si="65"/>
        <v>82.000295304089519</v>
      </c>
      <c r="D553" s="48">
        <f t="shared" si="70"/>
        <v>0.20262165384321737</v>
      </c>
      <c r="E553" s="24">
        <f t="shared" si="66"/>
        <v>322.69630917402276</v>
      </c>
      <c r="F553" s="51">
        <f t="shared" si="71"/>
        <v>0.7973783461567826</v>
      </c>
      <c r="G553" s="44">
        <f>IF(I551*($E$9*0.01/26)&gt;0,H552/2,0)</f>
        <v>404.69660447811231</v>
      </c>
      <c r="H553" s="134"/>
      <c r="I553" s="24">
        <f t="shared" si="67"/>
        <v>35210.764989264768</v>
      </c>
      <c r="J553" s="24">
        <f t="shared" si="68"/>
        <v>4138.4150705338716</v>
      </c>
      <c r="K553" s="45">
        <f t="shared" si="69"/>
        <v>39349.180059798637</v>
      </c>
    </row>
    <row r="554" spans="1:11" x14ac:dyDescent="0.2">
      <c r="A554" s="138"/>
      <c r="B554" s="42">
        <f t="shared" si="72"/>
        <v>541</v>
      </c>
      <c r="C554" s="24">
        <f t="shared" si="65"/>
        <v>81.255611513687924</v>
      </c>
      <c r="D554" s="48">
        <f t="shared" si="70"/>
        <v>0.20078154996747091</v>
      </c>
      <c r="E554" s="24">
        <f t="shared" si="66"/>
        <v>323.44099296442437</v>
      </c>
      <c r="F554" s="51">
        <f t="shared" si="71"/>
        <v>0.799218450032529</v>
      </c>
      <c r="G554" s="44">
        <f>IF(I553*($E$9*0.01/26)&gt;0,H554/2,0)</f>
        <v>404.69660447811231</v>
      </c>
      <c r="H554" s="133">
        <f>IF(I553*($E$9*0.01/26)&gt;0,(($E$9*0.01/12)*$E$8)/(1-1/(1+($E$9*0.01/12))^($E$10*12)),0)</f>
        <v>809.39320895622461</v>
      </c>
      <c r="I554" s="24">
        <f t="shared" si="67"/>
        <v>34887.323996300343</v>
      </c>
      <c r="J554" s="24">
        <f t="shared" si="68"/>
        <v>4057.1594590201835</v>
      </c>
      <c r="K554" s="45">
        <f t="shared" si="69"/>
        <v>38944.483455320529</v>
      </c>
    </row>
    <row r="555" spans="1:11" x14ac:dyDescent="0.2">
      <c r="A555" s="138"/>
      <c r="B555" s="42">
        <f t="shared" si="72"/>
        <v>542</v>
      </c>
      <c r="C555" s="24">
        <f t="shared" si="65"/>
        <v>80.509209222231547</v>
      </c>
      <c r="D555" s="48">
        <f t="shared" si="70"/>
        <v>0.19893719969816506</v>
      </c>
      <c r="E555" s="24">
        <f t="shared" si="66"/>
        <v>324.18739525588074</v>
      </c>
      <c r="F555" s="51">
        <f t="shared" si="71"/>
        <v>0.80106280030183485</v>
      </c>
      <c r="G555" s="44">
        <f>IF(I553*($E$9*0.01/26)&gt;0,H554/2,0)</f>
        <v>404.69660447811231</v>
      </c>
      <c r="H555" s="134"/>
      <c r="I555" s="24">
        <f t="shared" si="67"/>
        <v>34563.136601044462</v>
      </c>
      <c r="J555" s="24">
        <f t="shared" si="68"/>
        <v>3976.6502497979518</v>
      </c>
      <c r="K555" s="45">
        <f t="shared" si="69"/>
        <v>38539.786850842414</v>
      </c>
    </row>
    <row r="556" spans="1:11" x14ac:dyDescent="0.2">
      <c r="A556" s="138"/>
      <c r="B556" s="42">
        <f t="shared" si="72"/>
        <v>543</v>
      </c>
      <c r="C556" s="24">
        <f t="shared" si="65"/>
        <v>79.761084463948748</v>
      </c>
      <c r="D556" s="48">
        <f t="shared" si="70"/>
        <v>0.19708859323593006</v>
      </c>
      <c r="E556" s="24">
        <f t="shared" si="66"/>
        <v>324.93552001416356</v>
      </c>
      <c r="F556" s="51">
        <f t="shared" si="71"/>
        <v>0.80291140676406991</v>
      </c>
      <c r="G556" s="44">
        <f>IF(I555*($E$9*0.01/26)&gt;0,H556/2,0)</f>
        <v>404.69660447811231</v>
      </c>
      <c r="H556" s="133">
        <f>IF(I555*($E$9*0.01/26)&gt;0,(($E$9*0.01/12)*$E$8)/(1-1/(1+($E$9*0.01/12))^($E$10*12)),0)</f>
        <v>809.39320895622461</v>
      </c>
      <c r="I556" s="24">
        <f t="shared" si="67"/>
        <v>34238.201081030296</v>
      </c>
      <c r="J556" s="24">
        <f t="shared" si="68"/>
        <v>3896.8891653340029</v>
      </c>
      <c r="K556" s="45">
        <f t="shared" si="69"/>
        <v>38135.0902463643</v>
      </c>
    </row>
    <row r="557" spans="1:11" x14ac:dyDescent="0.2">
      <c r="A557" s="138"/>
      <c r="B557" s="42">
        <f t="shared" si="72"/>
        <v>544</v>
      </c>
      <c r="C557" s="24">
        <f t="shared" si="65"/>
        <v>79.011233263916054</v>
      </c>
      <c r="D557" s="48">
        <f t="shared" si="70"/>
        <v>0.19523572075878218</v>
      </c>
      <c r="E557" s="24">
        <f t="shared" si="66"/>
        <v>325.68537121419627</v>
      </c>
      <c r="F557" s="51">
        <f t="shared" si="71"/>
        <v>0.80476427924121785</v>
      </c>
      <c r="G557" s="44">
        <f>IF(I555*($E$9*0.01/26)&gt;0,H556/2,0)</f>
        <v>404.69660447811231</v>
      </c>
      <c r="H557" s="134"/>
      <c r="I557" s="24">
        <f t="shared" si="67"/>
        <v>33912.5157098161</v>
      </c>
      <c r="J557" s="24">
        <f t="shared" si="68"/>
        <v>3817.8779320700869</v>
      </c>
      <c r="K557" s="45">
        <f t="shared" si="69"/>
        <v>37730.393641886185</v>
      </c>
    </row>
    <row r="558" spans="1:11" x14ac:dyDescent="0.2">
      <c r="A558" s="138"/>
      <c r="B558" s="42">
        <f t="shared" si="72"/>
        <v>545</v>
      </c>
      <c r="C558" s="24">
        <f t="shared" si="65"/>
        <v>78.259651638037141</v>
      </c>
      <c r="D558" s="48">
        <f t="shared" si="70"/>
        <v>0.19337857242207168</v>
      </c>
      <c r="E558" s="24">
        <f t="shared" si="66"/>
        <v>326.43695284007515</v>
      </c>
      <c r="F558" s="51">
        <f t="shared" si="71"/>
        <v>0.80662142757792832</v>
      </c>
      <c r="G558" s="44">
        <f>IF(I557*($E$9*0.01/26)&gt;0,H558/2,0)</f>
        <v>404.69660447811231</v>
      </c>
      <c r="H558" s="133">
        <f>IF(I557*($E$9*0.01/26)&gt;0,(($E$9*0.01/12)*$E$8)/(1-1/(1+($E$9*0.01/12))^($E$10*12)),0)</f>
        <v>809.39320895622461</v>
      </c>
      <c r="I558" s="24">
        <f t="shared" si="67"/>
        <v>33586.078756976021</v>
      </c>
      <c r="J558" s="24">
        <f t="shared" si="68"/>
        <v>3739.6182804320497</v>
      </c>
      <c r="K558" s="45">
        <f t="shared" si="69"/>
        <v>37325.69703740807</v>
      </c>
    </row>
    <row r="559" spans="1:11" x14ac:dyDescent="0.2">
      <c r="A559" s="139"/>
      <c r="B559" s="42">
        <f t="shared" si="72"/>
        <v>546</v>
      </c>
      <c r="C559" s="24">
        <f t="shared" si="65"/>
        <v>77.506335593021575</v>
      </c>
      <c r="D559" s="48">
        <f t="shared" si="70"/>
        <v>0.19151713835843029</v>
      </c>
      <c r="E559" s="24">
        <f t="shared" si="66"/>
        <v>327.19026888509075</v>
      </c>
      <c r="F559" s="51">
        <f t="shared" si="71"/>
        <v>0.80848286164156979</v>
      </c>
      <c r="G559" s="44">
        <f>IF(I557*($E$9*0.01/26)&gt;0,H558/2,0)</f>
        <v>404.69660447811231</v>
      </c>
      <c r="H559" s="134"/>
      <c r="I559" s="24">
        <f t="shared" si="67"/>
        <v>33258.888488090932</v>
      </c>
      <c r="J559" s="24">
        <f t="shared" si="68"/>
        <v>3662.1119448390282</v>
      </c>
      <c r="K559" s="45">
        <f t="shared" si="69"/>
        <v>36921.000432929963</v>
      </c>
    </row>
    <row r="560" spans="1:11" x14ac:dyDescent="0.2">
      <c r="A560" s="137">
        <f>A534+1</f>
        <v>22</v>
      </c>
      <c r="B560" s="42">
        <f t="shared" si="72"/>
        <v>547</v>
      </c>
      <c r="C560" s="24">
        <f t="shared" si="65"/>
        <v>76.751281126363679</v>
      </c>
      <c r="D560" s="48">
        <f t="shared" si="70"/>
        <v>0.18965140867771899</v>
      </c>
      <c r="E560" s="24">
        <f t="shared" si="66"/>
        <v>327.94532335174864</v>
      </c>
      <c r="F560" s="51">
        <f t="shared" si="71"/>
        <v>0.8103485913222811</v>
      </c>
      <c r="G560" s="44">
        <f>IF(I559*($E$9*0.01/26)&gt;0,H560/2,0)</f>
        <v>404.69660447811231</v>
      </c>
      <c r="H560" s="133">
        <f>IF(I559*($E$9*0.01/26)&gt;0,(($E$9*0.01/12)*$E$8)/(1-1/(1+($E$9*0.01/12))^($E$10*12)),0)</f>
        <v>809.39320895622461</v>
      </c>
      <c r="I560" s="24">
        <f t="shared" si="67"/>
        <v>32930.943164739183</v>
      </c>
      <c r="J560" s="24">
        <f t="shared" si="68"/>
        <v>3585.3606637126645</v>
      </c>
      <c r="K560" s="45">
        <f t="shared" si="69"/>
        <v>36516.303828451848</v>
      </c>
    </row>
    <row r="561" spans="1:11" x14ac:dyDescent="0.2">
      <c r="A561" s="138"/>
      <c r="B561" s="42">
        <f t="shared" si="72"/>
        <v>548</v>
      </c>
      <c r="C561" s="24">
        <f t="shared" si="65"/>
        <v>75.994484226321191</v>
      </c>
      <c r="D561" s="48">
        <f t="shared" si="70"/>
        <v>0.18778137346697529</v>
      </c>
      <c r="E561" s="24">
        <f t="shared" si="66"/>
        <v>328.70212025179114</v>
      </c>
      <c r="F561" s="51">
        <f t="shared" si="71"/>
        <v>0.81221862653302479</v>
      </c>
      <c r="G561" s="44">
        <f>IF(I559*($E$9*0.01/26)&gt;0,H560/2,0)</f>
        <v>404.69660447811231</v>
      </c>
      <c r="H561" s="134"/>
      <c r="I561" s="24">
        <f t="shared" si="67"/>
        <v>32602.241044487393</v>
      </c>
      <c r="J561" s="24">
        <f t="shared" si="68"/>
        <v>3509.3661794863433</v>
      </c>
      <c r="K561" s="45">
        <f t="shared" si="69"/>
        <v>36111.607223973733</v>
      </c>
    </row>
    <row r="562" spans="1:11" x14ac:dyDescent="0.2">
      <c r="A562" s="138"/>
      <c r="B562" s="42">
        <f t="shared" si="72"/>
        <v>549</v>
      </c>
      <c r="C562" s="24">
        <f t="shared" si="65"/>
        <v>75.235940871893973</v>
      </c>
      <c r="D562" s="48">
        <f t="shared" si="70"/>
        <v>0.18590702279036059</v>
      </c>
      <c r="E562" s="24">
        <f t="shared" si="66"/>
        <v>329.4606636062183</v>
      </c>
      <c r="F562" s="51">
        <f t="shared" si="71"/>
        <v>0.81409297720963936</v>
      </c>
      <c r="G562" s="44">
        <f>IF(I561*($E$9*0.01/26)&gt;0,H562/2,0)</f>
        <v>404.69660447811231</v>
      </c>
      <c r="H562" s="133">
        <f>IF(I561*($E$9*0.01/26)&gt;0,(($E$9*0.01/12)*$E$8)/(1-1/(1+($E$9*0.01/12))^($E$10*12)),0)</f>
        <v>809.39320895622461</v>
      </c>
      <c r="I562" s="24">
        <f t="shared" si="67"/>
        <v>32272.780380881173</v>
      </c>
      <c r="J562" s="24">
        <f t="shared" si="68"/>
        <v>3434.1302386144494</v>
      </c>
      <c r="K562" s="45">
        <f t="shared" si="69"/>
        <v>35706.910619495626</v>
      </c>
    </row>
    <row r="563" spans="1:11" x14ac:dyDescent="0.2">
      <c r="A563" s="138"/>
      <c r="B563" s="42">
        <f t="shared" si="72"/>
        <v>550</v>
      </c>
      <c r="C563" s="24">
        <f t="shared" si="65"/>
        <v>74.475647032802698</v>
      </c>
      <c r="D563" s="48">
        <f t="shared" si="70"/>
        <v>0.18402834668910759</v>
      </c>
      <c r="E563" s="24">
        <f t="shared" si="66"/>
        <v>330.22095744530964</v>
      </c>
      <c r="F563" s="51">
        <f t="shared" si="71"/>
        <v>0.8159716533108925</v>
      </c>
      <c r="G563" s="44">
        <f>IF(I561*($E$9*0.01/26)&gt;0,H562/2,0)</f>
        <v>404.69660447811231</v>
      </c>
      <c r="H563" s="134"/>
      <c r="I563" s="24">
        <f t="shared" si="67"/>
        <v>31942.559423435865</v>
      </c>
      <c r="J563" s="24">
        <f t="shared" si="68"/>
        <v>3359.6545915816469</v>
      </c>
      <c r="K563" s="45">
        <f t="shared" si="69"/>
        <v>35302.214015017511</v>
      </c>
    </row>
    <row r="564" spans="1:11" x14ac:dyDescent="0.2">
      <c r="A564" s="138"/>
      <c r="B564" s="42">
        <f t="shared" si="72"/>
        <v>551</v>
      </c>
      <c r="C564" s="24">
        <f t="shared" si="65"/>
        <v>73.713598669467373</v>
      </c>
      <c r="D564" s="48">
        <f t="shared" si="70"/>
        <v>0.18214533518146708</v>
      </c>
      <c r="E564" s="24">
        <f t="shared" si="66"/>
        <v>330.98300580864492</v>
      </c>
      <c r="F564" s="51">
        <f t="shared" si="71"/>
        <v>0.81785466481853286</v>
      </c>
      <c r="G564" s="44">
        <f>IF(I563*($E$9*0.01/26)&gt;0,H564/2,0)</f>
        <v>404.69660447811231</v>
      </c>
      <c r="H564" s="133">
        <f>IF(I563*($E$9*0.01/26)&gt;0,(($E$9*0.01/12)*$E$8)/(1-1/(1+($E$9*0.01/12))^($E$10*12)),0)</f>
        <v>809.39320895622461</v>
      </c>
      <c r="I564" s="24">
        <f t="shared" si="67"/>
        <v>31611.576417627221</v>
      </c>
      <c r="J564" s="24">
        <f t="shared" si="68"/>
        <v>3285.9409929121794</v>
      </c>
      <c r="K564" s="45">
        <f t="shared" si="69"/>
        <v>34897.517410539396</v>
      </c>
    </row>
    <row r="565" spans="1:11" x14ac:dyDescent="0.2">
      <c r="A565" s="138"/>
      <c r="B565" s="42">
        <f t="shared" si="72"/>
        <v>552</v>
      </c>
      <c r="C565" s="24">
        <f t="shared" si="65"/>
        <v>72.949791732985886</v>
      </c>
      <c r="D565" s="48">
        <f t="shared" si="70"/>
        <v>0.18025797826265508</v>
      </c>
      <c r="E565" s="24">
        <f t="shared" si="66"/>
        <v>331.74681274512642</v>
      </c>
      <c r="F565" s="51">
        <f t="shared" si="71"/>
        <v>0.81974202173734489</v>
      </c>
      <c r="G565" s="44">
        <f>IF(I563*($E$9*0.01/26)&gt;0,H564/2,0)</f>
        <v>404.69660447811231</v>
      </c>
      <c r="H565" s="134"/>
      <c r="I565" s="24">
        <f t="shared" si="67"/>
        <v>31279.829604882096</v>
      </c>
      <c r="J565" s="24">
        <f t="shared" si="68"/>
        <v>3212.9912011791935</v>
      </c>
      <c r="K565" s="45">
        <f t="shared" si="69"/>
        <v>34492.820806061289</v>
      </c>
    </row>
    <row r="566" spans="1:11" x14ac:dyDescent="0.2">
      <c r="A566" s="138"/>
      <c r="B566" s="42">
        <f t="shared" si="72"/>
        <v>553</v>
      </c>
      <c r="C566" s="24">
        <f t="shared" si="65"/>
        <v>72.184222165112516</v>
      </c>
      <c r="D566" s="48">
        <f t="shared" si="70"/>
        <v>0.17836626590479965</v>
      </c>
      <c r="E566" s="24">
        <f t="shared" si="66"/>
        <v>332.51238231299976</v>
      </c>
      <c r="F566" s="51">
        <f t="shared" si="71"/>
        <v>0.82163373409520024</v>
      </c>
      <c r="G566" s="44">
        <f>IF(I565*($E$9*0.01/26)&gt;0,H566/2,0)</f>
        <v>404.69660447811231</v>
      </c>
      <c r="H566" s="133">
        <f>IF(I565*($E$9*0.01/26)&gt;0,(($E$9*0.01/12)*$E$8)/(1-1/(1+($E$9*0.01/12))^($E$10*12)),0)</f>
        <v>809.39320895622461</v>
      </c>
      <c r="I566" s="24">
        <f t="shared" si="67"/>
        <v>30947.317222569094</v>
      </c>
      <c r="J566" s="24">
        <f t="shared" si="68"/>
        <v>3140.8069790140808</v>
      </c>
      <c r="K566" s="45">
        <f t="shared" si="69"/>
        <v>34088.124201583174</v>
      </c>
    </row>
    <row r="567" spans="1:11" x14ac:dyDescent="0.2">
      <c r="A567" s="138"/>
      <c r="B567" s="42">
        <f t="shared" si="72"/>
        <v>554</v>
      </c>
      <c r="C567" s="24">
        <f t="shared" si="65"/>
        <v>71.416885898236359</v>
      </c>
      <c r="D567" s="48">
        <f t="shared" si="70"/>
        <v>0.17647018805688766</v>
      </c>
      <c r="E567" s="24">
        <f t="shared" si="66"/>
        <v>333.27971857987598</v>
      </c>
      <c r="F567" s="51">
        <f t="shared" si="71"/>
        <v>0.82352981194311237</v>
      </c>
      <c r="G567" s="44">
        <f>IF(I565*($E$9*0.01/26)&gt;0,H566/2,0)</f>
        <v>404.69660447811231</v>
      </c>
      <c r="H567" s="134"/>
      <c r="I567" s="24">
        <f t="shared" si="67"/>
        <v>30614.037503989217</v>
      </c>
      <c r="J567" s="24">
        <f t="shared" si="68"/>
        <v>3069.3900931158446</v>
      </c>
      <c r="K567" s="45">
        <f t="shared" si="69"/>
        <v>33683.427597105059</v>
      </c>
    </row>
    <row r="568" spans="1:11" x14ac:dyDescent="0.2">
      <c r="A568" s="138"/>
      <c r="B568" s="42">
        <f t="shared" si="72"/>
        <v>555</v>
      </c>
      <c r="C568" s="24">
        <f t="shared" si="65"/>
        <v>70.647778855359718</v>
      </c>
      <c r="D568" s="48">
        <f t="shared" si="70"/>
        <v>0.17456973464471123</v>
      </c>
      <c r="E568" s="24">
        <f t="shared" si="66"/>
        <v>334.04882562275259</v>
      </c>
      <c r="F568" s="51">
        <f t="shared" si="71"/>
        <v>0.82543026535528874</v>
      </c>
      <c r="G568" s="44">
        <f>IF(I567*($E$9*0.01/26)&gt;0,H568/2,0)</f>
        <v>404.69660447811231</v>
      </c>
      <c r="H568" s="133">
        <f>IF(I567*($E$9*0.01/26)&gt;0,(($E$9*0.01/12)*$E$8)/(1-1/(1+($E$9*0.01/12))^($E$10*12)),0)</f>
        <v>809.39320895622461</v>
      </c>
      <c r="I568" s="24">
        <f t="shared" si="67"/>
        <v>30279.988678366466</v>
      </c>
      <c r="J568" s="24">
        <f t="shared" si="68"/>
        <v>2998.7423142604848</v>
      </c>
      <c r="K568" s="45">
        <f t="shared" si="69"/>
        <v>33278.730992626952</v>
      </c>
    </row>
    <row r="569" spans="1:11" x14ac:dyDescent="0.2">
      <c r="A569" s="138"/>
      <c r="B569" s="42">
        <f t="shared" si="72"/>
        <v>556</v>
      </c>
      <c r="C569" s="24">
        <f t="shared" si="65"/>
        <v>69.876896950076457</v>
      </c>
      <c r="D569" s="48">
        <f t="shared" si="70"/>
        <v>0.17266489557081444</v>
      </c>
      <c r="E569" s="24">
        <f t="shared" si="66"/>
        <v>334.81970752803585</v>
      </c>
      <c r="F569" s="51">
        <f t="shared" si="71"/>
        <v>0.82733510442918556</v>
      </c>
      <c r="G569" s="44">
        <f>IF(I567*($E$9*0.01/26)&gt;0,H568/2,0)</f>
        <v>404.69660447811231</v>
      </c>
      <c r="H569" s="134"/>
      <c r="I569" s="24">
        <f t="shared" si="67"/>
        <v>29945.168970838429</v>
      </c>
      <c r="J569" s="24">
        <f t="shared" si="68"/>
        <v>2928.8654173104082</v>
      </c>
      <c r="K569" s="45">
        <f t="shared" si="69"/>
        <v>32874.034388148837</v>
      </c>
    </row>
    <row r="570" spans="1:11" x14ac:dyDescent="0.2">
      <c r="A570" s="138"/>
      <c r="B570" s="42">
        <f t="shared" si="72"/>
        <v>557</v>
      </c>
      <c r="C570" s="24">
        <f t="shared" si="65"/>
        <v>69.104236086550216</v>
      </c>
      <c r="D570" s="48">
        <f t="shared" si="70"/>
        <v>0.1707556607144394</v>
      </c>
      <c r="E570" s="24">
        <f t="shared" si="66"/>
        <v>335.5923683915621</v>
      </c>
      <c r="F570" s="51">
        <f t="shared" si="71"/>
        <v>0.82924433928556063</v>
      </c>
      <c r="G570" s="44">
        <f>IF(I569*($E$9*0.01/26)&gt;0,H570/2,0)</f>
        <v>404.69660447811231</v>
      </c>
      <c r="H570" s="133">
        <f>IF(I569*($E$9*0.01/26)&gt;0,(($E$9*0.01/12)*$E$8)/(1-1/(1+($E$9*0.01/12))^($E$10*12)),0)</f>
        <v>809.39320895622461</v>
      </c>
      <c r="I570" s="24">
        <f t="shared" si="67"/>
        <v>29609.576602446868</v>
      </c>
      <c r="J570" s="24">
        <f t="shared" si="68"/>
        <v>2859.7611812238579</v>
      </c>
      <c r="K570" s="45">
        <f t="shared" si="69"/>
        <v>32469.337783670726</v>
      </c>
    </row>
    <row r="571" spans="1:11" x14ac:dyDescent="0.2">
      <c r="A571" s="138"/>
      <c r="B571" s="42">
        <f t="shared" si="72"/>
        <v>558</v>
      </c>
      <c r="C571" s="24">
        <f t="shared" si="65"/>
        <v>68.329792159492769</v>
      </c>
      <c r="D571" s="48">
        <f t="shared" si="70"/>
        <v>0.16884201993147271</v>
      </c>
      <c r="E571" s="24">
        <f t="shared" si="66"/>
        <v>336.36681231861951</v>
      </c>
      <c r="F571" s="51">
        <f t="shared" si="71"/>
        <v>0.83115798006852726</v>
      </c>
      <c r="G571" s="44">
        <f>IF(I569*($E$9*0.01/26)&gt;0,H570/2,0)</f>
        <v>404.69660447811231</v>
      </c>
      <c r="H571" s="134"/>
      <c r="I571" s="24">
        <f t="shared" si="67"/>
        <v>29273.20979012825</v>
      </c>
      <c r="J571" s="24">
        <f t="shared" si="68"/>
        <v>2791.4313890643652</v>
      </c>
      <c r="K571" s="45">
        <f t="shared" si="69"/>
        <v>32064.641179192615</v>
      </c>
    </row>
    <row r="572" spans="1:11" x14ac:dyDescent="0.2">
      <c r="A572" s="138"/>
      <c r="B572" s="42">
        <f t="shared" si="72"/>
        <v>559</v>
      </c>
      <c r="C572" s="24">
        <f t="shared" si="65"/>
        <v>67.553561054142108</v>
      </c>
      <c r="D572" s="48">
        <f t="shared" si="70"/>
        <v>0.1669239630543915</v>
      </c>
      <c r="E572" s="24">
        <f t="shared" si="66"/>
        <v>337.1430434239702</v>
      </c>
      <c r="F572" s="51">
        <f t="shared" si="71"/>
        <v>0.8330760369456085</v>
      </c>
      <c r="G572" s="44">
        <f>IF(I571*($E$9*0.01/26)&gt;0,H572/2,0)</f>
        <v>404.69660447811231</v>
      </c>
      <c r="H572" s="133">
        <f>IF(I571*($E$9*0.01/26)&gt;0,(($E$9*0.01/12)*$E$8)/(1-1/(1+($E$9*0.01/12))^($E$10*12)),0)</f>
        <v>809.39320895622461</v>
      </c>
      <c r="I572" s="24">
        <f t="shared" si="67"/>
        <v>28936.06674670428</v>
      </c>
      <c r="J572" s="24">
        <f t="shared" si="68"/>
        <v>2723.8778280102233</v>
      </c>
      <c r="K572" s="45">
        <f t="shared" si="69"/>
        <v>31659.944574714504</v>
      </c>
    </row>
    <row r="573" spans="1:11" x14ac:dyDescent="0.2">
      <c r="A573" s="138"/>
      <c r="B573" s="42">
        <f t="shared" si="72"/>
        <v>560</v>
      </c>
      <c r="C573" s="24">
        <f t="shared" si="65"/>
        <v>66.775538646240648</v>
      </c>
      <c r="D573" s="48">
        <f t="shared" si="70"/>
        <v>0.16500147989220934</v>
      </c>
      <c r="E573" s="24">
        <f t="shared" si="66"/>
        <v>337.92106583187166</v>
      </c>
      <c r="F573" s="51">
        <f t="shared" si="71"/>
        <v>0.83499852010779063</v>
      </c>
      <c r="G573" s="44">
        <f>IF(I571*($E$9*0.01/26)&gt;0,H572/2,0)</f>
        <v>404.69660447811231</v>
      </c>
      <c r="H573" s="134"/>
      <c r="I573" s="24">
        <f t="shared" si="67"/>
        <v>28598.145680872407</v>
      </c>
      <c r="J573" s="24">
        <f t="shared" si="68"/>
        <v>2657.1022893639829</v>
      </c>
      <c r="K573" s="45">
        <f t="shared" si="69"/>
        <v>31255.247970236389</v>
      </c>
    </row>
    <row r="574" spans="1:11" x14ac:dyDescent="0.2">
      <c r="A574" s="138"/>
      <c r="B574" s="42">
        <f t="shared" si="72"/>
        <v>561</v>
      </c>
      <c r="C574" s="24">
        <f t="shared" si="65"/>
        <v>65.995720802013238</v>
      </c>
      <c r="D574" s="48">
        <f t="shared" si="70"/>
        <v>0.16307456023042211</v>
      </c>
      <c r="E574" s="24">
        <f t="shared" si="66"/>
        <v>338.70088367609907</v>
      </c>
      <c r="F574" s="51">
        <f t="shared" si="71"/>
        <v>0.83692543976957789</v>
      </c>
      <c r="G574" s="44">
        <f>IF(I573*($E$9*0.01/26)&gt;0,H574/2,0)</f>
        <v>404.69660447811231</v>
      </c>
      <c r="H574" s="133">
        <f>IF(I573*($E$9*0.01/26)&gt;0,(($E$9*0.01/12)*$E$8)/(1-1/(1+($E$9*0.01/12))^($E$10*12)),0)</f>
        <v>809.39320895622461</v>
      </c>
      <c r="I574" s="24">
        <f t="shared" si="67"/>
        <v>28259.444797196309</v>
      </c>
      <c r="J574" s="24">
        <f t="shared" si="68"/>
        <v>2591.1065685619697</v>
      </c>
      <c r="K574" s="45">
        <f t="shared" si="69"/>
        <v>30850.551365758278</v>
      </c>
    </row>
    <row r="575" spans="1:11" x14ac:dyDescent="0.2">
      <c r="A575" s="138"/>
      <c r="B575" s="42">
        <f t="shared" si="72"/>
        <v>562</v>
      </c>
      <c r="C575" s="24">
        <f t="shared" si="65"/>
        <v>65.214103378145325</v>
      </c>
      <c r="D575" s="48">
        <f t="shared" si="70"/>
        <v>0.16114319383095388</v>
      </c>
      <c r="E575" s="24">
        <f t="shared" si="66"/>
        <v>339.48250109996695</v>
      </c>
      <c r="F575" s="51">
        <f t="shared" si="71"/>
        <v>0.83885680616904601</v>
      </c>
      <c r="G575" s="44">
        <f>IF(I573*($E$9*0.01/26)&gt;0,H574/2,0)</f>
        <v>404.69660447811231</v>
      </c>
      <c r="H575" s="134"/>
      <c r="I575" s="24">
        <f t="shared" si="67"/>
        <v>27919.962296096342</v>
      </c>
      <c r="J575" s="24">
        <f t="shared" si="68"/>
        <v>2525.8924651838242</v>
      </c>
      <c r="K575" s="45">
        <f t="shared" si="69"/>
        <v>30445.854761280167</v>
      </c>
    </row>
    <row r="576" spans="1:11" x14ac:dyDescent="0.2">
      <c r="A576" s="138"/>
      <c r="B576" s="42">
        <f t="shared" si="72"/>
        <v>563</v>
      </c>
      <c r="C576" s="24">
        <f t="shared" si="65"/>
        <v>64.43068222176079</v>
      </c>
      <c r="D576" s="48">
        <f t="shared" si="70"/>
        <v>0.15920737043210223</v>
      </c>
      <c r="E576" s="24">
        <f t="shared" si="66"/>
        <v>340.26592225635153</v>
      </c>
      <c r="F576" s="51">
        <f t="shared" si="71"/>
        <v>0.8407926295678978</v>
      </c>
      <c r="G576" s="44">
        <f>IF(I575*($E$9*0.01/26)&gt;0,H576/2,0)</f>
        <v>404.69660447811231</v>
      </c>
      <c r="H576" s="133">
        <f>IF(I575*($E$9*0.01/26)&gt;0,(($E$9*0.01/12)*$E$8)/(1-1/(1+($E$9*0.01/12))^($E$10*12)),0)</f>
        <v>809.39320895622461</v>
      </c>
      <c r="I576" s="24">
        <f t="shared" si="67"/>
        <v>27579.69637383999</v>
      </c>
      <c r="J576" s="24">
        <f t="shared" si="68"/>
        <v>2461.4617829620634</v>
      </c>
      <c r="K576" s="45">
        <f t="shared" si="69"/>
        <v>30041.158156802052</v>
      </c>
    </row>
    <row r="577" spans="1:11" x14ac:dyDescent="0.2">
      <c r="A577" s="138"/>
      <c r="B577" s="42">
        <f t="shared" si="72"/>
        <v>564</v>
      </c>
      <c r="C577" s="24">
        <f t="shared" si="65"/>
        <v>63.645453170399968</v>
      </c>
      <c r="D577" s="48">
        <f t="shared" si="70"/>
        <v>0.15726707974848397</v>
      </c>
      <c r="E577" s="24">
        <f t="shared" si="66"/>
        <v>341.05115130771236</v>
      </c>
      <c r="F577" s="51">
        <f t="shared" si="71"/>
        <v>0.84273292025151603</v>
      </c>
      <c r="G577" s="44">
        <f>IF(I575*($E$9*0.01/26)&gt;0,H576/2,0)</f>
        <v>404.69660447811231</v>
      </c>
      <c r="H577" s="134"/>
      <c r="I577" s="24">
        <f t="shared" si="67"/>
        <v>27238.645222532279</v>
      </c>
      <c r="J577" s="24">
        <f t="shared" si="68"/>
        <v>2397.8163297916635</v>
      </c>
      <c r="K577" s="45">
        <f t="shared" si="69"/>
        <v>29636.461552323941</v>
      </c>
    </row>
    <row r="578" spans="1:11" x14ac:dyDescent="0.2">
      <c r="A578" s="138"/>
      <c r="B578" s="42">
        <f t="shared" si="72"/>
        <v>565</v>
      </c>
      <c r="C578" s="24">
        <f t="shared" si="65"/>
        <v>62.858412051997561</v>
      </c>
      <c r="D578" s="48">
        <f t="shared" si="70"/>
        <v>0.1553223114709805</v>
      </c>
      <c r="E578" s="24">
        <f t="shared" si="66"/>
        <v>341.83819242611474</v>
      </c>
      <c r="F578" s="51">
        <f t="shared" si="71"/>
        <v>0.84467768852901948</v>
      </c>
      <c r="G578" s="44">
        <f>IF(I577*($E$9*0.01/26)&gt;0,H578/2,0)</f>
        <v>404.69660447811231</v>
      </c>
      <c r="H578" s="133">
        <f>IF(I577*($E$9*0.01/26)&gt;0,(($E$9*0.01/12)*$E$8)/(1-1/(1+($E$9*0.01/12))^($E$10*12)),0)</f>
        <v>809.39320895622461</v>
      </c>
      <c r="I578" s="24">
        <f t="shared" si="67"/>
        <v>26896.807030106163</v>
      </c>
      <c r="J578" s="24">
        <f t="shared" si="68"/>
        <v>2334.9579177396658</v>
      </c>
      <c r="K578" s="45">
        <f t="shared" si="69"/>
        <v>29231.76494784583</v>
      </c>
    </row>
    <row r="579" spans="1:11" x14ac:dyDescent="0.2">
      <c r="A579" s="138"/>
      <c r="B579" s="42">
        <f t="shared" si="72"/>
        <v>566</v>
      </c>
      <c r="C579" s="24">
        <f t="shared" si="65"/>
        <v>62.069554684860371</v>
      </c>
      <c r="D579" s="48">
        <f t="shared" si="70"/>
        <v>0.15337305526668277</v>
      </c>
      <c r="E579" s="24">
        <f t="shared" si="66"/>
        <v>342.62704979325196</v>
      </c>
      <c r="F579" s="51">
        <f t="shared" si="71"/>
        <v>0.84662694473331734</v>
      </c>
      <c r="G579" s="44">
        <f>IF(I577*($E$9*0.01/26)&gt;0,H578/2,0)</f>
        <v>404.69660447811231</v>
      </c>
      <c r="H579" s="134"/>
      <c r="I579" s="24">
        <f t="shared" si="67"/>
        <v>26554.179980312911</v>
      </c>
      <c r="J579" s="24">
        <f t="shared" si="68"/>
        <v>2272.8883630548053</v>
      </c>
      <c r="K579" s="45">
        <f t="shared" si="69"/>
        <v>28827.068343367715</v>
      </c>
    </row>
    <row r="580" spans="1:11" x14ac:dyDescent="0.2">
      <c r="A580" s="138"/>
      <c r="B580" s="42">
        <f t="shared" si="72"/>
        <v>567</v>
      </c>
      <c r="C580" s="24">
        <f t="shared" si="65"/>
        <v>61.278876877645175</v>
      </c>
      <c r="D580" s="48">
        <f t="shared" si="70"/>
        <v>0.15141930077883664</v>
      </c>
      <c r="E580" s="24">
        <f t="shared" si="66"/>
        <v>343.41772760046712</v>
      </c>
      <c r="F580" s="51">
        <f t="shared" si="71"/>
        <v>0.8485806992211633</v>
      </c>
      <c r="G580" s="44">
        <f>IF(I579*($E$9*0.01/26)&gt;0,H580/2,0)</f>
        <v>404.69660447811231</v>
      </c>
      <c r="H580" s="133">
        <f>IF(I579*($E$9*0.01/26)&gt;0,(($E$9*0.01/12)*$E$8)/(1-1/(1+($E$9*0.01/12))^($E$10*12)),0)</f>
        <v>809.39320895622461</v>
      </c>
      <c r="I580" s="24">
        <f t="shared" si="67"/>
        <v>26210.762252712444</v>
      </c>
      <c r="J580" s="24">
        <f t="shared" si="68"/>
        <v>2211.6094861771603</v>
      </c>
      <c r="K580" s="45">
        <f t="shared" si="69"/>
        <v>28422.371738889604</v>
      </c>
    </row>
    <row r="581" spans="1:11" x14ac:dyDescent="0.2">
      <c r="A581" s="138"/>
      <c r="B581" s="42">
        <f t="shared" si="72"/>
        <v>568</v>
      </c>
      <c r="C581" s="24">
        <f t="shared" si="65"/>
        <v>60.486374429336401</v>
      </c>
      <c r="D581" s="48">
        <f t="shared" si="70"/>
        <v>0.14946103762678781</v>
      </c>
      <c r="E581" s="24">
        <f t="shared" si="66"/>
        <v>344.21023004877588</v>
      </c>
      <c r="F581" s="51">
        <f t="shared" si="71"/>
        <v>0.85053896237321214</v>
      </c>
      <c r="G581" s="44">
        <f>IF(I579*($E$9*0.01/26)&gt;0,H580/2,0)</f>
        <v>404.69660447811231</v>
      </c>
      <c r="H581" s="134"/>
      <c r="I581" s="24">
        <f t="shared" si="67"/>
        <v>25866.552022663669</v>
      </c>
      <c r="J581" s="24">
        <f t="shared" si="68"/>
        <v>2151.1231117478237</v>
      </c>
      <c r="K581" s="45">
        <f t="shared" si="69"/>
        <v>28017.675134411493</v>
      </c>
    </row>
    <row r="582" spans="1:11" x14ac:dyDescent="0.2">
      <c r="A582" s="138"/>
      <c r="B582" s="42">
        <f t="shared" si="72"/>
        <v>569</v>
      </c>
      <c r="C582" s="24">
        <f t="shared" si="65"/>
        <v>59.692043129223848</v>
      </c>
      <c r="D582" s="48">
        <f t="shared" si="70"/>
        <v>0.14749825540592654</v>
      </c>
      <c r="E582" s="24">
        <f t="shared" si="66"/>
        <v>345.00456134888844</v>
      </c>
      <c r="F582" s="51">
        <f t="shared" si="71"/>
        <v>0.85250174459407346</v>
      </c>
      <c r="G582" s="44">
        <f>IF(I581*($E$9*0.01/26)&gt;0,H582/2,0)</f>
        <v>404.69660447811231</v>
      </c>
      <c r="H582" s="133">
        <f>IF(I581*($E$9*0.01/26)&gt;0,(($E$9*0.01/12)*$E$8)/(1-1/(1+($E$9*0.01/12))^($E$10*12)),0)</f>
        <v>809.39320895622461</v>
      </c>
      <c r="I582" s="24">
        <f t="shared" si="67"/>
        <v>25521.547461314782</v>
      </c>
      <c r="J582" s="24">
        <f t="shared" si="68"/>
        <v>2091.4310686186</v>
      </c>
      <c r="K582" s="45">
        <f t="shared" si="69"/>
        <v>27612.978529933382</v>
      </c>
    </row>
    <row r="583" spans="1:11" x14ac:dyDescent="0.2">
      <c r="A583" s="138"/>
      <c r="B583" s="42">
        <f t="shared" si="72"/>
        <v>570</v>
      </c>
      <c r="C583" s="24">
        <f t="shared" si="65"/>
        <v>58.895878756880258</v>
      </c>
      <c r="D583" s="48">
        <f t="shared" si="70"/>
        <v>0.14553094368763253</v>
      </c>
      <c r="E583" s="24">
        <f t="shared" si="66"/>
        <v>345.80072572123203</v>
      </c>
      <c r="F583" s="51">
        <f t="shared" si="71"/>
        <v>0.85446905631236747</v>
      </c>
      <c r="G583" s="44">
        <f>IF(I581*($E$9*0.01/26)&gt;0,H582/2,0)</f>
        <v>404.69660447811231</v>
      </c>
      <c r="H583" s="134"/>
      <c r="I583" s="24">
        <f t="shared" si="67"/>
        <v>25175.746735593551</v>
      </c>
      <c r="J583" s="24">
        <f t="shared" si="68"/>
        <v>2032.5351898617198</v>
      </c>
      <c r="K583" s="45">
        <f t="shared" si="69"/>
        <v>27208.281925455271</v>
      </c>
    </row>
    <row r="584" spans="1:11" x14ac:dyDescent="0.2">
      <c r="A584" s="138"/>
      <c r="B584" s="42">
        <f t="shared" si="72"/>
        <v>571</v>
      </c>
      <c r="C584" s="24">
        <f t="shared" si="65"/>
        <v>58.097877082138957</v>
      </c>
      <c r="D584" s="48">
        <f t="shared" si="70"/>
        <v>0.14355909201921938</v>
      </c>
      <c r="E584" s="24">
        <f t="shared" si="66"/>
        <v>346.59872739597336</v>
      </c>
      <c r="F584" s="51">
        <f t="shared" si="71"/>
        <v>0.85644090798078065</v>
      </c>
      <c r="G584" s="44">
        <f>IF(I583*($E$9*0.01/26)&gt;0,H584/2,0)</f>
        <v>404.69660447811231</v>
      </c>
      <c r="H584" s="133">
        <f>IF(I583*($E$9*0.01/26)&gt;0,(($E$9*0.01/12)*$E$8)/(1-1/(1+($E$9*0.01/12))^($E$10*12)),0)</f>
        <v>809.39320895622461</v>
      </c>
      <c r="I584" s="24">
        <f t="shared" si="67"/>
        <v>24829.148008197579</v>
      </c>
      <c r="J584" s="24">
        <f t="shared" si="68"/>
        <v>1974.4373127795809</v>
      </c>
      <c r="K584" s="45">
        <f t="shared" si="69"/>
        <v>26803.585320977159</v>
      </c>
    </row>
    <row r="585" spans="1:11" x14ac:dyDescent="0.2">
      <c r="A585" s="139"/>
      <c r="B585" s="42">
        <f t="shared" si="72"/>
        <v>572</v>
      </c>
      <c r="C585" s="24">
        <f t="shared" si="65"/>
        <v>57.298033865071332</v>
      </c>
      <c r="D585" s="48">
        <f t="shared" si="70"/>
        <v>0.14158268992387915</v>
      </c>
      <c r="E585" s="24">
        <f t="shared" si="66"/>
        <v>347.39857061304099</v>
      </c>
      <c r="F585" s="51">
        <f t="shared" si="71"/>
        <v>0.85841731007612088</v>
      </c>
      <c r="G585" s="44">
        <f>IF(I583*($E$9*0.01/26)&gt;0,H584/2,0)</f>
        <v>404.69660447811231</v>
      </c>
      <c r="H585" s="134"/>
      <c r="I585" s="24">
        <f t="shared" si="67"/>
        <v>24481.749437584538</v>
      </c>
      <c r="J585" s="24">
        <f t="shared" si="68"/>
        <v>1917.1392789145095</v>
      </c>
      <c r="K585" s="45">
        <f t="shared" si="69"/>
        <v>26398.888716499048</v>
      </c>
    </row>
    <row r="586" spans="1:11" x14ac:dyDescent="0.2">
      <c r="A586" s="137">
        <f>A560+1</f>
        <v>23</v>
      </c>
      <c r="B586" s="42">
        <f t="shared" si="72"/>
        <v>573</v>
      </c>
      <c r="C586" s="24">
        <f t="shared" si="65"/>
        <v>56.496344855964317</v>
      </c>
      <c r="D586" s="48">
        <f t="shared" si="70"/>
        <v>0.13960172690062655</v>
      </c>
      <c r="E586" s="24">
        <f t="shared" si="66"/>
        <v>348.200259622148</v>
      </c>
      <c r="F586" s="51">
        <f t="shared" si="71"/>
        <v>0.86039827309937345</v>
      </c>
      <c r="G586" s="44">
        <f>IF(I585*($E$9*0.01/26)&gt;0,H586/2,0)</f>
        <v>404.69660447811231</v>
      </c>
      <c r="H586" s="133">
        <f>IF(I585*($E$9*0.01/26)&gt;0,(($E$9*0.01/12)*$E$8)/(1-1/(1+($E$9*0.01/12))^($E$10*12)),0)</f>
        <v>809.39320895622461</v>
      </c>
      <c r="I586" s="24">
        <f t="shared" si="67"/>
        <v>24133.549177962392</v>
      </c>
      <c r="J586" s="24">
        <f t="shared" si="68"/>
        <v>1860.6429340585453</v>
      </c>
      <c r="K586" s="45">
        <f t="shared" si="69"/>
        <v>25994.192112020937</v>
      </c>
    </row>
    <row r="587" spans="1:11" x14ac:dyDescent="0.2">
      <c r="A587" s="138"/>
      <c r="B587" s="42">
        <f t="shared" si="72"/>
        <v>574</v>
      </c>
      <c r="C587" s="24">
        <f t="shared" si="65"/>
        <v>55.692805795297822</v>
      </c>
      <c r="D587" s="48">
        <f t="shared" si="70"/>
        <v>0.13761619242424339</v>
      </c>
      <c r="E587" s="24">
        <f t="shared" si="66"/>
        <v>349.00379868281448</v>
      </c>
      <c r="F587" s="51">
        <f t="shared" si="71"/>
        <v>0.86238380757575661</v>
      </c>
      <c r="G587" s="44">
        <f>IF(I585*($E$9*0.01/26)&gt;0,H586/2,0)</f>
        <v>404.69660447811231</v>
      </c>
      <c r="H587" s="134"/>
      <c r="I587" s="24">
        <f t="shared" si="67"/>
        <v>23784.545379279578</v>
      </c>
      <c r="J587" s="24">
        <f t="shared" si="68"/>
        <v>1804.9501282632475</v>
      </c>
      <c r="K587" s="45">
        <f t="shared" si="69"/>
        <v>25589.495507542826</v>
      </c>
    </row>
    <row r="588" spans="1:11" x14ac:dyDescent="0.2">
      <c r="A588" s="138"/>
      <c r="B588" s="42">
        <f t="shared" si="72"/>
        <v>575</v>
      </c>
      <c r="C588" s="24">
        <f t="shared" si="65"/>
        <v>54.887412413722096</v>
      </c>
      <c r="D588" s="48">
        <f t="shared" si="70"/>
        <v>0.13562607594522241</v>
      </c>
      <c r="E588" s="24">
        <f t="shared" si="66"/>
        <v>349.80919206439023</v>
      </c>
      <c r="F588" s="51">
        <f t="shared" si="71"/>
        <v>0.86437392405477764</v>
      </c>
      <c r="G588" s="44">
        <f>IF(I587*($E$9*0.01/26)&gt;0,H588/2,0)</f>
        <v>404.69660447811231</v>
      </c>
      <c r="H588" s="133">
        <f>IF(I587*($E$9*0.01/26)&gt;0,(($E$9*0.01/12)*$E$8)/(1-1/(1+($E$9*0.01/12))^($E$10*12)),0)</f>
        <v>809.39320895622461</v>
      </c>
      <c r="I588" s="24">
        <f t="shared" si="67"/>
        <v>23434.736187215189</v>
      </c>
      <c r="J588" s="24">
        <f t="shared" si="68"/>
        <v>1750.0627158495254</v>
      </c>
      <c r="K588" s="45">
        <f t="shared" si="69"/>
        <v>25184.798903064715</v>
      </c>
    </row>
    <row r="589" spans="1:11" x14ac:dyDescent="0.2">
      <c r="A589" s="138"/>
      <c r="B589" s="42">
        <f t="shared" si="72"/>
        <v>576</v>
      </c>
      <c r="C589" s="24">
        <f t="shared" si="65"/>
        <v>54.080160432035044</v>
      </c>
      <c r="D589" s="48">
        <f t="shared" si="70"/>
        <v>0.13363136688971139</v>
      </c>
      <c r="E589" s="24">
        <f t="shared" si="66"/>
        <v>350.61644404607728</v>
      </c>
      <c r="F589" s="51">
        <f t="shared" si="71"/>
        <v>0.86636863311028867</v>
      </c>
      <c r="G589" s="44">
        <f>IF(I587*($E$9*0.01/26)&gt;0,H588/2,0)</f>
        <v>404.69660447811231</v>
      </c>
      <c r="H589" s="134"/>
      <c r="I589" s="24">
        <f t="shared" si="67"/>
        <v>23084.119743169111</v>
      </c>
      <c r="J589" s="24">
        <f t="shared" si="68"/>
        <v>1695.9825554174904</v>
      </c>
      <c r="K589" s="45">
        <f t="shared" si="69"/>
        <v>24780.1022985866</v>
      </c>
    </row>
    <row r="590" spans="1:11" x14ac:dyDescent="0.2">
      <c r="A590" s="138"/>
      <c r="B590" s="42">
        <f t="shared" si="72"/>
        <v>577</v>
      </c>
      <c r="C590" s="24">
        <f t="shared" ref="C590:C653" si="73">IF(I589*($E$9*0.01/26)&gt;0,I589*($E$9*0.01/26),0)</f>
        <v>53.271045561159482</v>
      </c>
      <c r="D590" s="48">
        <f t="shared" si="70"/>
        <v>0.13163205465945688</v>
      </c>
      <c r="E590" s="24">
        <f t="shared" ref="E590:E653" si="74">IF(I589*($E$9*0.01/26)&gt;0,G590-C590,0)</f>
        <v>351.42555891695281</v>
      </c>
      <c r="F590" s="51">
        <f t="shared" si="71"/>
        <v>0.86836794534054307</v>
      </c>
      <c r="G590" s="44">
        <f>IF(I589*($E$9*0.01/26)&gt;0,H590/2,0)</f>
        <v>404.69660447811231</v>
      </c>
      <c r="H590" s="133">
        <f>IF(I589*($E$9*0.01/26)&gt;0,(($E$9*0.01/12)*$E$8)/(1-1/(1+($E$9*0.01/12))^($E$10*12)),0)</f>
        <v>809.39320895622461</v>
      </c>
      <c r="I590" s="24">
        <f t="shared" ref="I590:I653" si="75">IF(I589*($E$9*0.01/26)&gt;0,I589-E590,0)</f>
        <v>22732.694184252159</v>
      </c>
      <c r="J590" s="24">
        <f t="shared" ref="J590:J653" si="76">J589-C590</f>
        <v>1642.7115098563308</v>
      </c>
      <c r="K590" s="45">
        <f t="shared" ref="K590:K653" si="77">I590+J590</f>
        <v>24375.405694108489</v>
      </c>
    </row>
    <row r="591" spans="1:11" x14ac:dyDescent="0.2">
      <c r="A591" s="138"/>
      <c r="B591" s="42">
        <f t="shared" si="72"/>
        <v>578</v>
      </c>
      <c r="C591" s="24">
        <f t="shared" si="73"/>
        <v>52.460063502120363</v>
      </c>
      <c r="D591" s="48">
        <f t="shared" ref="D591:D654" si="78">C591/G591</f>
        <v>0.12962812863174794</v>
      </c>
      <c r="E591" s="24">
        <f t="shared" si="74"/>
        <v>352.23654097599194</v>
      </c>
      <c r="F591" s="51">
        <f t="shared" ref="F591:F654" si="79">E591/G591</f>
        <v>0.870371871368252</v>
      </c>
      <c r="G591" s="44">
        <f>IF(I589*($E$9*0.01/26)&gt;0,H590/2,0)</f>
        <v>404.69660447811231</v>
      </c>
      <c r="H591" s="134"/>
      <c r="I591" s="24">
        <f t="shared" si="75"/>
        <v>22380.457643276168</v>
      </c>
      <c r="J591" s="24">
        <f t="shared" si="76"/>
        <v>1590.2514463542104</v>
      </c>
      <c r="K591" s="45">
        <f t="shared" si="77"/>
        <v>23970.709089630378</v>
      </c>
    </row>
    <row r="592" spans="1:11" x14ac:dyDescent="0.2">
      <c r="A592" s="138"/>
      <c r="B592" s="42">
        <f t="shared" si="72"/>
        <v>579</v>
      </c>
      <c r="C592" s="24">
        <f t="shared" si="73"/>
        <v>51.647209946021924</v>
      </c>
      <c r="D592" s="48">
        <f t="shared" si="78"/>
        <v>0.12761957815935968</v>
      </c>
      <c r="E592" s="24">
        <f t="shared" si="74"/>
        <v>353.04939453209039</v>
      </c>
      <c r="F592" s="51">
        <f t="shared" si="79"/>
        <v>0.87238042184064035</v>
      </c>
      <c r="G592" s="44">
        <f>IF(I591*($E$9*0.01/26)&gt;0,H592/2,0)</f>
        <v>404.69660447811231</v>
      </c>
      <c r="H592" s="133">
        <f>IF(I591*($E$9*0.01/26)&gt;0,(($E$9*0.01/12)*$E$8)/(1-1/(1+($E$9*0.01/12))^($E$10*12)),0)</f>
        <v>809.39320895622461</v>
      </c>
      <c r="I592" s="24">
        <f t="shared" si="75"/>
        <v>22027.408248744079</v>
      </c>
      <c r="J592" s="24">
        <f t="shared" si="76"/>
        <v>1538.6042364081884</v>
      </c>
      <c r="K592" s="45">
        <f t="shared" si="77"/>
        <v>23566.012485152267</v>
      </c>
    </row>
    <row r="593" spans="1:11" x14ac:dyDescent="0.2">
      <c r="A593" s="138"/>
      <c r="B593" s="42">
        <f t="shared" si="72"/>
        <v>580</v>
      </c>
      <c r="C593" s="24">
        <f t="shared" si="73"/>
        <v>50.832480574024792</v>
      </c>
      <c r="D593" s="48">
        <f t="shared" si="78"/>
        <v>0.12560639257049666</v>
      </c>
      <c r="E593" s="24">
        <f t="shared" si="74"/>
        <v>353.86412390408753</v>
      </c>
      <c r="F593" s="51">
        <f t="shared" si="79"/>
        <v>0.87439360742950334</v>
      </c>
      <c r="G593" s="44">
        <f>IF(I591*($E$9*0.01/26)&gt;0,H592/2,0)</f>
        <v>404.69660447811231</v>
      </c>
      <c r="H593" s="134"/>
      <c r="I593" s="24">
        <f t="shared" si="75"/>
        <v>21673.544124839991</v>
      </c>
      <c r="J593" s="24">
        <f t="shared" si="76"/>
        <v>1487.7717558341635</v>
      </c>
      <c r="K593" s="45">
        <f t="shared" si="77"/>
        <v>23161.315880674156</v>
      </c>
    </row>
    <row r="594" spans="1:11" x14ac:dyDescent="0.2">
      <c r="A594" s="138"/>
      <c r="B594" s="42">
        <f t="shared" si="72"/>
        <v>581</v>
      </c>
      <c r="C594" s="24">
        <f t="shared" si="73"/>
        <v>50.015871057323054</v>
      </c>
      <c r="D594" s="48">
        <f t="shared" si="78"/>
        <v>0.12358856116873627</v>
      </c>
      <c r="E594" s="24">
        <f t="shared" si="74"/>
        <v>354.68073342078924</v>
      </c>
      <c r="F594" s="51">
        <f t="shared" si="79"/>
        <v>0.87641143883126371</v>
      </c>
      <c r="G594" s="44">
        <f>IF(I593*($E$9*0.01/26)&gt;0,H594/2,0)</f>
        <v>404.69660447811231</v>
      </c>
      <c r="H594" s="133">
        <f>IF(I593*($E$9*0.01/26)&gt;0,(($E$9*0.01/12)*$E$8)/(1-1/(1+($E$9*0.01/12))^($E$10*12)),0)</f>
        <v>809.39320895622461</v>
      </c>
      <c r="I594" s="24">
        <f t="shared" si="75"/>
        <v>21318.863391419203</v>
      </c>
      <c r="J594" s="24">
        <f t="shared" si="76"/>
        <v>1437.7558847768405</v>
      </c>
      <c r="K594" s="45">
        <f t="shared" si="77"/>
        <v>22756.619276196045</v>
      </c>
    </row>
    <row r="595" spans="1:11" x14ac:dyDescent="0.2">
      <c r="A595" s="138"/>
      <c r="B595" s="42">
        <f t="shared" si="72"/>
        <v>582</v>
      </c>
      <c r="C595" s="24">
        <f t="shared" si="73"/>
        <v>49.197377057121237</v>
      </c>
      <c r="D595" s="48">
        <f t="shared" si="78"/>
        <v>0.12156607323297183</v>
      </c>
      <c r="E595" s="24">
        <f t="shared" si="74"/>
        <v>355.49922742099108</v>
      </c>
      <c r="F595" s="51">
        <f t="shared" si="79"/>
        <v>0.87843392676702814</v>
      </c>
      <c r="G595" s="44">
        <f>IF(I593*($E$9*0.01/26)&gt;0,H594/2,0)</f>
        <v>404.69660447811231</v>
      </c>
      <c r="H595" s="134"/>
      <c r="I595" s="24">
        <f t="shared" si="75"/>
        <v>20963.364163998212</v>
      </c>
      <c r="J595" s="24">
        <f t="shared" si="76"/>
        <v>1388.5585077197193</v>
      </c>
      <c r="K595" s="45">
        <f t="shared" si="77"/>
        <v>22351.922671717934</v>
      </c>
    </row>
    <row r="596" spans="1:11" x14ac:dyDescent="0.2">
      <c r="A596" s="138"/>
      <c r="B596" s="42">
        <f t="shared" si="72"/>
        <v>583</v>
      </c>
      <c r="C596" s="24">
        <f t="shared" si="73"/>
        <v>48.376994224611252</v>
      </c>
      <c r="D596" s="48">
        <f t="shared" si="78"/>
        <v>0.1195389180173556</v>
      </c>
      <c r="E596" s="24">
        <f t="shared" si="74"/>
        <v>356.31961025350108</v>
      </c>
      <c r="F596" s="51">
        <f t="shared" si="79"/>
        <v>0.8804610819826445</v>
      </c>
      <c r="G596" s="44">
        <f>IF(I595*($E$9*0.01/26)&gt;0,H596/2,0)</f>
        <v>404.69660447811231</v>
      </c>
      <c r="H596" s="133">
        <f>IF(I595*($E$9*0.01/26)&gt;0,(($E$9*0.01/12)*$E$8)/(1-1/(1+($E$9*0.01/12))^($E$10*12)),0)</f>
        <v>809.39320895622461</v>
      </c>
      <c r="I596" s="24">
        <f t="shared" si="75"/>
        <v>20607.044553744712</v>
      </c>
      <c r="J596" s="24">
        <f t="shared" si="76"/>
        <v>1340.181513495108</v>
      </c>
      <c r="K596" s="45">
        <f t="shared" si="77"/>
        <v>21947.226067239819</v>
      </c>
    </row>
    <row r="597" spans="1:11" x14ac:dyDescent="0.2">
      <c r="A597" s="138"/>
      <c r="B597" s="42">
        <f t="shared" si="72"/>
        <v>584</v>
      </c>
      <c r="C597" s="24">
        <f t="shared" si="73"/>
        <v>47.554718200949331</v>
      </c>
      <c r="D597" s="48">
        <f t="shared" si="78"/>
        <v>0.11750708475124182</v>
      </c>
      <c r="E597" s="24">
        <f t="shared" si="74"/>
        <v>357.141886277163</v>
      </c>
      <c r="F597" s="51">
        <f t="shared" si="79"/>
        <v>0.88249291524875828</v>
      </c>
      <c r="G597" s="44">
        <f>IF(I595*($E$9*0.01/26)&gt;0,H596/2,0)</f>
        <v>404.69660447811231</v>
      </c>
      <c r="H597" s="134"/>
      <c r="I597" s="24">
        <f t="shared" si="75"/>
        <v>20249.902667467548</v>
      </c>
      <c r="J597" s="24">
        <f t="shared" si="76"/>
        <v>1292.6267952941587</v>
      </c>
      <c r="K597" s="45">
        <f t="shared" si="77"/>
        <v>21542.529462761708</v>
      </c>
    </row>
    <row r="598" spans="1:11" x14ac:dyDescent="0.2">
      <c r="A598" s="138"/>
      <c r="B598" s="42">
        <f t="shared" si="72"/>
        <v>585</v>
      </c>
      <c r="C598" s="24">
        <f t="shared" si="73"/>
        <v>46.730544617232802</v>
      </c>
      <c r="D598" s="48">
        <f t="shared" si="78"/>
        <v>0.1154705626391293</v>
      </c>
      <c r="E598" s="24">
        <f t="shared" si="74"/>
        <v>357.96605986087951</v>
      </c>
      <c r="F598" s="51">
        <f t="shared" si="79"/>
        <v>0.88452943736087075</v>
      </c>
      <c r="G598" s="44">
        <f>IF(I597*($E$9*0.01/26)&gt;0,H598/2,0)</f>
        <v>404.69660447811231</v>
      </c>
      <c r="H598" s="133">
        <f>IF(I597*($E$9*0.01/26)&gt;0,(($E$9*0.01/12)*$E$8)/(1-1/(1+($E$9*0.01/12))^($E$10*12)),0)</f>
        <v>809.39320895622461</v>
      </c>
      <c r="I598" s="24">
        <f t="shared" si="75"/>
        <v>19891.936607606669</v>
      </c>
      <c r="J598" s="24">
        <f t="shared" si="76"/>
        <v>1245.8962506769258</v>
      </c>
      <c r="K598" s="45">
        <f t="shared" si="77"/>
        <v>21137.832858283597</v>
      </c>
    </row>
    <row r="599" spans="1:11" x14ac:dyDescent="0.2">
      <c r="A599" s="138"/>
      <c r="B599" s="42">
        <f t="shared" si="72"/>
        <v>586</v>
      </c>
      <c r="C599" s="24">
        <f t="shared" si="73"/>
        <v>45.904469094476923</v>
      </c>
      <c r="D599" s="48">
        <f t="shared" si="78"/>
        <v>0.1134293408606042</v>
      </c>
      <c r="E599" s="24">
        <f t="shared" si="74"/>
        <v>358.79213538363535</v>
      </c>
      <c r="F599" s="51">
        <f t="shared" si="79"/>
        <v>0.8865706591393957</v>
      </c>
      <c r="G599" s="44">
        <f>IF(I597*($E$9*0.01/26)&gt;0,H598/2,0)</f>
        <v>404.69660447811231</v>
      </c>
      <c r="H599" s="134"/>
      <c r="I599" s="24">
        <f t="shared" si="75"/>
        <v>19533.144472223034</v>
      </c>
      <c r="J599" s="24">
        <f t="shared" si="76"/>
        <v>1199.9917815824488</v>
      </c>
      <c r="K599" s="45">
        <f t="shared" si="77"/>
        <v>20733.136253805482</v>
      </c>
    </row>
    <row r="600" spans="1:11" x14ac:dyDescent="0.2">
      <c r="A600" s="138"/>
      <c r="B600" s="42">
        <f t="shared" si="72"/>
        <v>587</v>
      </c>
      <c r="C600" s="24">
        <f t="shared" si="73"/>
        <v>45.076487243591615</v>
      </c>
      <c r="D600" s="48">
        <f t="shared" si="78"/>
        <v>0.11138340857028253</v>
      </c>
      <c r="E600" s="24">
        <f t="shared" si="74"/>
        <v>359.62011723452071</v>
      </c>
      <c r="F600" s="51">
        <f t="shared" si="79"/>
        <v>0.8886165914297175</v>
      </c>
      <c r="G600" s="44">
        <f>IF(I599*($E$9*0.01/26)&gt;0,H600/2,0)</f>
        <v>404.69660447811231</v>
      </c>
      <c r="H600" s="133">
        <f>IF(I599*($E$9*0.01/26)&gt;0,(($E$9*0.01/12)*$E$8)/(1-1/(1+($E$9*0.01/12))^($E$10*12)),0)</f>
        <v>809.39320895622461</v>
      </c>
      <c r="I600" s="24">
        <f t="shared" si="75"/>
        <v>19173.524354988513</v>
      </c>
      <c r="J600" s="24">
        <f t="shared" si="76"/>
        <v>1154.9152943388572</v>
      </c>
      <c r="K600" s="45">
        <f t="shared" si="77"/>
        <v>20328.439649327371</v>
      </c>
    </row>
    <row r="601" spans="1:11" x14ac:dyDescent="0.2">
      <c r="A601" s="138"/>
      <c r="B601" s="42">
        <f t="shared" si="72"/>
        <v>588</v>
      </c>
      <c r="C601" s="24">
        <f t="shared" si="73"/>
        <v>44.246594665358103</v>
      </c>
      <c r="D601" s="48">
        <f t="shared" si="78"/>
        <v>0.1093327548977524</v>
      </c>
      <c r="E601" s="24">
        <f t="shared" si="74"/>
        <v>360.45000981275422</v>
      </c>
      <c r="F601" s="51">
        <f t="shared" si="79"/>
        <v>0.8906672451022476</v>
      </c>
      <c r="G601" s="44">
        <f>IF(I599*($E$9*0.01/26)&gt;0,H600/2,0)</f>
        <v>404.69660447811231</v>
      </c>
      <c r="H601" s="134"/>
      <c r="I601" s="24">
        <f t="shared" si="75"/>
        <v>18813.074345175759</v>
      </c>
      <c r="J601" s="24">
        <f t="shared" si="76"/>
        <v>1110.6686996734991</v>
      </c>
      <c r="K601" s="45">
        <f t="shared" si="77"/>
        <v>19923.74304484926</v>
      </c>
    </row>
    <row r="602" spans="1:11" x14ac:dyDescent="0.2">
      <c r="A602" s="138"/>
      <c r="B602" s="42">
        <f t="shared" si="72"/>
        <v>589</v>
      </c>
      <c r="C602" s="24">
        <f t="shared" si="73"/>
        <v>43.414786950405592</v>
      </c>
      <c r="D602" s="48">
        <f t="shared" si="78"/>
        <v>0.10727736894751645</v>
      </c>
      <c r="E602" s="24">
        <f t="shared" si="74"/>
        <v>361.28181752770672</v>
      </c>
      <c r="F602" s="51">
        <f t="shared" si="79"/>
        <v>0.89272263105248362</v>
      </c>
      <c r="G602" s="44">
        <f>IF(I601*($E$9*0.01/26)&gt;0,H602/2,0)</f>
        <v>404.69660447811231</v>
      </c>
      <c r="H602" s="133">
        <f>IF(I601*($E$9*0.01/26)&gt;0,(($E$9*0.01/12)*$E$8)/(1-1/(1+($E$9*0.01/12))^($E$10*12)),0)</f>
        <v>809.39320895622461</v>
      </c>
      <c r="I602" s="24">
        <f t="shared" si="75"/>
        <v>18451.792527648053</v>
      </c>
      <c r="J602" s="24">
        <f t="shared" si="76"/>
        <v>1067.2539127230934</v>
      </c>
      <c r="K602" s="45">
        <f t="shared" si="77"/>
        <v>19519.046440371145</v>
      </c>
    </row>
    <row r="603" spans="1:11" x14ac:dyDescent="0.2">
      <c r="A603" s="138"/>
      <c r="B603" s="42">
        <f t="shared" si="72"/>
        <v>590</v>
      </c>
      <c r="C603" s="24">
        <f t="shared" si="73"/>
        <v>42.58105967918781</v>
      </c>
      <c r="D603" s="48">
        <f t="shared" si="78"/>
        <v>0.1052172397989338</v>
      </c>
      <c r="E603" s="24">
        <f t="shared" si="74"/>
        <v>362.11554479892447</v>
      </c>
      <c r="F603" s="51">
        <f t="shared" si="79"/>
        <v>0.89478276020106617</v>
      </c>
      <c r="G603" s="44">
        <f>IF(I601*($E$9*0.01/26)&gt;0,H602/2,0)</f>
        <v>404.69660447811231</v>
      </c>
      <c r="H603" s="134"/>
      <c r="I603" s="24">
        <f t="shared" si="75"/>
        <v>18089.676982849127</v>
      </c>
      <c r="J603" s="24">
        <f t="shared" si="76"/>
        <v>1024.6728530439057</v>
      </c>
      <c r="K603" s="45">
        <f t="shared" si="77"/>
        <v>19114.349835893034</v>
      </c>
    </row>
    <row r="604" spans="1:11" x14ac:dyDescent="0.2">
      <c r="A604" s="138"/>
      <c r="B604" s="42">
        <f t="shared" ref="B604:B667" si="80">B603+1</f>
        <v>591</v>
      </c>
      <c r="C604" s="24">
        <f t="shared" si="73"/>
        <v>41.745408421959517</v>
      </c>
      <c r="D604" s="48">
        <f t="shared" si="78"/>
        <v>0.1031523565061621</v>
      </c>
      <c r="E604" s="24">
        <f t="shared" si="74"/>
        <v>362.95119605615281</v>
      </c>
      <c r="F604" s="51">
        <f t="shared" si="79"/>
        <v>0.89684764349383794</v>
      </c>
      <c r="G604" s="44">
        <f>IF(I603*($E$9*0.01/26)&gt;0,H604/2,0)</f>
        <v>404.69660447811231</v>
      </c>
      <c r="H604" s="133">
        <f>IF(I603*($E$9*0.01/26)&gt;0,(($E$9*0.01/12)*$E$8)/(1-1/(1+($E$9*0.01/12))^($E$10*12)),0)</f>
        <v>809.39320895622461</v>
      </c>
      <c r="I604" s="24">
        <f t="shared" si="75"/>
        <v>17726.725786792973</v>
      </c>
      <c r="J604" s="24">
        <f t="shared" si="76"/>
        <v>982.92744462194617</v>
      </c>
      <c r="K604" s="45">
        <f t="shared" si="77"/>
        <v>18709.653231414919</v>
      </c>
    </row>
    <row r="605" spans="1:11" x14ac:dyDescent="0.2">
      <c r="A605" s="138"/>
      <c r="B605" s="42">
        <f t="shared" si="80"/>
        <v>592</v>
      </c>
      <c r="C605" s="24">
        <f t="shared" si="73"/>
        <v>40.907828738753011</v>
      </c>
      <c r="D605" s="48">
        <f t="shared" si="78"/>
        <v>0.1010827080980994</v>
      </c>
      <c r="E605" s="24">
        <f t="shared" si="74"/>
        <v>363.78877573935927</v>
      </c>
      <c r="F605" s="51">
        <f t="shared" si="79"/>
        <v>0.89891729190190051</v>
      </c>
      <c r="G605" s="44">
        <f>IF(I603*($E$9*0.01/26)&gt;0,H604/2,0)</f>
        <v>404.69660447811231</v>
      </c>
      <c r="H605" s="134"/>
      <c r="I605" s="24">
        <f t="shared" si="75"/>
        <v>17362.937011053615</v>
      </c>
      <c r="J605" s="24">
        <f t="shared" si="76"/>
        <v>942.01961588319318</v>
      </c>
      <c r="K605" s="45">
        <f t="shared" si="77"/>
        <v>18304.956626936808</v>
      </c>
    </row>
    <row r="606" spans="1:11" x14ac:dyDescent="0.2">
      <c r="A606" s="138"/>
      <c r="B606" s="42">
        <f t="shared" si="80"/>
        <v>593</v>
      </c>
      <c r="C606" s="24">
        <f t="shared" si="73"/>
        <v>40.06831617935449</v>
      </c>
      <c r="D606" s="48">
        <f t="shared" si="78"/>
        <v>9.9008283578325779E-2</v>
      </c>
      <c r="E606" s="24">
        <f t="shared" si="74"/>
        <v>364.62828829875781</v>
      </c>
      <c r="F606" s="51">
        <f t="shared" si="79"/>
        <v>0.90099171642167419</v>
      </c>
      <c r="G606" s="44">
        <f>IF(I605*($E$9*0.01/26)&gt;0,H606/2,0)</f>
        <v>404.69660447811231</v>
      </c>
      <c r="H606" s="133">
        <f>IF(I605*($E$9*0.01/26)&gt;0,(($E$9*0.01/12)*$E$8)/(1-1/(1+($E$9*0.01/12))^($E$10*12)),0)</f>
        <v>809.39320895622461</v>
      </c>
      <c r="I606" s="24">
        <f t="shared" si="75"/>
        <v>16998.308722754857</v>
      </c>
      <c r="J606" s="24">
        <f t="shared" si="76"/>
        <v>901.95129970383869</v>
      </c>
      <c r="K606" s="45">
        <f t="shared" si="77"/>
        <v>17900.260022458697</v>
      </c>
    </row>
    <row r="607" spans="1:11" x14ac:dyDescent="0.2">
      <c r="A607" s="138"/>
      <c r="B607" s="42">
        <f t="shared" si="80"/>
        <v>594</v>
      </c>
      <c r="C607" s="24">
        <f t="shared" si="73"/>
        <v>39.226866283280437</v>
      </c>
      <c r="D607" s="48">
        <f t="shared" si="78"/>
        <v>9.6929071925045004E-2</v>
      </c>
      <c r="E607" s="24">
        <f t="shared" si="74"/>
        <v>365.46973819483185</v>
      </c>
      <c r="F607" s="51">
        <f t="shared" si="79"/>
        <v>0.90307092807495493</v>
      </c>
      <c r="G607" s="44">
        <f>IF(I605*($E$9*0.01/26)&gt;0,H606/2,0)</f>
        <v>404.69660447811231</v>
      </c>
      <c r="H607" s="134"/>
      <c r="I607" s="24">
        <f t="shared" si="75"/>
        <v>16632.838984560025</v>
      </c>
      <c r="J607" s="24">
        <f t="shared" si="76"/>
        <v>862.72443342055828</v>
      </c>
      <c r="K607" s="45">
        <f t="shared" si="77"/>
        <v>17495.563417980582</v>
      </c>
    </row>
    <row r="608" spans="1:11" x14ac:dyDescent="0.2">
      <c r="A608" s="138"/>
      <c r="B608" s="42">
        <f t="shared" si="80"/>
        <v>595</v>
      </c>
      <c r="C608" s="24">
        <f t="shared" si="73"/>
        <v>38.383474579753901</v>
      </c>
      <c r="D608" s="48">
        <f t="shared" si="78"/>
        <v>9.4845062091025875E-2</v>
      </c>
      <c r="E608" s="24">
        <f t="shared" si="74"/>
        <v>366.3131298983584</v>
      </c>
      <c r="F608" s="51">
        <f t="shared" si="79"/>
        <v>0.90515493790897406</v>
      </c>
      <c r="G608" s="44">
        <f>IF(I607*($E$9*0.01/26)&gt;0,H608/2,0)</f>
        <v>404.69660447811231</v>
      </c>
      <c r="H608" s="133">
        <f>IF(I607*($E$9*0.01/26)&gt;0,(($E$9*0.01/12)*$E$8)/(1-1/(1+($E$9*0.01/12))^($E$10*12)),0)</f>
        <v>809.39320895622461</v>
      </c>
      <c r="I608" s="24">
        <f t="shared" si="75"/>
        <v>16266.525854661666</v>
      </c>
      <c r="J608" s="24">
        <f t="shared" si="76"/>
        <v>824.34095884080443</v>
      </c>
      <c r="K608" s="45">
        <f t="shared" si="77"/>
        <v>17090.866813502471</v>
      </c>
    </row>
    <row r="609" spans="1:11" x14ac:dyDescent="0.2">
      <c r="A609" s="138"/>
      <c r="B609" s="42">
        <f t="shared" si="80"/>
        <v>596</v>
      </c>
      <c r="C609" s="24">
        <f t="shared" si="73"/>
        <v>37.538136587680761</v>
      </c>
      <c r="D609" s="48">
        <f t="shared" si="78"/>
        <v>9.2756243003543612E-2</v>
      </c>
      <c r="E609" s="24">
        <f t="shared" si="74"/>
        <v>367.15846789043155</v>
      </c>
      <c r="F609" s="51">
        <f t="shared" si="79"/>
        <v>0.90724375699645643</v>
      </c>
      <c r="G609" s="44">
        <f>IF(I607*($E$9*0.01/26)&gt;0,H608/2,0)</f>
        <v>404.69660447811231</v>
      </c>
      <c r="H609" s="134"/>
      <c r="I609" s="24">
        <f t="shared" si="75"/>
        <v>15899.367386771235</v>
      </c>
      <c r="J609" s="24">
        <f t="shared" si="76"/>
        <v>786.80282225312362</v>
      </c>
      <c r="K609" s="45">
        <f t="shared" si="77"/>
        <v>16686.17020902436</v>
      </c>
    </row>
    <row r="610" spans="1:11" x14ac:dyDescent="0.2">
      <c r="A610" s="138"/>
      <c r="B610" s="42">
        <f t="shared" si="80"/>
        <v>597</v>
      </c>
      <c r="C610" s="24">
        <f t="shared" si="73"/>
        <v>36.690847815625922</v>
      </c>
      <c r="D610" s="48">
        <f t="shared" si="78"/>
        <v>9.0662603564321029E-2</v>
      </c>
      <c r="E610" s="24">
        <f t="shared" si="74"/>
        <v>368.00575666248636</v>
      </c>
      <c r="F610" s="51">
        <f t="shared" si="79"/>
        <v>0.9093373964356789</v>
      </c>
      <c r="G610" s="44">
        <f>IF(I609*($E$9*0.01/26)&gt;0,H610/2,0)</f>
        <v>404.69660447811231</v>
      </c>
      <c r="H610" s="133">
        <f>IF(I609*($E$9*0.01/26)&gt;0,(($E$9*0.01/12)*$E$8)/(1-1/(1+($E$9*0.01/12))^($E$10*12)),0)</f>
        <v>809.39320895622461</v>
      </c>
      <c r="I610" s="24">
        <f t="shared" si="75"/>
        <v>15531.36163010875</v>
      </c>
      <c r="J610" s="24">
        <f t="shared" si="76"/>
        <v>750.11197443749768</v>
      </c>
      <c r="K610" s="45">
        <f t="shared" si="77"/>
        <v>16281.473604546247</v>
      </c>
    </row>
    <row r="611" spans="1:11" x14ac:dyDescent="0.2">
      <c r="A611" s="139"/>
      <c r="B611" s="42">
        <f t="shared" si="80"/>
        <v>598</v>
      </c>
      <c r="C611" s="24">
        <f t="shared" si="73"/>
        <v>35.841603761789422</v>
      </c>
      <c r="D611" s="48">
        <f t="shared" si="78"/>
        <v>8.8564132649469482E-2</v>
      </c>
      <c r="E611" s="24">
        <f t="shared" si="74"/>
        <v>368.85500071632288</v>
      </c>
      <c r="F611" s="51">
        <f t="shared" si="79"/>
        <v>0.9114358673505305</v>
      </c>
      <c r="G611" s="44">
        <f>IF(I609*($E$9*0.01/26)&gt;0,H610/2,0)</f>
        <v>404.69660447811231</v>
      </c>
      <c r="H611" s="134"/>
      <c r="I611" s="24">
        <f t="shared" si="75"/>
        <v>15162.506629392426</v>
      </c>
      <c r="J611" s="24">
        <f t="shared" si="76"/>
        <v>714.27037067570825</v>
      </c>
      <c r="K611" s="45">
        <f t="shared" si="77"/>
        <v>15876.777000068134</v>
      </c>
    </row>
    <row r="612" spans="1:11" x14ac:dyDescent="0.2">
      <c r="A612" s="137">
        <f>A586+1</f>
        <v>24</v>
      </c>
      <c r="B612" s="42">
        <f t="shared" si="80"/>
        <v>599</v>
      </c>
      <c r="C612" s="24">
        <f t="shared" si="73"/>
        <v>34.990399913982522</v>
      </c>
      <c r="D612" s="48">
        <f t="shared" si="78"/>
        <v>8.6460819109429793E-2</v>
      </c>
      <c r="E612" s="24">
        <f t="shared" si="74"/>
        <v>369.70620456412979</v>
      </c>
      <c r="F612" s="51">
        <f t="shared" si="79"/>
        <v>0.91353918089057018</v>
      </c>
      <c r="G612" s="44">
        <f>IF(I611*($E$9*0.01/26)&gt;0,H612/2,0)</f>
        <v>404.69660447811231</v>
      </c>
      <c r="H612" s="133">
        <f>IF(I611*($E$9*0.01/26)&gt;0,(($E$9*0.01/12)*$E$8)/(1-1/(1+($E$9*0.01/12))^($E$10*12)),0)</f>
        <v>809.39320895622461</v>
      </c>
      <c r="I612" s="24">
        <f t="shared" si="75"/>
        <v>14792.800424828296</v>
      </c>
      <c r="J612" s="24">
        <f t="shared" si="76"/>
        <v>679.27997076172574</v>
      </c>
      <c r="K612" s="45">
        <f t="shared" si="77"/>
        <v>15472.080395590021</v>
      </c>
    </row>
    <row r="613" spans="1:11" x14ac:dyDescent="0.2">
      <c r="A613" s="138"/>
      <c r="B613" s="42">
        <f t="shared" si="80"/>
        <v>600</v>
      </c>
      <c r="C613" s="24">
        <f t="shared" si="73"/>
        <v>34.137231749603757</v>
      </c>
      <c r="D613" s="48">
        <f t="shared" si="78"/>
        <v>8.4352651768913073E-2</v>
      </c>
      <c r="E613" s="24">
        <f t="shared" si="74"/>
        <v>370.55937272850855</v>
      </c>
      <c r="F613" s="51">
        <f t="shared" si="79"/>
        <v>0.91564734823108695</v>
      </c>
      <c r="G613" s="44">
        <f>IF(I611*($E$9*0.01/26)&gt;0,H612/2,0)</f>
        <v>404.69660447811231</v>
      </c>
      <c r="H613" s="134"/>
      <c r="I613" s="24">
        <f t="shared" si="75"/>
        <v>14422.241052099787</v>
      </c>
      <c r="J613" s="24">
        <f t="shared" si="76"/>
        <v>645.14273901212198</v>
      </c>
      <c r="K613" s="45">
        <f t="shared" si="77"/>
        <v>15067.38379111191</v>
      </c>
    </row>
    <row r="614" spans="1:11" x14ac:dyDescent="0.2">
      <c r="A614" s="138"/>
      <c r="B614" s="42">
        <f t="shared" si="80"/>
        <v>601</v>
      </c>
      <c r="C614" s="24">
        <f t="shared" si="73"/>
        <v>33.282094735614891</v>
      </c>
      <c r="D614" s="48">
        <f t="shared" si="78"/>
        <v>8.223961942684134E-2</v>
      </c>
      <c r="E614" s="24">
        <f t="shared" si="74"/>
        <v>371.41450974249744</v>
      </c>
      <c r="F614" s="51">
        <f t="shared" si="79"/>
        <v>0.91776038057315878</v>
      </c>
      <c r="G614" s="44">
        <f>IF(I613*($E$9*0.01/26)&gt;0,H614/2,0)</f>
        <v>404.69660447811231</v>
      </c>
      <c r="H614" s="133">
        <f>IF(I613*($E$9*0.01/26)&gt;0,(($E$9*0.01/12)*$E$8)/(1-1/(1+($E$9*0.01/12))^($E$10*12)),0)</f>
        <v>809.39320895622461</v>
      </c>
      <c r="I614" s="24">
        <f t="shared" si="75"/>
        <v>14050.82654235729</v>
      </c>
      <c r="J614" s="24">
        <f t="shared" si="76"/>
        <v>611.86064427650706</v>
      </c>
      <c r="K614" s="45">
        <f t="shared" si="77"/>
        <v>14662.687186633797</v>
      </c>
    </row>
    <row r="615" spans="1:11" x14ac:dyDescent="0.2">
      <c r="A615" s="138"/>
      <c r="B615" s="42">
        <f t="shared" si="80"/>
        <v>602</v>
      </c>
      <c r="C615" s="24">
        <f t="shared" si="73"/>
        <v>32.424984328516821</v>
      </c>
      <c r="D615" s="48">
        <f t="shared" si="78"/>
        <v>8.01217108562879E-2</v>
      </c>
      <c r="E615" s="24">
        <f t="shared" si="74"/>
        <v>372.27162014959549</v>
      </c>
      <c r="F615" s="51">
        <f t="shared" si="79"/>
        <v>0.91987828914371217</v>
      </c>
      <c r="G615" s="44">
        <f>IF(I613*($E$9*0.01/26)&gt;0,H614/2,0)</f>
        <v>404.69660447811231</v>
      </c>
      <c r="H615" s="134"/>
      <c r="I615" s="24">
        <f t="shared" si="75"/>
        <v>13678.554922207695</v>
      </c>
      <c r="J615" s="24">
        <f t="shared" si="76"/>
        <v>579.43565994799019</v>
      </c>
      <c r="K615" s="45">
        <f t="shared" si="77"/>
        <v>14257.990582155686</v>
      </c>
    </row>
    <row r="616" spans="1:11" x14ac:dyDescent="0.2">
      <c r="A616" s="138"/>
      <c r="B616" s="42">
        <f t="shared" si="80"/>
        <v>603</v>
      </c>
      <c r="C616" s="24">
        <f t="shared" si="73"/>
        <v>31.565895974325446</v>
      </c>
      <c r="D616" s="48">
        <f t="shared" si="78"/>
        <v>7.7998914804417799E-2</v>
      </c>
      <c r="E616" s="24">
        <f t="shared" si="74"/>
        <v>373.13070850378688</v>
      </c>
      <c r="F616" s="51">
        <f t="shared" si="79"/>
        <v>0.92200108519558222</v>
      </c>
      <c r="G616" s="44">
        <f>IF(I615*($E$9*0.01/26)&gt;0,H616/2,0)</f>
        <v>404.69660447811231</v>
      </c>
      <c r="H616" s="133">
        <f>IF(I615*($E$9*0.01/26)&gt;0,(($E$9*0.01/12)*$E$8)/(1-1/(1+($E$9*0.01/12))^($E$10*12)),0)</f>
        <v>809.39320895622461</v>
      </c>
      <c r="I616" s="24">
        <f t="shared" si="75"/>
        <v>13305.424213703909</v>
      </c>
      <c r="J616" s="24">
        <f t="shared" si="76"/>
        <v>547.8697639736647</v>
      </c>
      <c r="K616" s="45">
        <f t="shared" si="77"/>
        <v>13853.293977677575</v>
      </c>
    </row>
    <row r="617" spans="1:11" x14ac:dyDescent="0.2">
      <c r="A617" s="138"/>
      <c r="B617" s="42">
        <f t="shared" si="80"/>
        <v>604</v>
      </c>
      <c r="C617" s="24">
        <f t="shared" si="73"/>
        <v>30.704825108547478</v>
      </c>
      <c r="D617" s="48">
        <f t="shared" si="78"/>
        <v>7.5871219992427991E-2</v>
      </c>
      <c r="E617" s="24">
        <f t="shared" si="74"/>
        <v>373.99177936956482</v>
      </c>
      <c r="F617" s="51">
        <f t="shared" si="79"/>
        <v>0.92412878000757204</v>
      </c>
      <c r="G617" s="44">
        <f>IF(I615*($E$9*0.01/26)&gt;0,H616/2,0)</f>
        <v>404.69660447811231</v>
      </c>
      <c r="H617" s="134"/>
      <c r="I617" s="24">
        <f t="shared" si="75"/>
        <v>12931.432434334345</v>
      </c>
      <c r="J617" s="24">
        <f t="shared" si="76"/>
        <v>517.16493886511728</v>
      </c>
      <c r="K617" s="45">
        <f t="shared" si="77"/>
        <v>13448.597373199462</v>
      </c>
    </row>
    <row r="618" spans="1:11" x14ac:dyDescent="0.2">
      <c r="A618" s="138"/>
      <c r="B618" s="42">
        <f t="shared" si="80"/>
        <v>605</v>
      </c>
      <c r="C618" s="24">
        <f t="shared" si="73"/>
        <v>29.841767156156177</v>
      </c>
      <c r="D618" s="48">
        <f t="shared" si="78"/>
        <v>7.3738615115487446E-2</v>
      </c>
      <c r="E618" s="24">
        <f t="shared" si="74"/>
        <v>374.85483732195615</v>
      </c>
      <c r="F618" s="51">
        <f t="shared" si="79"/>
        <v>0.9262613848845126</v>
      </c>
      <c r="G618" s="44">
        <f>IF(I617*($E$9*0.01/26)&gt;0,H618/2,0)</f>
        <v>404.69660447811231</v>
      </c>
      <c r="H618" s="133">
        <f>IF(I617*($E$9*0.01/26)&gt;0,(($E$9*0.01/12)*$E$8)/(1-1/(1+($E$9*0.01/12))^($E$10*12)),0)</f>
        <v>809.39320895622461</v>
      </c>
      <c r="I618" s="24">
        <f t="shared" si="75"/>
        <v>12556.577597012389</v>
      </c>
      <c r="J618" s="24">
        <f t="shared" si="76"/>
        <v>487.32317170896113</v>
      </c>
      <c r="K618" s="45">
        <f t="shared" si="77"/>
        <v>13043.900768721349</v>
      </c>
    </row>
    <row r="619" spans="1:11" x14ac:dyDescent="0.2">
      <c r="A619" s="138"/>
      <c r="B619" s="42">
        <f t="shared" si="80"/>
        <v>606</v>
      </c>
      <c r="C619" s="24">
        <f t="shared" si="73"/>
        <v>28.976717531567047</v>
      </c>
      <c r="D619" s="48">
        <f t="shared" si="78"/>
        <v>7.1601088842677033E-2</v>
      </c>
      <c r="E619" s="24">
        <f t="shared" si="74"/>
        <v>375.71988694654527</v>
      </c>
      <c r="F619" s="51">
        <f t="shared" si="79"/>
        <v>0.92839891115732298</v>
      </c>
      <c r="G619" s="44">
        <f>IF(I617*($E$9*0.01/26)&gt;0,H618/2,0)</f>
        <v>404.69660447811231</v>
      </c>
      <c r="H619" s="134"/>
      <c r="I619" s="24">
        <f t="shared" si="75"/>
        <v>12180.857710065844</v>
      </c>
      <c r="J619" s="24">
        <f t="shared" si="76"/>
        <v>458.34645417739409</v>
      </c>
      <c r="K619" s="45">
        <f t="shared" si="77"/>
        <v>12639.204164243238</v>
      </c>
    </row>
    <row r="620" spans="1:11" x14ac:dyDescent="0.2">
      <c r="A620" s="138"/>
      <c r="B620" s="42">
        <f t="shared" si="80"/>
        <v>607</v>
      </c>
      <c r="C620" s="24">
        <f t="shared" si="73"/>
        <v>28.109671638613484</v>
      </c>
      <c r="D620" s="48">
        <f t="shared" si="78"/>
        <v>6.9458629816929379E-2</v>
      </c>
      <c r="E620" s="24">
        <f t="shared" si="74"/>
        <v>376.58693283949884</v>
      </c>
      <c r="F620" s="51">
        <f t="shared" si="79"/>
        <v>0.9305413701830707</v>
      </c>
      <c r="G620" s="44">
        <f>IF(I619*($E$9*0.01/26)&gt;0,H620/2,0)</f>
        <v>404.69660447811231</v>
      </c>
      <c r="H620" s="133">
        <f>IF(I619*($E$9*0.01/26)&gt;0,(($E$9*0.01/12)*$E$8)/(1-1/(1+($E$9*0.01/12))^($E$10*12)),0)</f>
        <v>809.39320895622461</v>
      </c>
      <c r="I620" s="24">
        <f t="shared" si="75"/>
        <v>11804.270777226346</v>
      </c>
      <c r="J620" s="24">
        <f t="shared" si="76"/>
        <v>430.23678253878063</v>
      </c>
      <c r="K620" s="45">
        <f t="shared" si="77"/>
        <v>12234.507559765127</v>
      </c>
    </row>
    <row r="621" spans="1:11" x14ac:dyDescent="0.2">
      <c r="A621" s="138"/>
      <c r="B621" s="42">
        <f t="shared" si="80"/>
        <v>608</v>
      </c>
      <c r="C621" s="24">
        <f t="shared" si="73"/>
        <v>27.240624870522332</v>
      </c>
      <c r="D621" s="48">
        <f t="shared" si="78"/>
        <v>6.7311226654968442E-2</v>
      </c>
      <c r="E621" s="24">
        <f t="shared" si="74"/>
        <v>377.45597960759</v>
      </c>
      <c r="F621" s="51">
        <f t="shared" si="79"/>
        <v>0.93268877334503164</v>
      </c>
      <c r="G621" s="44">
        <f>IF(I619*($E$9*0.01/26)&gt;0,H620/2,0)</f>
        <v>404.69660447811231</v>
      </c>
      <c r="H621" s="134"/>
      <c r="I621" s="24">
        <f t="shared" si="75"/>
        <v>11426.814797618756</v>
      </c>
      <c r="J621" s="24">
        <f t="shared" si="76"/>
        <v>402.99615766825832</v>
      </c>
      <c r="K621" s="45">
        <f t="shared" si="77"/>
        <v>11829.810955287014</v>
      </c>
    </row>
    <row r="622" spans="1:11" x14ac:dyDescent="0.2">
      <c r="A622" s="138"/>
      <c r="B622" s="42">
        <f t="shared" si="80"/>
        <v>609</v>
      </c>
      <c r="C622" s="24">
        <f t="shared" si="73"/>
        <v>26.369572609889435</v>
      </c>
      <c r="D622" s="48">
        <f t="shared" si="78"/>
        <v>6.5158867947249136E-2</v>
      </c>
      <c r="E622" s="24">
        <f t="shared" si="74"/>
        <v>378.32703186822289</v>
      </c>
      <c r="F622" s="51">
        <f t="shared" si="79"/>
        <v>0.93484113205275088</v>
      </c>
      <c r="G622" s="44">
        <f>IF(I621*($E$9*0.01/26)&gt;0,H622/2,0)</f>
        <v>404.69660447811231</v>
      </c>
      <c r="H622" s="133">
        <f>IF(I621*($E$9*0.01/26)&gt;0,(($E$9*0.01/12)*$E$8)/(1-1/(1+($E$9*0.01/12))^($E$10*12)),0)</f>
        <v>809.39320895622461</v>
      </c>
      <c r="I622" s="24">
        <f t="shared" si="75"/>
        <v>11048.487765750533</v>
      </c>
      <c r="J622" s="24">
        <f t="shared" si="76"/>
        <v>376.6265850583689</v>
      </c>
      <c r="K622" s="45">
        <f t="shared" si="77"/>
        <v>11425.114350808903</v>
      </c>
    </row>
    <row r="623" spans="1:11" x14ac:dyDescent="0.2">
      <c r="A623" s="138"/>
      <c r="B623" s="42">
        <f t="shared" si="80"/>
        <v>610</v>
      </c>
      <c r="C623" s="24">
        <f t="shared" si="73"/>
        <v>25.496510228655072</v>
      </c>
      <c r="D623" s="48">
        <f t="shared" si="78"/>
        <v>6.3001542257896628E-2</v>
      </c>
      <c r="E623" s="24">
        <f t="shared" si="74"/>
        <v>379.20009424945721</v>
      </c>
      <c r="F623" s="51">
        <f t="shared" si="79"/>
        <v>0.93699845774210333</v>
      </c>
      <c r="G623" s="44">
        <f>IF(I621*($E$9*0.01/26)&gt;0,H622/2,0)</f>
        <v>404.69660447811231</v>
      </c>
      <c r="H623" s="134"/>
      <c r="I623" s="24">
        <f t="shared" si="75"/>
        <v>10669.287671501075</v>
      </c>
      <c r="J623" s="24">
        <f t="shared" si="76"/>
        <v>351.13007482971381</v>
      </c>
      <c r="K623" s="45">
        <f t="shared" si="77"/>
        <v>11020.41774633079</v>
      </c>
    </row>
    <row r="624" spans="1:11" x14ac:dyDescent="0.2">
      <c r="A624" s="138"/>
      <c r="B624" s="42">
        <f t="shared" si="80"/>
        <v>611</v>
      </c>
      <c r="C624" s="24">
        <f t="shared" si="73"/>
        <v>24.621433088079403</v>
      </c>
      <c r="D624" s="48">
        <f t="shared" si="78"/>
        <v>6.0839238124645631E-2</v>
      </c>
      <c r="E624" s="24">
        <f t="shared" si="74"/>
        <v>380.07517139003289</v>
      </c>
      <c r="F624" s="51">
        <f t="shared" si="79"/>
        <v>0.93916076187535436</v>
      </c>
      <c r="G624" s="44">
        <f>IF(I623*($E$9*0.01/26)&gt;0,H624/2,0)</f>
        <v>404.69660447811231</v>
      </c>
      <c r="H624" s="133">
        <f>IF(I623*($E$9*0.01/26)&gt;0,(($E$9*0.01/12)*$E$8)/(1-1/(1+($E$9*0.01/12))^($E$10*12)),0)</f>
        <v>809.39320895622461</v>
      </c>
      <c r="I624" s="24">
        <f t="shared" si="75"/>
        <v>10289.212500111042</v>
      </c>
      <c r="J624" s="24">
        <f t="shared" si="76"/>
        <v>326.50864174163439</v>
      </c>
      <c r="K624" s="45">
        <f t="shared" si="77"/>
        <v>10615.721141852677</v>
      </c>
    </row>
    <row r="625" spans="1:11" x14ac:dyDescent="0.2">
      <c r="A625" s="138"/>
      <c r="B625" s="42">
        <f t="shared" si="80"/>
        <v>612</v>
      </c>
      <c r="C625" s="24">
        <f t="shared" si="73"/>
        <v>23.744336538717786</v>
      </c>
      <c r="D625" s="48">
        <f t="shared" si="78"/>
        <v>5.8671944058779416E-2</v>
      </c>
      <c r="E625" s="24">
        <f t="shared" si="74"/>
        <v>380.95226793939452</v>
      </c>
      <c r="F625" s="51">
        <f t="shared" si="79"/>
        <v>0.9413280559412206</v>
      </c>
      <c r="G625" s="44">
        <f>IF(I623*($E$9*0.01/26)&gt;0,H624/2,0)</f>
        <v>404.69660447811231</v>
      </c>
      <c r="H625" s="134"/>
      <c r="I625" s="24">
        <f t="shared" si="75"/>
        <v>9908.2602321716477</v>
      </c>
      <c r="J625" s="24">
        <f t="shared" si="76"/>
        <v>302.7643052029166</v>
      </c>
      <c r="K625" s="45">
        <f t="shared" si="77"/>
        <v>10211.024537374564</v>
      </c>
    </row>
    <row r="626" spans="1:11" x14ac:dyDescent="0.2">
      <c r="A626" s="138"/>
      <c r="B626" s="42">
        <f t="shared" si="80"/>
        <v>613</v>
      </c>
      <c r="C626" s="24">
        <f t="shared" si="73"/>
        <v>22.865215920396107</v>
      </c>
      <c r="D626" s="48">
        <f t="shared" si="78"/>
        <v>5.6499648545068913E-2</v>
      </c>
      <c r="E626" s="24">
        <f t="shared" si="74"/>
        <v>381.8313885577162</v>
      </c>
      <c r="F626" s="51">
        <f t="shared" si="79"/>
        <v>0.94350035145493105</v>
      </c>
      <c r="G626" s="44">
        <f>IF(I625*($E$9*0.01/26)&gt;0,H626/2,0)</f>
        <v>404.69660447811231</v>
      </c>
      <c r="H626" s="133">
        <f>IF(I625*($E$9*0.01/26)&gt;0,(($E$9*0.01/12)*$E$8)/(1-1/(1+($E$9*0.01/12))^($E$10*12)),0)</f>
        <v>809.39320895622461</v>
      </c>
      <c r="I626" s="24">
        <f t="shared" si="75"/>
        <v>9526.4288436139323</v>
      </c>
      <c r="J626" s="24">
        <f t="shared" si="76"/>
        <v>279.89908928252049</v>
      </c>
      <c r="K626" s="45">
        <f t="shared" si="77"/>
        <v>9806.3279328964527</v>
      </c>
    </row>
    <row r="627" spans="1:11" x14ac:dyDescent="0.2">
      <c r="A627" s="138"/>
      <c r="B627" s="42">
        <f t="shared" si="80"/>
        <v>614</v>
      </c>
      <c r="C627" s="24">
        <f t="shared" si="73"/>
        <v>21.984066562185994</v>
      </c>
      <c r="D627" s="48">
        <f t="shared" si="78"/>
        <v>5.4322340041711381E-2</v>
      </c>
      <c r="E627" s="24">
        <f t="shared" si="74"/>
        <v>382.7125379159263</v>
      </c>
      <c r="F627" s="51">
        <f t="shared" si="79"/>
        <v>0.94567765995828856</v>
      </c>
      <c r="G627" s="44">
        <f>IF(I625*($E$9*0.01/26)&gt;0,H626/2,0)</f>
        <v>404.69660447811231</v>
      </c>
      <c r="H627" s="134"/>
      <c r="I627" s="24">
        <f t="shared" si="75"/>
        <v>9143.7163056980062</v>
      </c>
      <c r="J627" s="24">
        <f t="shared" si="76"/>
        <v>257.91502272033449</v>
      </c>
      <c r="K627" s="45">
        <f t="shared" si="77"/>
        <v>9401.6313284183416</v>
      </c>
    </row>
    <row r="628" spans="1:11" x14ac:dyDescent="0.2">
      <c r="A628" s="138"/>
      <c r="B628" s="42">
        <f t="shared" si="80"/>
        <v>615</v>
      </c>
      <c r="C628" s="24">
        <f t="shared" si="73"/>
        <v>21.100883782380013</v>
      </c>
      <c r="D628" s="48">
        <f t="shared" si="78"/>
        <v>5.2140006980269181E-2</v>
      </c>
      <c r="E628" s="24">
        <f t="shared" si="74"/>
        <v>383.59572069573227</v>
      </c>
      <c r="F628" s="51">
        <f t="shared" si="79"/>
        <v>0.94785999301973078</v>
      </c>
      <c r="G628" s="44">
        <f>IF(I627*($E$9*0.01/26)&gt;0,H628/2,0)</f>
        <v>404.69660447811231</v>
      </c>
      <c r="H628" s="133">
        <f>IF(I627*($E$9*0.01/26)&gt;0,(($E$9*0.01/12)*$E$8)/(1-1/(1+($E$9*0.01/12))^($E$10*12)),0)</f>
        <v>809.39320895622461</v>
      </c>
      <c r="I628" s="24">
        <f t="shared" si="75"/>
        <v>8760.1205850022743</v>
      </c>
      <c r="J628" s="24">
        <f t="shared" si="76"/>
        <v>236.81413893795448</v>
      </c>
      <c r="K628" s="45">
        <f t="shared" si="77"/>
        <v>8996.9347239402287</v>
      </c>
    </row>
    <row r="629" spans="1:11" x14ac:dyDescent="0.2">
      <c r="A629" s="138"/>
      <c r="B629" s="42">
        <f t="shared" si="80"/>
        <v>616</v>
      </c>
      <c r="C629" s="24">
        <f t="shared" si="73"/>
        <v>20.215662888466785</v>
      </c>
      <c r="D629" s="48">
        <f t="shared" si="78"/>
        <v>4.9952637765608265E-2</v>
      </c>
      <c r="E629" s="24">
        <f t="shared" si="74"/>
        <v>384.48094158964551</v>
      </c>
      <c r="F629" s="51">
        <f t="shared" si="79"/>
        <v>0.95004736223439168</v>
      </c>
      <c r="G629" s="44">
        <f>IF(I627*($E$9*0.01/26)&gt;0,H628/2,0)</f>
        <v>404.69660447811231</v>
      </c>
      <c r="H629" s="134"/>
      <c r="I629" s="24">
        <f t="shared" si="75"/>
        <v>8375.6396434126291</v>
      </c>
      <c r="J629" s="24">
        <f t="shared" si="76"/>
        <v>216.59847604948769</v>
      </c>
      <c r="K629" s="45">
        <f t="shared" si="77"/>
        <v>8592.2381194621175</v>
      </c>
    </row>
    <row r="630" spans="1:11" x14ac:dyDescent="0.2">
      <c r="A630" s="138"/>
      <c r="B630" s="42">
        <f t="shared" si="80"/>
        <v>617</v>
      </c>
      <c r="C630" s="24">
        <f t="shared" si="73"/>
        <v>19.328399177106064</v>
      </c>
      <c r="D630" s="48">
        <f t="shared" si="78"/>
        <v>4.7760220775836595E-2</v>
      </c>
      <c r="E630" s="24">
        <f t="shared" si="74"/>
        <v>385.36820530100624</v>
      </c>
      <c r="F630" s="51">
        <f t="shared" si="79"/>
        <v>0.95223977922416336</v>
      </c>
      <c r="G630" s="44">
        <f>IF(I629*($E$9*0.01/26)&gt;0,H630/2,0)</f>
        <v>404.69660447811231</v>
      </c>
      <c r="H630" s="133">
        <f>IF(I629*($E$9*0.01/26)&gt;0,(($E$9*0.01/12)*$E$8)/(1-1/(1+($E$9*0.01/12))^($E$10*12)),0)</f>
        <v>809.39320895622461</v>
      </c>
      <c r="I630" s="24">
        <f t="shared" si="75"/>
        <v>7990.271438111623</v>
      </c>
      <c r="J630" s="24">
        <f t="shared" si="76"/>
        <v>197.27007687238162</v>
      </c>
      <c r="K630" s="45">
        <f t="shared" si="77"/>
        <v>8187.5415149840046</v>
      </c>
    </row>
    <row r="631" spans="1:11" x14ac:dyDescent="0.2">
      <c r="A631" s="138"/>
      <c r="B631" s="42">
        <f t="shared" si="80"/>
        <v>618</v>
      </c>
      <c r="C631" s="24">
        <f t="shared" si="73"/>
        <v>18.439087934103743</v>
      </c>
      <c r="D631" s="48">
        <f t="shared" si="78"/>
        <v>4.556274436224237E-2</v>
      </c>
      <c r="E631" s="24">
        <f t="shared" si="74"/>
        <v>386.25751654400858</v>
      </c>
      <c r="F631" s="51">
        <f t="shared" si="79"/>
        <v>0.95443725563775772</v>
      </c>
      <c r="G631" s="44">
        <f>IF(I629*($E$9*0.01/26)&gt;0,H630/2,0)</f>
        <v>404.69660447811231</v>
      </c>
      <c r="H631" s="134"/>
      <c r="I631" s="24">
        <f t="shared" si="75"/>
        <v>7604.0139215676145</v>
      </c>
      <c r="J631" s="24">
        <f t="shared" si="76"/>
        <v>178.83098893827787</v>
      </c>
      <c r="K631" s="45">
        <f t="shared" si="77"/>
        <v>7782.8449105058926</v>
      </c>
    </row>
    <row r="632" spans="1:11" x14ac:dyDescent="0.2">
      <c r="A632" s="138"/>
      <c r="B632" s="42">
        <f t="shared" si="80"/>
        <v>619</v>
      </c>
      <c r="C632" s="24">
        <f t="shared" si="73"/>
        <v>17.547724434386801</v>
      </c>
      <c r="D632" s="48">
        <f t="shared" si="78"/>
        <v>4.3360196849232167E-2</v>
      </c>
      <c r="E632" s="24">
        <f t="shared" si="74"/>
        <v>387.14888004372551</v>
      </c>
      <c r="F632" s="51">
        <f t="shared" si="79"/>
        <v>0.9566398031507678</v>
      </c>
      <c r="G632" s="44">
        <f>IF(I631*($E$9*0.01/26)&gt;0,H632/2,0)</f>
        <v>404.69660447811231</v>
      </c>
      <c r="H632" s="133">
        <f>IF(I631*($E$9*0.01/26)&gt;0,(($E$9*0.01/12)*$E$8)/(1-1/(1+($E$9*0.01/12))^($E$10*12)),0)</f>
        <v>809.39320895622461</v>
      </c>
      <c r="I632" s="24">
        <f t="shared" si="75"/>
        <v>7216.865041523889</v>
      </c>
      <c r="J632" s="24">
        <f t="shared" si="76"/>
        <v>161.28326450389108</v>
      </c>
      <c r="K632" s="45">
        <f t="shared" si="77"/>
        <v>7378.1483060277797</v>
      </c>
    </row>
    <row r="633" spans="1:11" x14ac:dyDescent="0.2">
      <c r="A633" s="138"/>
      <c r="B633" s="42">
        <f t="shared" si="80"/>
        <v>620</v>
      </c>
      <c r="C633" s="24">
        <f t="shared" si="73"/>
        <v>16.654303941978203</v>
      </c>
      <c r="D633" s="48">
        <f t="shared" si="78"/>
        <v>4.1152566534268853E-2</v>
      </c>
      <c r="E633" s="24">
        <f t="shared" si="74"/>
        <v>388.04230053613412</v>
      </c>
      <c r="F633" s="51">
        <f t="shared" si="79"/>
        <v>0.9588474334657312</v>
      </c>
      <c r="G633" s="44">
        <f>IF(I631*($E$9*0.01/26)&gt;0,H632/2,0)</f>
        <v>404.69660447811231</v>
      </c>
      <c r="H633" s="134"/>
      <c r="I633" s="24">
        <f t="shared" si="75"/>
        <v>6828.8227409877545</v>
      </c>
      <c r="J633" s="24">
        <f t="shared" si="76"/>
        <v>144.62896056191286</v>
      </c>
      <c r="K633" s="45">
        <f t="shared" si="77"/>
        <v>6973.4517015496676</v>
      </c>
    </row>
    <row r="634" spans="1:11" x14ac:dyDescent="0.2">
      <c r="A634" s="138"/>
      <c r="B634" s="42">
        <f t="shared" si="80"/>
        <v>621</v>
      </c>
      <c r="C634" s="24">
        <f t="shared" si="73"/>
        <v>15.758821709971739</v>
      </c>
      <c r="D634" s="48">
        <f t="shared" si="78"/>
        <v>3.8939841687809472E-2</v>
      </c>
      <c r="E634" s="24">
        <f t="shared" si="74"/>
        <v>388.93778276814055</v>
      </c>
      <c r="F634" s="51">
        <f t="shared" si="79"/>
        <v>0.96106015831219049</v>
      </c>
      <c r="G634" s="44">
        <f>IF(I633*($E$9*0.01/26)&gt;0,H634/2,0)</f>
        <v>404.69660447811231</v>
      </c>
      <c r="H634" s="133">
        <f>IF(I633*($E$9*0.01/26)&gt;0,(($E$9*0.01/12)*$E$8)/(1-1/(1+($E$9*0.01/12))^($E$10*12)),0)</f>
        <v>809.39320895622461</v>
      </c>
      <c r="I634" s="24">
        <f t="shared" si="75"/>
        <v>6439.8849582196144</v>
      </c>
      <c r="J634" s="24">
        <f t="shared" si="76"/>
        <v>128.87013885194114</v>
      </c>
      <c r="K634" s="45">
        <f t="shared" si="77"/>
        <v>6568.7550970715556</v>
      </c>
    </row>
    <row r="635" spans="1:11" x14ac:dyDescent="0.2">
      <c r="A635" s="138"/>
      <c r="B635" s="42">
        <f t="shared" si="80"/>
        <v>622</v>
      </c>
      <c r="C635" s="24">
        <f t="shared" si="73"/>
        <v>14.861272980506801</v>
      </c>
      <c r="D635" s="48">
        <f t="shared" si="78"/>
        <v>3.6722010553242881E-2</v>
      </c>
      <c r="E635" s="24">
        <f t="shared" si="74"/>
        <v>389.83533149760552</v>
      </c>
      <c r="F635" s="51">
        <f t="shared" si="79"/>
        <v>0.96327798944675713</v>
      </c>
      <c r="G635" s="44">
        <f>IF(I633*($E$9*0.01/26)&gt;0,H634/2,0)</f>
        <v>404.69660447811231</v>
      </c>
      <c r="H635" s="134"/>
      <c r="I635" s="24">
        <f t="shared" si="75"/>
        <v>6050.0496267220087</v>
      </c>
      <c r="J635" s="24">
        <f t="shared" si="76"/>
        <v>114.00886587143434</v>
      </c>
      <c r="K635" s="45">
        <f t="shared" si="77"/>
        <v>6164.0584925934427</v>
      </c>
    </row>
    <row r="636" spans="1:11" x14ac:dyDescent="0.2">
      <c r="A636" s="138"/>
      <c r="B636" s="42">
        <f t="shared" si="80"/>
        <v>623</v>
      </c>
      <c r="C636" s="24">
        <f t="shared" si="73"/>
        <v>13.961652984743095</v>
      </c>
      <c r="D636" s="48">
        <f t="shared" si="78"/>
        <v>3.4499061346827287E-2</v>
      </c>
      <c r="E636" s="24">
        <f t="shared" si="74"/>
        <v>390.73495149336924</v>
      </c>
      <c r="F636" s="51">
        <f t="shared" si="79"/>
        <v>0.96550093865317277</v>
      </c>
      <c r="G636" s="44">
        <f>IF(I635*($E$9*0.01/26)&gt;0,H636/2,0)</f>
        <v>404.69660447811231</v>
      </c>
      <c r="H636" s="133">
        <f>IF(I635*($E$9*0.01/26)&gt;0,(($E$9*0.01/12)*$E$8)/(1-1/(1+($E$9*0.01/12))^($E$10*12)),0)</f>
        <v>809.39320895622461</v>
      </c>
      <c r="I636" s="24">
        <f t="shared" si="75"/>
        <v>5659.3146752286393</v>
      </c>
      <c r="J636" s="24">
        <f t="shared" si="76"/>
        <v>100.04721288669124</v>
      </c>
      <c r="K636" s="45">
        <f t="shared" si="77"/>
        <v>5759.3618881153307</v>
      </c>
    </row>
    <row r="637" spans="1:11" x14ac:dyDescent="0.2">
      <c r="A637" s="139"/>
      <c r="B637" s="42">
        <f t="shared" si="80"/>
        <v>624</v>
      </c>
      <c r="C637" s="24">
        <f t="shared" si="73"/>
        <v>13.059956942835321</v>
      </c>
      <c r="D637" s="48">
        <f t="shared" si="78"/>
        <v>3.2270982257627659E-2</v>
      </c>
      <c r="E637" s="24">
        <f t="shared" si="74"/>
        <v>391.63664753527701</v>
      </c>
      <c r="F637" s="51">
        <f t="shared" si="79"/>
        <v>0.96772901774237241</v>
      </c>
      <c r="G637" s="44">
        <f>IF(I635*($E$9*0.01/26)&gt;0,H636/2,0)</f>
        <v>404.69660447811231</v>
      </c>
      <c r="H637" s="134"/>
      <c r="I637" s="24">
        <f t="shared" si="75"/>
        <v>5267.6780276933623</v>
      </c>
      <c r="J637" s="24">
        <f t="shared" si="76"/>
        <v>86.987255943855928</v>
      </c>
      <c r="K637" s="45">
        <f t="shared" si="77"/>
        <v>5354.6652836372186</v>
      </c>
    </row>
    <row r="638" spans="1:11" x14ac:dyDescent="0.2">
      <c r="A638" s="137">
        <f>A612+1</f>
        <v>25</v>
      </c>
      <c r="B638" s="42">
        <f t="shared" si="80"/>
        <v>625</v>
      </c>
      <c r="C638" s="24">
        <f t="shared" si="73"/>
        <v>12.156180063907758</v>
      </c>
      <c r="D638" s="48">
        <f t="shared" si="78"/>
        <v>3.0037761447452953E-2</v>
      </c>
      <c r="E638" s="24">
        <f t="shared" si="74"/>
        <v>392.54042441420455</v>
      </c>
      <c r="F638" s="51">
        <f t="shared" si="79"/>
        <v>0.96996223855254704</v>
      </c>
      <c r="G638" s="44">
        <f>IF(I637*($E$9*0.01/26)&gt;0,H638/2,0)</f>
        <v>404.69660447811231</v>
      </c>
      <c r="H638" s="133">
        <f>IF(I637*($E$9*0.01/26)&gt;0,(($E$9*0.01/12)*$E$8)/(1-1/(1+($E$9*0.01/12))^($E$10*12)),0)</f>
        <v>809.39320895622461</v>
      </c>
      <c r="I638" s="24">
        <f t="shared" si="75"/>
        <v>4875.1376032791577</v>
      </c>
      <c r="J638" s="24">
        <f t="shared" si="76"/>
        <v>74.831075879948173</v>
      </c>
      <c r="K638" s="45">
        <f t="shared" si="77"/>
        <v>4949.9686791591057</v>
      </c>
    </row>
    <row r="639" spans="1:11" x14ac:dyDescent="0.2">
      <c r="A639" s="138"/>
      <c r="B639" s="42">
        <f t="shared" si="80"/>
        <v>626</v>
      </c>
      <c r="C639" s="24">
        <f t="shared" si="73"/>
        <v>11.250317546028825</v>
      </c>
      <c r="D639" s="48">
        <f t="shared" si="78"/>
        <v>2.7799387050793229E-2</v>
      </c>
      <c r="E639" s="24">
        <f t="shared" si="74"/>
        <v>393.44628693208347</v>
      </c>
      <c r="F639" s="51">
        <f t="shared" si="79"/>
        <v>0.97220061294920679</v>
      </c>
      <c r="G639" s="44">
        <f>IF(I637*($E$9*0.01/26)&gt;0,H638/2,0)</f>
        <v>404.69660447811231</v>
      </c>
      <c r="H639" s="134"/>
      <c r="I639" s="24">
        <f t="shared" si="75"/>
        <v>4481.6913163470745</v>
      </c>
      <c r="J639" s="24">
        <f t="shared" si="76"/>
        <v>63.580758333919349</v>
      </c>
      <c r="K639" s="45">
        <f t="shared" si="77"/>
        <v>4545.2720746809937</v>
      </c>
    </row>
    <row r="640" spans="1:11" x14ac:dyDescent="0.2">
      <c r="A640" s="138"/>
      <c r="B640" s="42">
        <f t="shared" si="80"/>
        <v>627</v>
      </c>
      <c r="C640" s="24">
        <f t="shared" si="73"/>
        <v>10.342364576185556</v>
      </c>
      <c r="D640" s="48">
        <f t="shared" si="78"/>
        <v>2.5555847174756601E-2</v>
      </c>
      <c r="E640" s="24">
        <f t="shared" si="74"/>
        <v>394.35423990192675</v>
      </c>
      <c r="F640" s="51">
        <f t="shared" si="79"/>
        <v>0.97444415282524344</v>
      </c>
      <c r="G640" s="44">
        <f>IF(I639*($E$9*0.01/26)&gt;0,H640/2,0)</f>
        <v>404.69660447811231</v>
      </c>
      <c r="H640" s="133">
        <f>IF(I639*($E$9*0.01/26)&gt;0,(($E$9*0.01/12)*$E$8)/(1-1/(1+($E$9*0.01/12))^($E$10*12)),0)</f>
        <v>809.39320895622461</v>
      </c>
      <c r="I640" s="24">
        <f t="shared" si="75"/>
        <v>4087.3370764451479</v>
      </c>
      <c r="J640" s="24">
        <f t="shared" si="76"/>
        <v>53.238393757733789</v>
      </c>
      <c r="K640" s="45">
        <f t="shared" si="77"/>
        <v>4140.5754702028817</v>
      </c>
    </row>
    <row r="641" spans="1:11" x14ac:dyDescent="0.2">
      <c r="A641" s="138"/>
      <c r="B641" s="42">
        <f t="shared" si="80"/>
        <v>628</v>
      </c>
      <c r="C641" s="24">
        <f t="shared" si="73"/>
        <v>9.4323163302580326</v>
      </c>
      <c r="D641" s="48">
        <f t="shared" si="78"/>
        <v>2.3307129899006039E-2</v>
      </c>
      <c r="E641" s="24">
        <f t="shared" si="74"/>
        <v>395.26428814785424</v>
      </c>
      <c r="F641" s="51">
        <f t="shared" si="79"/>
        <v>0.97669287010099393</v>
      </c>
      <c r="G641" s="44">
        <f>IF(I639*($E$9*0.01/26)&gt;0,H640/2,0)</f>
        <v>404.69660447811231</v>
      </c>
      <c r="H641" s="134"/>
      <c r="I641" s="24">
        <f t="shared" si="75"/>
        <v>3692.0727882972938</v>
      </c>
      <c r="J641" s="24">
        <f t="shared" si="76"/>
        <v>43.806077427475756</v>
      </c>
      <c r="K641" s="45">
        <f t="shared" si="77"/>
        <v>3735.8788657247696</v>
      </c>
    </row>
    <row r="642" spans="1:11" x14ac:dyDescent="0.2">
      <c r="A642" s="138"/>
      <c r="B642" s="42">
        <f t="shared" si="80"/>
        <v>629</v>
      </c>
      <c r="C642" s="24">
        <f t="shared" si="73"/>
        <v>8.5201679729937538</v>
      </c>
      <c r="D642" s="48">
        <f t="shared" si="78"/>
        <v>2.1053223275696052E-2</v>
      </c>
      <c r="E642" s="24">
        <f t="shared" si="74"/>
        <v>396.17643650511855</v>
      </c>
      <c r="F642" s="51">
        <f t="shared" si="79"/>
        <v>0.97894677672430397</v>
      </c>
      <c r="G642" s="44">
        <f>IF(I641*($E$9*0.01/26)&gt;0,H642/2,0)</f>
        <v>404.69660447811231</v>
      </c>
      <c r="H642" s="133">
        <f>IF(I641*($E$9*0.01/26)&gt;0,(($E$9*0.01/12)*$E$8)/(1-1/(1+($E$9*0.01/12))^($E$10*12)),0)</f>
        <v>809.39320895622461</v>
      </c>
      <c r="I642" s="24">
        <f t="shared" si="75"/>
        <v>3295.8963517921752</v>
      </c>
      <c r="J642" s="24">
        <f t="shared" si="76"/>
        <v>35.285909454482002</v>
      </c>
      <c r="K642" s="45">
        <f t="shared" si="77"/>
        <v>3331.1822612466572</v>
      </c>
    </row>
    <row r="643" spans="1:11" x14ac:dyDescent="0.2">
      <c r="A643" s="138"/>
      <c r="B643" s="42">
        <f t="shared" si="80"/>
        <v>630</v>
      </c>
      <c r="C643" s="24">
        <f t="shared" si="73"/>
        <v>7.6059146579819421</v>
      </c>
      <c r="D643" s="48">
        <f t="shared" si="78"/>
        <v>1.8794115329409198E-2</v>
      </c>
      <c r="E643" s="24">
        <f t="shared" si="74"/>
        <v>397.09068982013036</v>
      </c>
      <c r="F643" s="51">
        <f t="shared" si="79"/>
        <v>0.98120588467059078</v>
      </c>
      <c r="G643" s="44">
        <f>IF(I641*($E$9*0.01/26)&gt;0,H642/2,0)</f>
        <v>404.69660447811231</v>
      </c>
      <c r="H643" s="134"/>
      <c r="I643" s="24">
        <f t="shared" si="75"/>
        <v>2898.8056619720446</v>
      </c>
      <c r="J643" s="24">
        <f t="shared" si="76"/>
        <v>27.679994796500061</v>
      </c>
      <c r="K643" s="45">
        <f t="shared" si="77"/>
        <v>2926.4856567685447</v>
      </c>
    </row>
    <row r="644" spans="1:11" x14ac:dyDescent="0.2">
      <c r="A644" s="138"/>
      <c r="B644" s="42">
        <f t="shared" si="80"/>
        <v>631</v>
      </c>
      <c r="C644" s="24">
        <f t="shared" si="73"/>
        <v>6.6895515276277946</v>
      </c>
      <c r="D644" s="48">
        <f t="shared" si="78"/>
        <v>1.6529794057092449E-2</v>
      </c>
      <c r="E644" s="24">
        <f t="shared" si="74"/>
        <v>398.00705295048454</v>
      </c>
      <c r="F644" s="51">
        <f t="shared" si="79"/>
        <v>0.98347020594290757</v>
      </c>
      <c r="G644" s="44">
        <f>IF(I643*($E$9*0.01/26)&gt;0,H644/2,0)</f>
        <v>404.69660447811231</v>
      </c>
      <c r="H644" s="133">
        <f>IF(I643*($E$9*0.01/26)&gt;0,(($E$9*0.01/12)*$E$8)/(1-1/(1+($E$9*0.01/12))^($E$10*12)),0)</f>
        <v>809.39320895622461</v>
      </c>
      <c r="I644" s="24">
        <f t="shared" si="75"/>
        <v>2500.79860902156</v>
      </c>
      <c r="J644" s="24">
        <f t="shared" si="76"/>
        <v>20.990443268872266</v>
      </c>
      <c r="K644" s="45">
        <f t="shared" si="77"/>
        <v>2521.7890522904322</v>
      </c>
    </row>
    <row r="645" spans="1:11" x14ac:dyDescent="0.2">
      <c r="A645" s="138"/>
      <c r="B645" s="42">
        <f t="shared" si="80"/>
        <v>632</v>
      </c>
      <c r="C645" s="24">
        <f t="shared" si="73"/>
        <v>5.7710737131266763</v>
      </c>
      <c r="D645" s="48">
        <f t="shared" si="78"/>
        <v>1.4260247427993433E-2</v>
      </c>
      <c r="E645" s="24">
        <f t="shared" si="74"/>
        <v>398.92553076498564</v>
      </c>
      <c r="F645" s="51">
        <f t="shared" si="79"/>
        <v>0.98573975257200663</v>
      </c>
      <c r="G645" s="44">
        <f>IF(I643*($E$9*0.01/26)&gt;0,H644/2,0)</f>
        <v>404.69660447811231</v>
      </c>
      <c r="H645" s="134"/>
      <c r="I645" s="24">
        <f t="shared" si="75"/>
        <v>2101.8730782565744</v>
      </c>
      <c r="J645" s="24">
        <f t="shared" si="76"/>
        <v>15.21936955574559</v>
      </c>
      <c r="K645" s="45">
        <f t="shared" si="77"/>
        <v>2117.0924478123202</v>
      </c>
    </row>
    <row r="646" spans="1:11" x14ac:dyDescent="0.2">
      <c r="A646" s="138"/>
      <c r="B646" s="42">
        <f t="shared" si="80"/>
        <v>633</v>
      </c>
      <c r="C646" s="24">
        <f t="shared" si="73"/>
        <v>4.8504763344382482</v>
      </c>
      <c r="D646" s="48">
        <f t="shared" si="78"/>
        <v>1.1985463383596495E-2</v>
      </c>
      <c r="E646" s="24">
        <f t="shared" si="74"/>
        <v>399.84612814367404</v>
      </c>
      <c r="F646" s="51">
        <f t="shared" si="79"/>
        <v>0.98801453661640348</v>
      </c>
      <c r="G646" s="44">
        <f>IF(I645*($E$9*0.01/26)&gt;0,H646/2,0)</f>
        <v>404.69660447811231</v>
      </c>
      <c r="H646" s="133">
        <f>IF(I645*($E$9*0.01/26)&gt;0,(($E$9*0.01/12)*$E$8)/(1-1/(1+($E$9*0.01/12))^($E$10*12)),0)</f>
        <v>809.39320895622461</v>
      </c>
      <c r="I646" s="24">
        <f t="shared" si="75"/>
        <v>1702.0269501129005</v>
      </c>
      <c r="J646" s="24">
        <f t="shared" si="76"/>
        <v>10.368893221307342</v>
      </c>
      <c r="K646" s="45">
        <f t="shared" si="77"/>
        <v>1712.3958433342079</v>
      </c>
    </row>
    <row r="647" spans="1:11" x14ac:dyDescent="0.2">
      <c r="A647" s="138"/>
      <c r="B647" s="42">
        <f t="shared" si="80"/>
        <v>634</v>
      </c>
      <c r="C647" s="24">
        <f t="shared" si="73"/>
        <v>3.9277545002605394</v>
      </c>
      <c r="D647" s="48">
        <f t="shared" si="78"/>
        <v>9.705429837558642E-3</v>
      </c>
      <c r="E647" s="24">
        <f t="shared" si="74"/>
        <v>400.76884997785174</v>
      </c>
      <c r="F647" s="51">
        <f t="shared" si="79"/>
        <v>0.99029457016244127</v>
      </c>
      <c r="G647" s="44">
        <f>IF(I645*($E$9*0.01/26)&gt;0,H646/2,0)</f>
        <v>404.69660447811231</v>
      </c>
      <c r="H647" s="134"/>
      <c r="I647" s="24">
        <f t="shared" si="75"/>
        <v>1301.2581001350488</v>
      </c>
      <c r="J647" s="24">
        <f t="shared" si="76"/>
        <v>6.4411387210468032</v>
      </c>
      <c r="K647" s="45">
        <f t="shared" si="77"/>
        <v>1307.6992388560957</v>
      </c>
    </row>
    <row r="648" spans="1:11" x14ac:dyDescent="0.2">
      <c r="A648" s="138"/>
      <c r="B648" s="42">
        <f t="shared" si="80"/>
        <v>635</v>
      </c>
      <c r="C648" s="24">
        <f t="shared" si="73"/>
        <v>3.0029033080039587</v>
      </c>
      <c r="D648" s="48">
        <f t="shared" si="78"/>
        <v>7.4201346756453158E-3</v>
      </c>
      <c r="E648" s="24">
        <f t="shared" si="74"/>
        <v>401.69370117010834</v>
      </c>
      <c r="F648" s="51">
        <f t="shared" si="79"/>
        <v>0.99257986532435472</v>
      </c>
      <c r="G648" s="44">
        <f>IF(I647*($E$9*0.01/26)&gt;0,H648/2,0)</f>
        <v>404.69660447811231</v>
      </c>
      <c r="H648" s="133">
        <f>IF(I647*($E$9*0.01/26)&gt;0,(($E$9*0.01/12)*$E$8)/(1-1/(1+($E$9*0.01/12))^($E$10*12)),0)</f>
        <v>809.39320895622461</v>
      </c>
      <c r="I648" s="24">
        <f t="shared" si="75"/>
        <v>899.56439896494044</v>
      </c>
      <c r="J648" s="24">
        <f t="shared" si="76"/>
        <v>3.4382354130428445</v>
      </c>
      <c r="K648" s="45">
        <f t="shared" si="77"/>
        <v>903.00263437798333</v>
      </c>
    </row>
    <row r="649" spans="1:11" x14ac:dyDescent="0.2">
      <c r="A649" s="138"/>
      <c r="B649" s="42">
        <f t="shared" si="80"/>
        <v>636</v>
      </c>
      <c r="C649" s="24">
        <f t="shared" si="73"/>
        <v>2.075917843765247</v>
      </c>
      <c r="D649" s="48">
        <f t="shared" si="78"/>
        <v>5.1295657556660358E-3</v>
      </c>
      <c r="E649" s="24">
        <f t="shared" si="74"/>
        <v>402.62068663434707</v>
      </c>
      <c r="F649" s="51">
        <f t="shared" si="79"/>
        <v>0.99487043424433397</v>
      </c>
      <c r="G649" s="44">
        <f>IF(I647*($E$9*0.01/26)&gt;0,H648/2,0)</f>
        <v>404.69660447811231</v>
      </c>
      <c r="H649" s="134"/>
      <c r="I649" s="24">
        <f t="shared" si="75"/>
        <v>496.94371233059337</v>
      </c>
      <c r="J649" s="24">
        <f t="shared" si="76"/>
        <v>1.3623175692775975</v>
      </c>
      <c r="K649" s="45">
        <f t="shared" si="77"/>
        <v>498.30602989987096</v>
      </c>
    </row>
    <row r="650" spans="1:11" x14ac:dyDescent="0.2">
      <c r="A650" s="138"/>
      <c r="B650" s="42">
        <f t="shared" si="80"/>
        <v>637</v>
      </c>
      <c r="C650" s="24">
        <f t="shared" si="73"/>
        <v>1.1467931823013693</v>
      </c>
      <c r="D650" s="48">
        <f t="shared" si="78"/>
        <v>2.8337109074098809E-3</v>
      </c>
      <c r="E650" s="24">
        <f t="shared" si="74"/>
        <v>403.54981129581091</v>
      </c>
      <c r="F650" s="51">
        <f t="shared" si="79"/>
        <v>0.99716628909259009</v>
      </c>
      <c r="G650" s="44">
        <f>IF(I649*($E$9*0.01/26)&gt;0,H650/2,0)</f>
        <v>404.69660447811231</v>
      </c>
      <c r="H650" s="133">
        <f>IF(I649*($E$9*0.01/26)&gt;0,(($E$9*0.01/12)*$E$8)/(1-1/(1+($E$9*0.01/12))^($E$10*12)),0)</f>
        <v>809.39320895622461</v>
      </c>
      <c r="I650" s="24">
        <f t="shared" si="75"/>
        <v>93.393901034782459</v>
      </c>
      <c r="J650" s="24">
        <f t="shared" si="76"/>
        <v>0.21552438697622822</v>
      </c>
      <c r="K650" s="45">
        <f t="shared" si="77"/>
        <v>93.609425421758687</v>
      </c>
    </row>
    <row r="651" spans="1:11" x14ac:dyDescent="0.2">
      <c r="A651" s="138"/>
      <c r="B651" s="42">
        <f t="shared" si="80"/>
        <v>638</v>
      </c>
      <c r="C651" s="24">
        <f t="shared" si="73"/>
        <v>0.21552438700334411</v>
      </c>
      <c r="D651" s="48">
        <f t="shared" si="78"/>
        <v>5.3255793258082692E-4</v>
      </c>
      <c r="E651" s="24">
        <f t="shared" si="74"/>
        <v>404.48108009110894</v>
      </c>
      <c r="F651" s="51">
        <f t="shared" si="79"/>
        <v>0.99946744206741911</v>
      </c>
      <c r="G651" s="44">
        <f>IF(I649*($E$9*0.01/26)&gt;0,H650/2,0)</f>
        <v>404.69660447811231</v>
      </c>
      <c r="H651" s="134"/>
      <c r="I651" s="24">
        <f t="shared" si="75"/>
        <v>-311.08717905632648</v>
      </c>
      <c r="J651" s="24">
        <f t="shared" si="76"/>
        <v>-2.7115892864415514E-11</v>
      </c>
      <c r="K651" s="45">
        <f t="shared" si="77"/>
        <v>-311.08717905635359</v>
      </c>
    </row>
    <row r="652" spans="1:11" x14ac:dyDescent="0.2">
      <c r="A652" s="138"/>
      <c r="B652" s="42">
        <f t="shared" si="80"/>
        <v>639</v>
      </c>
      <c r="C652" s="24">
        <f t="shared" si="73"/>
        <v>0</v>
      </c>
      <c r="D652" s="48" t="e">
        <f t="shared" si="78"/>
        <v>#DIV/0!</v>
      </c>
      <c r="E652" s="24">
        <f t="shared" si="74"/>
        <v>0</v>
      </c>
      <c r="F652" s="51" t="e">
        <f t="shared" si="79"/>
        <v>#DIV/0!</v>
      </c>
      <c r="G652" s="44">
        <f>IF(I651*($E$9*0.01/26)&gt;0,H652/2,0)</f>
        <v>0</v>
      </c>
      <c r="H652" s="133">
        <f>IF(I651*($E$9*0.01/26)&gt;0,(($E$9*0.01/12)*$E$8)/(1-1/(1+($E$9*0.01/12))^($E$10*12)),0)</f>
        <v>0</v>
      </c>
      <c r="I652" s="24">
        <f t="shared" si="75"/>
        <v>0</v>
      </c>
      <c r="J652" s="24">
        <f t="shared" si="76"/>
        <v>-2.7115892864415514E-11</v>
      </c>
      <c r="K652" s="45">
        <f t="shared" si="77"/>
        <v>-2.7115892864415514E-11</v>
      </c>
    </row>
    <row r="653" spans="1:11" x14ac:dyDescent="0.2">
      <c r="A653" s="138"/>
      <c r="B653" s="42">
        <f t="shared" si="80"/>
        <v>640</v>
      </c>
      <c r="C653" s="24">
        <f t="shared" si="73"/>
        <v>0</v>
      </c>
      <c r="D653" s="48" t="e">
        <f t="shared" si="78"/>
        <v>#DIV/0!</v>
      </c>
      <c r="E653" s="24">
        <f t="shared" si="74"/>
        <v>0</v>
      </c>
      <c r="F653" s="51" t="e">
        <f t="shared" si="79"/>
        <v>#DIV/0!</v>
      </c>
      <c r="G653" s="44">
        <f>IF(I651*($E$9*0.01/26)&gt;0,H652/2,0)</f>
        <v>0</v>
      </c>
      <c r="H653" s="134"/>
      <c r="I653" s="24">
        <f t="shared" si="75"/>
        <v>0</v>
      </c>
      <c r="J653" s="24">
        <f t="shared" si="76"/>
        <v>-2.7115892864415514E-11</v>
      </c>
      <c r="K653" s="45">
        <f t="shared" si="77"/>
        <v>-2.7115892864415514E-11</v>
      </c>
    </row>
    <row r="654" spans="1:11" x14ac:dyDescent="0.2">
      <c r="A654" s="138"/>
      <c r="B654" s="42">
        <f t="shared" si="80"/>
        <v>641</v>
      </c>
      <c r="C654" s="24">
        <f t="shared" ref="C654:C717" si="81">IF(I653*($E$9*0.01/26)&gt;0,I653*($E$9*0.01/26),0)</f>
        <v>0</v>
      </c>
      <c r="D654" s="48" t="e">
        <f t="shared" si="78"/>
        <v>#DIV/0!</v>
      </c>
      <c r="E654" s="24">
        <f t="shared" ref="E654:E717" si="82">IF(I653*($E$9*0.01/26)&gt;0,G654-C654,0)</f>
        <v>0</v>
      </c>
      <c r="F654" s="51" t="e">
        <f t="shared" si="79"/>
        <v>#DIV/0!</v>
      </c>
      <c r="G654" s="44">
        <f>IF(I653*($E$9*0.01/26)&gt;0,H654/2,0)</f>
        <v>0</v>
      </c>
      <c r="H654" s="133">
        <f>IF(I653*($E$9*0.01/26)&gt;0,(($E$9*0.01/12)*$E$8)/(1-1/(1+($E$9*0.01/12))^($E$10*12)),0)</f>
        <v>0</v>
      </c>
      <c r="I654" s="24">
        <f t="shared" ref="I654:I717" si="83">IF(I653*($E$9*0.01/26)&gt;0,I653-E654,0)</f>
        <v>0</v>
      </c>
      <c r="J654" s="24">
        <f t="shared" ref="J654:J717" si="84">J653-C654</f>
        <v>-2.7115892864415514E-11</v>
      </c>
      <c r="K654" s="45">
        <f t="shared" ref="K654:K717" si="85">I654+J654</f>
        <v>-2.7115892864415514E-11</v>
      </c>
    </row>
    <row r="655" spans="1:11" x14ac:dyDescent="0.2">
      <c r="A655" s="138"/>
      <c r="B655" s="42">
        <f t="shared" si="80"/>
        <v>642</v>
      </c>
      <c r="C655" s="24">
        <f t="shared" si="81"/>
        <v>0</v>
      </c>
      <c r="D655" s="48" t="e">
        <f t="shared" ref="D655:D718" si="86">C655/G655</f>
        <v>#DIV/0!</v>
      </c>
      <c r="E655" s="24">
        <f t="shared" si="82"/>
        <v>0</v>
      </c>
      <c r="F655" s="51" t="e">
        <f t="shared" ref="F655:F718" si="87">E655/G655</f>
        <v>#DIV/0!</v>
      </c>
      <c r="G655" s="44">
        <f>IF(I653*($E$9*0.01/26)&gt;0,H654/2,0)</f>
        <v>0</v>
      </c>
      <c r="H655" s="134"/>
      <c r="I655" s="24">
        <f t="shared" si="83"/>
        <v>0</v>
      </c>
      <c r="J655" s="24">
        <f t="shared" si="84"/>
        <v>-2.7115892864415514E-11</v>
      </c>
      <c r="K655" s="45">
        <f t="shared" si="85"/>
        <v>-2.7115892864415514E-11</v>
      </c>
    </row>
    <row r="656" spans="1:11" x14ac:dyDescent="0.2">
      <c r="A656" s="138"/>
      <c r="B656" s="42">
        <f t="shared" si="80"/>
        <v>643</v>
      </c>
      <c r="C656" s="24">
        <f t="shared" si="81"/>
        <v>0</v>
      </c>
      <c r="D656" s="48" t="e">
        <f t="shared" si="86"/>
        <v>#DIV/0!</v>
      </c>
      <c r="E656" s="24">
        <f t="shared" si="82"/>
        <v>0</v>
      </c>
      <c r="F656" s="51" t="e">
        <f t="shared" si="87"/>
        <v>#DIV/0!</v>
      </c>
      <c r="G656" s="44">
        <f>IF(I655*($E$9*0.01/26)&gt;0,H656/2,0)</f>
        <v>0</v>
      </c>
      <c r="H656" s="133">
        <f>IF(I655*($E$9*0.01/26)&gt;0,(($E$9*0.01/12)*$E$8)/(1-1/(1+($E$9*0.01/12))^($E$10*12)),0)</f>
        <v>0</v>
      </c>
      <c r="I656" s="24">
        <f t="shared" si="83"/>
        <v>0</v>
      </c>
      <c r="J656" s="24">
        <f t="shared" si="84"/>
        <v>-2.7115892864415514E-11</v>
      </c>
      <c r="K656" s="45">
        <f t="shared" si="85"/>
        <v>-2.7115892864415514E-11</v>
      </c>
    </row>
    <row r="657" spans="1:11" x14ac:dyDescent="0.2">
      <c r="A657" s="138"/>
      <c r="B657" s="42">
        <f t="shared" si="80"/>
        <v>644</v>
      </c>
      <c r="C657" s="24">
        <f t="shared" si="81"/>
        <v>0</v>
      </c>
      <c r="D657" s="48" t="e">
        <f t="shared" si="86"/>
        <v>#DIV/0!</v>
      </c>
      <c r="E657" s="24">
        <f t="shared" si="82"/>
        <v>0</v>
      </c>
      <c r="F657" s="51" t="e">
        <f t="shared" si="87"/>
        <v>#DIV/0!</v>
      </c>
      <c r="G657" s="44">
        <f>IF(I655*($E$9*0.01/26)&gt;0,H656/2,0)</f>
        <v>0</v>
      </c>
      <c r="H657" s="134"/>
      <c r="I657" s="24">
        <f t="shared" si="83"/>
        <v>0</v>
      </c>
      <c r="J657" s="24">
        <f t="shared" si="84"/>
        <v>-2.7115892864415514E-11</v>
      </c>
      <c r="K657" s="45">
        <f t="shared" si="85"/>
        <v>-2.7115892864415514E-11</v>
      </c>
    </row>
    <row r="658" spans="1:11" x14ac:dyDescent="0.2">
      <c r="A658" s="138"/>
      <c r="B658" s="42">
        <f t="shared" si="80"/>
        <v>645</v>
      </c>
      <c r="C658" s="24">
        <f t="shared" si="81"/>
        <v>0</v>
      </c>
      <c r="D658" s="48" t="e">
        <f t="shared" si="86"/>
        <v>#DIV/0!</v>
      </c>
      <c r="E658" s="24">
        <f t="shared" si="82"/>
        <v>0</v>
      </c>
      <c r="F658" s="51" t="e">
        <f t="shared" si="87"/>
        <v>#DIV/0!</v>
      </c>
      <c r="G658" s="44">
        <f>IF(I657*($E$9*0.01/26)&gt;0,H658/2,0)</f>
        <v>0</v>
      </c>
      <c r="H658" s="133">
        <f>IF(I657*($E$9*0.01/26)&gt;0,(($E$9*0.01/12)*$E$8)/(1-1/(1+($E$9*0.01/12))^($E$10*12)),0)</f>
        <v>0</v>
      </c>
      <c r="I658" s="24">
        <f t="shared" si="83"/>
        <v>0</v>
      </c>
      <c r="J658" s="24">
        <f t="shared" si="84"/>
        <v>-2.7115892864415514E-11</v>
      </c>
      <c r="K658" s="45">
        <f t="shared" si="85"/>
        <v>-2.7115892864415514E-11</v>
      </c>
    </row>
    <row r="659" spans="1:11" x14ac:dyDescent="0.2">
      <c r="A659" s="138"/>
      <c r="B659" s="42">
        <f t="shared" si="80"/>
        <v>646</v>
      </c>
      <c r="C659" s="24">
        <f t="shared" si="81"/>
        <v>0</v>
      </c>
      <c r="D659" s="48" t="e">
        <f t="shared" si="86"/>
        <v>#DIV/0!</v>
      </c>
      <c r="E659" s="24">
        <f t="shared" si="82"/>
        <v>0</v>
      </c>
      <c r="F659" s="51" t="e">
        <f t="shared" si="87"/>
        <v>#DIV/0!</v>
      </c>
      <c r="G659" s="44">
        <f>IF(I657*($E$9*0.01/26)&gt;0,H658/2,0)</f>
        <v>0</v>
      </c>
      <c r="H659" s="134"/>
      <c r="I659" s="24">
        <f t="shared" si="83"/>
        <v>0</v>
      </c>
      <c r="J659" s="24">
        <f t="shared" si="84"/>
        <v>-2.7115892864415514E-11</v>
      </c>
      <c r="K659" s="45">
        <f t="shared" si="85"/>
        <v>-2.7115892864415514E-11</v>
      </c>
    </row>
    <row r="660" spans="1:11" x14ac:dyDescent="0.2">
      <c r="A660" s="138"/>
      <c r="B660" s="42">
        <f t="shared" si="80"/>
        <v>647</v>
      </c>
      <c r="C660" s="24">
        <f t="shared" si="81"/>
        <v>0</v>
      </c>
      <c r="D660" s="48" t="e">
        <f t="shared" si="86"/>
        <v>#DIV/0!</v>
      </c>
      <c r="E660" s="24">
        <f t="shared" si="82"/>
        <v>0</v>
      </c>
      <c r="F660" s="51" t="e">
        <f t="shared" si="87"/>
        <v>#DIV/0!</v>
      </c>
      <c r="G660" s="44">
        <f>IF(I659*($E$9*0.01/26)&gt;0,H660/2,0)</f>
        <v>0</v>
      </c>
      <c r="H660" s="133">
        <f>IF(I659*($E$9*0.01/26)&gt;0,(($E$9*0.01/12)*$E$8)/(1-1/(1+($E$9*0.01/12))^($E$10*12)),0)</f>
        <v>0</v>
      </c>
      <c r="I660" s="24">
        <f t="shared" si="83"/>
        <v>0</v>
      </c>
      <c r="J660" s="24">
        <f t="shared" si="84"/>
        <v>-2.7115892864415514E-11</v>
      </c>
      <c r="K660" s="45">
        <f t="shared" si="85"/>
        <v>-2.7115892864415514E-11</v>
      </c>
    </row>
    <row r="661" spans="1:11" x14ac:dyDescent="0.2">
      <c r="A661" s="138"/>
      <c r="B661" s="42">
        <f t="shared" si="80"/>
        <v>648</v>
      </c>
      <c r="C661" s="24">
        <f t="shared" si="81"/>
        <v>0</v>
      </c>
      <c r="D661" s="48" t="e">
        <f t="shared" si="86"/>
        <v>#DIV/0!</v>
      </c>
      <c r="E661" s="24">
        <f t="shared" si="82"/>
        <v>0</v>
      </c>
      <c r="F661" s="51" t="e">
        <f t="shared" si="87"/>
        <v>#DIV/0!</v>
      </c>
      <c r="G661" s="44">
        <f>IF(I659*($E$9*0.01/26)&gt;0,H660/2,0)</f>
        <v>0</v>
      </c>
      <c r="H661" s="134"/>
      <c r="I661" s="24">
        <f t="shared" si="83"/>
        <v>0</v>
      </c>
      <c r="J661" s="24">
        <f t="shared" si="84"/>
        <v>-2.7115892864415514E-11</v>
      </c>
      <c r="K661" s="45">
        <f t="shared" si="85"/>
        <v>-2.7115892864415514E-11</v>
      </c>
    </row>
    <row r="662" spans="1:11" x14ac:dyDescent="0.2">
      <c r="A662" s="138"/>
      <c r="B662" s="42">
        <f t="shared" si="80"/>
        <v>649</v>
      </c>
      <c r="C662" s="24">
        <f t="shared" si="81"/>
        <v>0</v>
      </c>
      <c r="D662" s="48" t="e">
        <f t="shared" si="86"/>
        <v>#DIV/0!</v>
      </c>
      <c r="E662" s="24">
        <f t="shared" si="82"/>
        <v>0</v>
      </c>
      <c r="F662" s="51" t="e">
        <f t="shared" si="87"/>
        <v>#DIV/0!</v>
      </c>
      <c r="G662" s="44">
        <f>IF(I661*($E$9*0.01/26)&gt;0,H662/2,0)</f>
        <v>0</v>
      </c>
      <c r="H662" s="133">
        <f>IF(I661*($E$9*0.01/26)&gt;0,(($E$9*0.01/12)*$E$8)/(1-1/(1+($E$9*0.01/12))^($E$10*12)),0)</f>
        <v>0</v>
      </c>
      <c r="I662" s="24">
        <f t="shared" si="83"/>
        <v>0</v>
      </c>
      <c r="J662" s="24">
        <f t="shared" si="84"/>
        <v>-2.7115892864415514E-11</v>
      </c>
      <c r="K662" s="45">
        <f t="shared" si="85"/>
        <v>-2.7115892864415514E-11</v>
      </c>
    </row>
    <row r="663" spans="1:11" x14ac:dyDescent="0.2">
      <c r="A663" s="139"/>
      <c r="B663" s="42">
        <f t="shared" si="80"/>
        <v>650</v>
      </c>
      <c r="C663" s="24">
        <f t="shared" si="81"/>
        <v>0</v>
      </c>
      <c r="D663" s="48" t="e">
        <f t="shared" si="86"/>
        <v>#DIV/0!</v>
      </c>
      <c r="E663" s="24">
        <f t="shared" si="82"/>
        <v>0</v>
      </c>
      <c r="F663" s="51" t="e">
        <f t="shared" si="87"/>
        <v>#DIV/0!</v>
      </c>
      <c r="G663" s="44">
        <f>IF(I661*($E$9*0.01/26)&gt;0,H662/2,0)</f>
        <v>0</v>
      </c>
      <c r="H663" s="134"/>
      <c r="I663" s="24">
        <f t="shared" si="83"/>
        <v>0</v>
      </c>
      <c r="J663" s="24">
        <f t="shared" si="84"/>
        <v>-2.7115892864415514E-11</v>
      </c>
      <c r="K663" s="45">
        <f t="shared" si="85"/>
        <v>-2.7115892864415514E-11</v>
      </c>
    </row>
    <row r="664" spans="1:11" x14ac:dyDescent="0.2">
      <c r="A664" s="137">
        <f>A638+1</f>
        <v>26</v>
      </c>
      <c r="B664" s="42">
        <f t="shared" si="80"/>
        <v>651</v>
      </c>
      <c r="C664" s="24">
        <f t="shared" si="81"/>
        <v>0</v>
      </c>
      <c r="D664" s="48" t="e">
        <f t="shared" si="86"/>
        <v>#DIV/0!</v>
      </c>
      <c r="E664" s="24">
        <f t="shared" si="82"/>
        <v>0</v>
      </c>
      <c r="F664" s="51" t="e">
        <f t="shared" si="87"/>
        <v>#DIV/0!</v>
      </c>
      <c r="G664" s="44">
        <f>IF(I663*($E$9*0.01/26)&gt;0,H664/2,0)</f>
        <v>0</v>
      </c>
      <c r="H664" s="133">
        <f>IF(I663*($E$9*0.01/26)&gt;0,(($E$9*0.01/12)*$E$8)/(1-1/(1+($E$9*0.01/12))^($E$10*12)),0)</f>
        <v>0</v>
      </c>
      <c r="I664" s="24">
        <f t="shared" si="83"/>
        <v>0</v>
      </c>
      <c r="J664" s="24">
        <f t="shared" si="84"/>
        <v>-2.7115892864415514E-11</v>
      </c>
      <c r="K664" s="45">
        <f t="shared" si="85"/>
        <v>-2.7115892864415514E-11</v>
      </c>
    </row>
    <row r="665" spans="1:11" x14ac:dyDescent="0.2">
      <c r="A665" s="138"/>
      <c r="B665" s="42">
        <f t="shared" si="80"/>
        <v>652</v>
      </c>
      <c r="C665" s="24">
        <f t="shared" si="81"/>
        <v>0</v>
      </c>
      <c r="D665" s="48" t="e">
        <f t="shared" si="86"/>
        <v>#DIV/0!</v>
      </c>
      <c r="E665" s="24">
        <f t="shared" si="82"/>
        <v>0</v>
      </c>
      <c r="F665" s="51" t="e">
        <f t="shared" si="87"/>
        <v>#DIV/0!</v>
      </c>
      <c r="G665" s="44">
        <f>IF(I663*($E$9*0.01/26)&gt;0,H664/2,0)</f>
        <v>0</v>
      </c>
      <c r="H665" s="134"/>
      <c r="I665" s="24">
        <f t="shared" si="83"/>
        <v>0</v>
      </c>
      <c r="J665" s="24">
        <f t="shared" si="84"/>
        <v>-2.7115892864415514E-11</v>
      </c>
      <c r="K665" s="45">
        <f t="shared" si="85"/>
        <v>-2.7115892864415514E-11</v>
      </c>
    </row>
    <row r="666" spans="1:11" x14ac:dyDescent="0.2">
      <c r="A666" s="138"/>
      <c r="B666" s="42">
        <f t="shared" si="80"/>
        <v>653</v>
      </c>
      <c r="C666" s="24">
        <f t="shared" si="81"/>
        <v>0</v>
      </c>
      <c r="D666" s="48" t="e">
        <f t="shared" si="86"/>
        <v>#DIV/0!</v>
      </c>
      <c r="E666" s="24">
        <f t="shared" si="82"/>
        <v>0</v>
      </c>
      <c r="F666" s="51" t="e">
        <f t="shared" si="87"/>
        <v>#DIV/0!</v>
      </c>
      <c r="G666" s="44">
        <f>IF(I665*($E$9*0.01/26)&gt;0,H666/2,0)</f>
        <v>0</v>
      </c>
      <c r="H666" s="133">
        <f>IF(I665*($E$9*0.01/26)&gt;0,(($E$9*0.01/12)*$E$8)/(1-1/(1+($E$9*0.01/12))^($E$10*12)),0)</f>
        <v>0</v>
      </c>
      <c r="I666" s="24">
        <f t="shared" si="83"/>
        <v>0</v>
      </c>
      <c r="J666" s="24">
        <f t="shared" si="84"/>
        <v>-2.7115892864415514E-11</v>
      </c>
      <c r="K666" s="45">
        <f t="shared" si="85"/>
        <v>-2.7115892864415514E-11</v>
      </c>
    </row>
    <row r="667" spans="1:11" x14ac:dyDescent="0.2">
      <c r="A667" s="138"/>
      <c r="B667" s="42">
        <f t="shared" si="80"/>
        <v>654</v>
      </c>
      <c r="C667" s="24">
        <f t="shared" si="81"/>
        <v>0</v>
      </c>
      <c r="D667" s="48" t="e">
        <f t="shared" si="86"/>
        <v>#DIV/0!</v>
      </c>
      <c r="E667" s="24">
        <f t="shared" si="82"/>
        <v>0</v>
      </c>
      <c r="F667" s="51" t="e">
        <f t="shared" si="87"/>
        <v>#DIV/0!</v>
      </c>
      <c r="G667" s="44">
        <f>IF(I665*($E$9*0.01/26)&gt;0,H666/2,0)</f>
        <v>0</v>
      </c>
      <c r="H667" s="134"/>
      <c r="I667" s="24">
        <f t="shared" si="83"/>
        <v>0</v>
      </c>
      <c r="J667" s="24">
        <f t="shared" si="84"/>
        <v>-2.7115892864415514E-11</v>
      </c>
      <c r="K667" s="45">
        <f t="shared" si="85"/>
        <v>-2.7115892864415514E-11</v>
      </c>
    </row>
    <row r="668" spans="1:11" x14ac:dyDescent="0.2">
      <c r="A668" s="138"/>
      <c r="B668" s="42">
        <f t="shared" ref="B668:B731" si="88">B667+1</f>
        <v>655</v>
      </c>
      <c r="C668" s="24">
        <f t="shared" si="81"/>
        <v>0</v>
      </c>
      <c r="D668" s="48" t="e">
        <f t="shared" si="86"/>
        <v>#DIV/0!</v>
      </c>
      <c r="E668" s="24">
        <f t="shared" si="82"/>
        <v>0</v>
      </c>
      <c r="F668" s="51" t="e">
        <f t="shared" si="87"/>
        <v>#DIV/0!</v>
      </c>
      <c r="G668" s="44">
        <f>IF(I667*($E$9*0.01/26)&gt;0,H668/2,0)</f>
        <v>0</v>
      </c>
      <c r="H668" s="133">
        <f>IF(I667*($E$9*0.01/26)&gt;0,(($E$9*0.01/12)*$E$8)/(1-1/(1+($E$9*0.01/12))^($E$10*12)),0)</f>
        <v>0</v>
      </c>
      <c r="I668" s="24">
        <f t="shared" si="83"/>
        <v>0</v>
      </c>
      <c r="J668" s="24">
        <f t="shared" si="84"/>
        <v>-2.7115892864415514E-11</v>
      </c>
      <c r="K668" s="45">
        <f t="shared" si="85"/>
        <v>-2.7115892864415514E-11</v>
      </c>
    </row>
    <row r="669" spans="1:11" x14ac:dyDescent="0.2">
      <c r="A669" s="138"/>
      <c r="B669" s="42">
        <f t="shared" si="88"/>
        <v>656</v>
      </c>
      <c r="C669" s="24">
        <f t="shared" si="81"/>
        <v>0</v>
      </c>
      <c r="D669" s="48" t="e">
        <f t="shared" si="86"/>
        <v>#DIV/0!</v>
      </c>
      <c r="E669" s="24">
        <f t="shared" si="82"/>
        <v>0</v>
      </c>
      <c r="F669" s="51" t="e">
        <f t="shared" si="87"/>
        <v>#DIV/0!</v>
      </c>
      <c r="G669" s="44">
        <f>IF(I667*($E$9*0.01/26)&gt;0,H668/2,0)</f>
        <v>0</v>
      </c>
      <c r="H669" s="134"/>
      <c r="I669" s="24">
        <f t="shared" si="83"/>
        <v>0</v>
      </c>
      <c r="J669" s="24">
        <f t="shared" si="84"/>
        <v>-2.7115892864415514E-11</v>
      </c>
      <c r="K669" s="45">
        <f t="shared" si="85"/>
        <v>-2.7115892864415514E-11</v>
      </c>
    </row>
    <row r="670" spans="1:11" x14ac:dyDescent="0.2">
      <c r="A670" s="138"/>
      <c r="B670" s="42">
        <f t="shared" si="88"/>
        <v>657</v>
      </c>
      <c r="C670" s="24">
        <f t="shared" si="81"/>
        <v>0</v>
      </c>
      <c r="D670" s="48" t="e">
        <f t="shared" si="86"/>
        <v>#DIV/0!</v>
      </c>
      <c r="E670" s="24">
        <f t="shared" si="82"/>
        <v>0</v>
      </c>
      <c r="F670" s="51" t="e">
        <f t="shared" si="87"/>
        <v>#DIV/0!</v>
      </c>
      <c r="G670" s="44">
        <f>IF(I669*($E$9*0.01/26)&gt;0,H670/2,0)</f>
        <v>0</v>
      </c>
      <c r="H670" s="133">
        <f>IF(I669*($E$9*0.01/26)&gt;0,(($E$9*0.01/12)*$E$8)/(1-1/(1+($E$9*0.01/12))^($E$10*12)),0)</f>
        <v>0</v>
      </c>
      <c r="I670" s="24">
        <f t="shared" si="83"/>
        <v>0</v>
      </c>
      <c r="J670" s="24">
        <f t="shared" si="84"/>
        <v>-2.7115892864415514E-11</v>
      </c>
      <c r="K670" s="45">
        <f t="shared" si="85"/>
        <v>-2.7115892864415514E-11</v>
      </c>
    </row>
    <row r="671" spans="1:11" x14ac:dyDescent="0.2">
      <c r="A671" s="138"/>
      <c r="B671" s="42">
        <f t="shared" si="88"/>
        <v>658</v>
      </c>
      <c r="C671" s="24">
        <f t="shared" si="81"/>
        <v>0</v>
      </c>
      <c r="D671" s="48" t="e">
        <f t="shared" si="86"/>
        <v>#DIV/0!</v>
      </c>
      <c r="E671" s="24">
        <f t="shared" si="82"/>
        <v>0</v>
      </c>
      <c r="F671" s="51" t="e">
        <f t="shared" si="87"/>
        <v>#DIV/0!</v>
      </c>
      <c r="G671" s="44">
        <f>IF(I669*($E$9*0.01/26)&gt;0,H670/2,0)</f>
        <v>0</v>
      </c>
      <c r="H671" s="134"/>
      <c r="I671" s="24">
        <f t="shared" si="83"/>
        <v>0</v>
      </c>
      <c r="J671" s="24">
        <f t="shared" si="84"/>
        <v>-2.7115892864415514E-11</v>
      </c>
      <c r="K671" s="45">
        <f t="shared" si="85"/>
        <v>-2.7115892864415514E-11</v>
      </c>
    </row>
    <row r="672" spans="1:11" x14ac:dyDescent="0.2">
      <c r="A672" s="138"/>
      <c r="B672" s="42">
        <f t="shared" si="88"/>
        <v>659</v>
      </c>
      <c r="C672" s="24">
        <f t="shared" si="81"/>
        <v>0</v>
      </c>
      <c r="D672" s="48" t="e">
        <f t="shared" si="86"/>
        <v>#DIV/0!</v>
      </c>
      <c r="E672" s="24">
        <f t="shared" si="82"/>
        <v>0</v>
      </c>
      <c r="F672" s="51" t="e">
        <f t="shared" si="87"/>
        <v>#DIV/0!</v>
      </c>
      <c r="G672" s="44">
        <f>IF(I671*($E$9*0.01/26)&gt;0,H672/2,0)</f>
        <v>0</v>
      </c>
      <c r="H672" s="133">
        <f>IF(I671*($E$9*0.01/26)&gt;0,(($E$9*0.01/12)*$E$8)/(1-1/(1+($E$9*0.01/12))^($E$10*12)),0)</f>
        <v>0</v>
      </c>
      <c r="I672" s="24">
        <f t="shared" si="83"/>
        <v>0</v>
      </c>
      <c r="J672" s="24">
        <f t="shared" si="84"/>
        <v>-2.7115892864415514E-11</v>
      </c>
      <c r="K672" s="45">
        <f t="shared" si="85"/>
        <v>-2.7115892864415514E-11</v>
      </c>
    </row>
    <row r="673" spans="1:11" x14ac:dyDescent="0.2">
      <c r="A673" s="138"/>
      <c r="B673" s="42">
        <f t="shared" si="88"/>
        <v>660</v>
      </c>
      <c r="C673" s="24">
        <f t="shared" si="81"/>
        <v>0</v>
      </c>
      <c r="D673" s="48" t="e">
        <f t="shared" si="86"/>
        <v>#DIV/0!</v>
      </c>
      <c r="E673" s="24">
        <f t="shared" si="82"/>
        <v>0</v>
      </c>
      <c r="F673" s="51" t="e">
        <f t="shared" si="87"/>
        <v>#DIV/0!</v>
      </c>
      <c r="G673" s="44">
        <f>IF(I671*($E$9*0.01/26)&gt;0,H672/2,0)</f>
        <v>0</v>
      </c>
      <c r="H673" s="134"/>
      <c r="I673" s="24">
        <f t="shared" si="83"/>
        <v>0</v>
      </c>
      <c r="J673" s="24">
        <f t="shared" si="84"/>
        <v>-2.7115892864415514E-11</v>
      </c>
      <c r="K673" s="45">
        <f t="shared" si="85"/>
        <v>-2.7115892864415514E-11</v>
      </c>
    </row>
    <row r="674" spans="1:11" x14ac:dyDescent="0.2">
      <c r="A674" s="138"/>
      <c r="B674" s="42">
        <f t="shared" si="88"/>
        <v>661</v>
      </c>
      <c r="C674" s="24">
        <f t="shared" si="81"/>
        <v>0</v>
      </c>
      <c r="D674" s="48" t="e">
        <f t="shared" si="86"/>
        <v>#DIV/0!</v>
      </c>
      <c r="E674" s="24">
        <f t="shared" si="82"/>
        <v>0</v>
      </c>
      <c r="F674" s="51" t="e">
        <f t="shared" si="87"/>
        <v>#DIV/0!</v>
      </c>
      <c r="G674" s="44">
        <f>IF(I673*($E$9*0.01/26)&gt;0,H674/2,0)</f>
        <v>0</v>
      </c>
      <c r="H674" s="133">
        <f>IF(I673*($E$9*0.01/26)&gt;0,(($E$9*0.01/12)*$E$8)/(1-1/(1+($E$9*0.01/12))^($E$10*12)),0)</f>
        <v>0</v>
      </c>
      <c r="I674" s="24">
        <f t="shared" si="83"/>
        <v>0</v>
      </c>
      <c r="J674" s="24">
        <f t="shared" si="84"/>
        <v>-2.7115892864415514E-11</v>
      </c>
      <c r="K674" s="45">
        <f t="shared" si="85"/>
        <v>-2.7115892864415514E-11</v>
      </c>
    </row>
    <row r="675" spans="1:11" x14ac:dyDescent="0.2">
      <c r="A675" s="138"/>
      <c r="B675" s="42">
        <f t="shared" si="88"/>
        <v>662</v>
      </c>
      <c r="C675" s="24">
        <f t="shared" si="81"/>
        <v>0</v>
      </c>
      <c r="D675" s="48" t="e">
        <f t="shared" si="86"/>
        <v>#DIV/0!</v>
      </c>
      <c r="E675" s="24">
        <f t="shared" si="82"/>
        <v>0</v>
      </c>
      <c r="F675" s="51" t="e">
        <f t="shared" si="87"/>
        <v>#DIV/0!</v>
      </c>
      <c r="G675" s="44">
        <f>IF(I673*($E$9*0.01/26)&gt;0,H674/2,0)</f>
        <v>0</v>
      </c>
      <c r="H675" s="134"/>
      <c r="I675" s="24">
        <f t="shared" si="83"/>
        <v>0</v>
      </c>
      <c r="J675" s="24">
        <f t="shared" si="84"/>
        <v>-2.7115892864415514E-11</v>
      </c>
      <c r="K675" s="45">
        <f t="shared" si="85"/>
        <v>-2.7115892864415514E-11</v>
      </c>
    </row>
    <row r="676" spans="1:11" x14ac:dyDescent="0.2">
      <c r="A676" s="138"/>
      <c r="B676" s="42">
        <f t="shared" si="88"/>
        <v>663</v>
      </c>
      <c r="C676" s="24">
        <f t="shared" si="81"/>
        <v>0</v>
      </c>
      <c r="D676" s="48" t="e">
        <f t="shared" si="86"/>
        <v>#DIV/0!</v>
      </c>
      <c r="E676" s="24">
        <f t="shared" si="82"/>
        <v>0</v>
      </c>
      <c r="F676" s="51" t="e">
        <f t="shared" si="87"/>
        <v>#DIV/0!</v>
      </c>
      <c r="G676" s="44">
        <f>IF(I675*($E$9*0.01/26)&gt;0,H676/2,0)</f>
        <v>0</v>
      </c>
      <c r="H676" s="133">
        <f>IF(I675*($E$9*0.01/26)&gt;0,(($E$9*0.01/12)*$E$8)/(1-1/(1+($E$9*0.01/12))^($E$10*12)),0)</f>
        <v>0</v>
      </c>
      <c r="I676" s="24">
        <f t="shared" si="83"/>
        <v>0</v>
      </c>
      <c r="J676" s="24">
        <f t="shared" si="84"/>
        <v>-2.7115892864415514E-11</v>
      </c>
      <c r="K676" s="45">
        <f t="shared" si="85"/>
        <v>-2.7115892864415514E-11</v>
      </c>
    </row>
    <row r="677" spans="1:11" x14ac:dyDescent="0.2">
      <c r="A677" s="138"/>
      <c r="B677" s="42">
        <f t="shared" si="88"/>
        <v>664</v>
      </c>
      <c r="C677" s="24">
        <f t="shared" si="81"/>
        <v>0</v>
      </c>
      <c r="D677" s="48" t="e">
        <f t="shared" si="86"/>
        <v>#DIV/0!</v>
      </c>
      <c r="E677" s="24">
        <f t="shared" si="82"/>
        <v>0</v>
      </c>
      <c r="F677" s="51" t="e">
        <f t="shared" si="87"/>
        <v>#DIV/0!</v>
      </c>
      <c r="G677" s="44">
        <f>IF(I675*($E$9*0.01/26)&gt;0,H676/2,0)</f>
        <v>0</v>
      </c>
      <c r="H677" s="134"/>
      <c r="I677" s="24">
        <f t="shared" si="83"/>
        <v>0</v>
      </c>
      <c r="J677" s="24">
        <f t="shared" si="84"/>
        <v>-2.7115892864415514E-11</v>
      </c>
      <c r="K677" s="45">
        <f t="shared" si="85"/>
        <v>-2.7115892864415514E-11</v>
      </c>
    </row>
    <row r="678" spans="1:11" x14ac:dyDescent="0.2">
      <c r="A678" s="138"/>
      <c r="B678" s="42">
        <f t="shared" si="88"/>
        <v>665</v>
      </c>
      <c r="C678" s="24">
        <f t="shared" si="81"/>
        <v>0</v>
      </c>
      <c r="D678" s="48" t="e">
        <f t="shared" si="86"/>
        <v>#DIV/0!</v>
      </c>
      <c r="E678" s="24">
        <f t="shared" si="82"/>
        <v>0</v>
      </c>
      <c r="F678" s="51" t="e">
        <f t="shared" si="87"/>
        <v>#DIV/0!</v>
      </c>
      <c r="G678" s="44">
        <f>IF(I677*($E$9*0.01/26)&gt;0,H678/2,0)</f>
        <v>0</v>
      </c>
      <c r="H678" s="133">
        <f>IF(I677*($E$9*0.01/26)&gt;0,(($E$9*0.01/12)*$E$8)/(1-1/(1+($E$9*0.01/12))^($E$10*12)),0)</f>
        <v>0</v>
      </c>
      <c r="I678" s="24">
        <f t="shared" si="83"/>
        <v>0</v>
      </c>
      <c r="J678" s="24">
        <f t="shared" si="84"/>
        <v>-2.7115892864415514E-11</v>
      </c>
      <c r="K678" s="45">
        <f t="shared" si="85"/>
        <v>-2.7115892864415514E-11</v>
      </c>
    </row>
    <row r="679" spans="1:11" x14ac:dyDescent="0.2">
      <c r="A679" s="138"/>
      <c r="B679" s="42">
        <f t="shared" si="88"/>
        <v>666</v>
      </c>
      <c r="C679" s="24">
        <f t="shared" si="81"/>
        <v>0</v>
      </c>
      <c r="D679" s="48" t="e">
        <f t="shared" si="86"/>
        <v>#DIV/0!</v>
      </c>
      <c r="E679" s="24">
        <f t="shared" si="82"/>
        <v>0</v>
      </c>
      <c r="F679" s="51" t="e">
        <f t="shared" si="87"/>
        <v>#DIV/0!</v>
      </c>
      <c r="G679" s="44">
        <f>IF(I677*($E$9*0.01/26)&gt;0,H678/2,0)</f>
        <v>0</v>
      </c>
      <c r="H679" s="134"/>
      <c r="I679" s="24">
        <f t="shared" si="83"/>
        <v>0</v>
      </c>
      <c r="J679" s="24">
        <f t="shared" si="84"/>
        <v>-2.7115892864415514E-11</v>
      </c>
      <c r="K679" s="45">
        <f t="shared" si="85"/>
        <v>-2.7115892864415514E-11</v>
      </c>
    </row>
    <row r="680" spans="1:11" x14ac:dyDescent="0.2">
      <c r="A680" s="138"/>
      <c r="B680" s="42">
        <f t="shared" si="88"/>
        <v>667</v>
      </c>
      <c r="C680" s="24">
        <f t="shared" si="81"/>
        <v>0</v>
      </c>
      <c r="D680" s="48" t="e">
        <f t="shared" si="86"/>
        <v>#DIV/0!</v>
      </c>
      <c r="E680" s="24">
        <f t="shared" si="82"/>
        <v>0</v>
      </c>
      <c r="F680" s="51" t="e">
        <f t="shared" si="87"/>
        <v>#DIV/0!</v>
      </c>
      <c r="G680" s="44">
        <f>IF(I679*($E$9*0.01/26)&gt;0,H680/2,0)</f>
        <v>0</v>
      </c>
      <c r="H680" s="133">
        <f>IF(I679*($E$9*0.01/26)&gt;0,(($E$9*0.01/12)*$E$8)/(1-1/(1+($E$9*0.01/12))^($E$10*12)),0)</f>
        <v>0</v>
      </c>
      <c r="I680" s="24">
        <f t="shared" si="83"/>
        <v>0</v>
      </c>
      <c r="J680" s="24">
        <f t="shared" si="84"/>
        <v>-2.7115892864415514E-11</v>
      </c>
      <c r="K680" s="45">
        <f t="shared" si="85"/>
        <v>-2.7115892864415514E-11</v>
      </c>
    </row>
    <row r="681" spans="1:11" x14ac:dyDescent="0.2">
      <c r="A681" s="138"/>
      <c r="B681" s="42">
        <f t="shared" si="88"/>
        <v>668</v>
      </c>
      <c r="C681" s="24">
        <f t="shared" si="81"/>
        <v>0</v>
      </c>
      <c r="D681" s="48" t="e">
        <f t="shared" si="86"/>
        <v>#DIV/0!</v>
      </c>
      <c r="E681" s="24">
        <f t="shared" si="82"/>
        <v>0</v>
      </c>
      <c r="F681" s="51" t="e">
        <f t="shared" si="87"/>
        <v>#DIV/0!</v>
      </c>
      <c r="G681" s="44">
        <f>IF(I679*($E$9*0.01/26)&gt;0,H680/2,0)</f>
        <v>0</v>
      </c>
      <c r="H681" s="134"/>
      <c r="I681" s="24">
        <f t="shared" si="83"/>
        <v>0</v>
      </c>
      <c r="J681" s="24">
        <f t="shared" si="84"/>
        <v>-2.7115892864415514E-11</v>
      </c>
      <c r="K681" s="45">
        <f t="shared" si="85"/>
        <v>-2.7115892864415514E-11</v>
      </c>
    </row>
    <row r="682" spans="1:11" x14ac:dyDescent="0.2">
      <c r="A682" s="138"/>
      <c r="B682" s="42">
        <f t="shared" si="88"/>
        <v>669</v>
      </c>
      <c r="C682" s="24">
        <f t="shared" si="81"/>
        <v>0</v>
      </c>
      <c r="D682" s="48" t="e">
        <f t="shared" si="86"/>
        <v>#DIV/0!</v>
      </c>
      <c r="E682" s="24">
        <f t="shared" si="82"/>
        <v>0</v>
      </c>
      <c r="F682" s="51" t="e">
        <f t="shared" si="87"/>
        <v>#DIV/0!</v>
      </c>
      <c r="G682" s="44">
        <f>IF(I681*($E$9*0.01/26)&gt;0,H682/2,0)</f>
        <v>0</v>
      </c>
      <c r="H682" s="133">
        <f>IF(I681*($E$9*0.01/26)&gt;0,(($E$9*0.01/12)*$E$8)/(1-1/(1+($E$9*0.01/12))^($E$10*12)),0)</f>
        <v>0</v>
      </c>
      <c r="I682" s="24">
        <f t="shared" si="83"/>
        <v>0</v>
      </c>
      <c r="J682" s="24">
        <f t="shared" si="84"/>
        <v>-2.7115892864415514E-11</v>
      </c>
      <c r="K682" s="45">
        <f t="shared" si="85"/>
        <v>-2.7115892864415514E-11</v>
      </c>
    </row>
    <row r="683" spans="1:11" x14ac:dyDescent="0.2">
      <c r="A683" s="138"/>
      <c r="B683" s="42">
        <f t="shared" si="88"/>
        <v>670</v>
      </c>
      <c r="C683" s="24">
        <f t="shared" si="81"/>
        <v>0</v>
      </c>
      <c r="D683" s="48" t="e">
        <f t="shared" si="86"/>
        <v>#DIV/0!</v>
      </c>
      <c r="E683" s="24">
        <f t="shared" si="82"/>
        <v>0</v>
      </c>
      <c r="F683" s="51" t="e">
        <f t="shared" si="87"/>
        <v>#DIV/0!</v>
      </c>
      <c r="G683" s="44">
        <f>IF(I681*($E$9*0.01/26)&gt;0,H682/2,0)</f>
        <v>0</v>
      </c>
      <c r="H683" s="134"/>
      <c r="I683" s="24">
        <f t="shared" si="83"/>
        <v>0</v>
      </c>
      <c r="J683" s="24">
        <f t="shared" si="84"/>
        <v>-2.7115892864415514E-11</v>
      </c>
      <c r="K683" s="45">
        <f t="shared" si="85"/>
        <v>-2.7115892864415514E-11</v>
      </c>
    </row>
    <row r="684" spans="1:11" x14ac:dyDescent="0.2">
      <c r="A684" s="138"/>
      <c r="B684" s="42">
        <f t="shared" si="88"/>
        <v>671</v>
      </c>
      <c r="C684" s="24">
        <f t="shared" si="81"/>
        <v>0</v>
      </c>
      <c r="D684" s="48" t="e">
        <f t="shared" si="86"/>
        <v>#DIV/0!</v>
      </c>
      <c r="E684" s="24">
        <f t="shared" si="82"/>
        <v>0</v>
      </c>
      <c r="F684" s="51" t="e">
        <f t="shared" si="87"/>
        <v>#DIV/0!</v>
      </c>
      <c r="G684" s="44">
        <f>IF(I683*($E$9*0.01/26)&gt;0,H684/2,0)</f>
        <v>0</v>
      </c>
      <c r="H684" s="133">
        <f>IF(I683*($E$9*0.01/26)&gt;0,(($E$9*0.01/12)*$E$8)/(1-1/(1+($E$9*0.01/12))^($E$10*12)),0)</f>
        <v>0</v>
      </c>
      <c r="I684" s="24">
        <f t="shared" si="83"/>
        <v>0</v>
      </c>
      <c r="J684" s="24">
        <f t="shared" si="84"/>
        <v>-2.7115892864415514E-11</v>
      </c>
      <c r="K684" s="45">
        <f t="shared" si="85"/>
        <v>-2.7115892864415514E-11</v>
      </c>
    </row>
    <row r="685" spans="1:11" x14ac:dyDescent="0.2">
      <c r="A685" s="138"/>
      <c r="B685" s="42">
        <f t="shared" si="88"/>
        <v>672</v>
      </c>
      <c r="C685" s="24">
        <f t="shared" si="81"/>
        <v>0</v>
      </c>
      <c r="D685" s="48" t="e">
        <f t="shared" si="86"/>
        <v>#DIV/0!</v>
      </c>
      <c r="E685" s="24">
        <f t="shared" si="82"/>
        <v>0</v>
      </c>
      <c r="F685" s="51" t="e">
        <f t="shared" si="87"/>
        <v>#DIV/0!</v>
      </c>
      <c r="G685" s="44">
        <f>IF(I683*($E$9*0.01/26)&gt;0,H684/2,0)</f>
        <v>0</v>
      </c>
      <c r="H685" s="134"/>
      <c r="I685" s="24">
        <f t="shared" si="83"/>
        <v>0</v>
      </c>
      <c r="J685" s="24">
        <f t="shared" si="84"/>
        <v>-2.7115892864415514E-11</v>
      </c>
      <c r="K685" s="45">
        <f t="shared" si="85"/>
        <v>-2.7115892864415514E-11</v>
      </c>
    </row>
    <row r="686" spans="1:11" x14ac:dyDescent="0.2">
      <c r="A686" s="138"/>
      <c r="B686" s="42">
        <f t="shared" si="88"/>
        <v>673</v>
      </c>
      <c r="C686" s="24">
        <f t="shared" si="81"/>
        <v>0</v>
      </c>
      <c r="D686" s="48" t="e">
        <f t="shared" si="86"/>
        <v>#DIV/0!</v>
      </c>
      <c r="E686" s="24">
        <f t="shared" si="82"/>
        <v>0</v>
      </c>
      <c r="F686" s="51" t="e">
        <f t="shared" si="87"/>
        <v>#DIV/0!</v>
      </c>
      <c r="G686" s="44">
        <f>IF(I685*($E$9*0.01/26)&gt;0,H686/2,0)</f>
        <v>0</v>
      </c>
      <c r="H686" s="133">
        <f>IF(I685*($E$9*0.01/26)&gt;0,(($E$9*0.01/12)*$E$8)/(1-1/(1+($E$9*0.01/12))^($E$10*12)),0)</f>
        <v>0</v>
      </c>
      <c r="I686" s="24">
        <f t="shared" si="83"/>
        <v>0</v>
      </c>
      <c r="J686" s="24">
        <f t="shared" si="84"/>
        <v>-2.7115892864415514E-11</v>
      </c>
      <c r="K686" s="45">
        <f t="shared" si="85"/>
        <v>-2.7115892864415514E-11</v>
      </c>
    </row>
    <row r="687" spans="1:11" x14ac:dyDescent="0.2">
      <c r="A687" s="138"/>
      <c r="B687" s="42">
        <f t="shared" si="88"/>
        <v>674</v>
      </c>
      <c r="C687" s="24">
        <f t="shared" si="81"/>
        <v>0</v>
      </c>
      <c r="D687" s="48" t="e">
        <f t="shared" si="86"/>
        <v>#DIV/0!</v>
      </c>
      <c r="E687" s="24">
        <f t="shared" si="82"/>
        <v>0</v>
      </c>
      <c r="F687" s="51" t="e">
        <f t="shared" si="87"/>
        <v>#DIV/0!</v>
      </c>
      <c r="G687" s="44">
        <f>IF(I685*($E$9*0.01/26)&gt;0,H686/2,0)</f>
        <v>0</v>
      </c>
      <c r="H687" s="134"/>
      <c r="I687" s="24">
        <f t="shared" si="83"/>
        <v>0</v>
      </c>
      <c r="J687" s="24">
        <f t="shared" si="84"/>
        <v>-2.7115892864415514E-11</v>
      </c>
      <c r="K687" s="45">
        <f t="shared" si="85"/>
        <v>-2.7115892864415514E-11</v>
      </c>
    </row>
    <row r="688" spans="1:11" x14ac:dyDescent="0.2">
      <c r="A688" s="138"/>
      <c r="B688" s="42">
        <f t="shared" si="88"/>
        <v>675</v>
      </c>
      <c r="C688" s="24">
        <f t="shared" si="81"/>
        <v>0</v>
      </c>
      <c r="D688" s="48" t="e">
        <f t="shared" si="86"/>
        <v>#DIV/0!</v>
      </c>
      <c r="E688" s="24">
        <f t="shared" si="82"/>
        <v>0</v>
      </c>
      <c r="F688" s="51" t="e">
        <f t="shared" si="87"/>
        <v>#DIV/0!</v>
      </c>
      <c r="G688" s="44">
        <f>IF(I687*($E$9*0.01/26)&gt;0,H688/2,0)</f>
        <v>0</v>
      </c>
      <c r="H688" s="133">
        <f>IF(I687*($E$9*0.01/26)&gt;0,(($E$9*0.01/12)*$E$8)/(1-1/(1+($E$9*0.01/12))^($E$10*12)),0)</f>
        <v>0</v>
      </c>
      <c r="I688" s="24">
        <f t="shared" si="83"/>
        <v>0</v>
      </c>
      <c r="J688" s="24">
        <f t="shared" si="84"/>
        <v>-2.7115892864415514E-11</v>
      </c>
      <c r="K688" s="45">
        <f t="shared" si="85"/>
        <v>-2.7115892864415514E-11</v>
      </c>
    </row>
    <row r="689" spans="1:11" x14ac:dyDescent="0.2">
      <c r="A689" s="139"/>
      <c r="B689" s="42">
        <f t="shared" si="88"/>
        <v>676</v>
      </c>
      <c r="C689" s="24">
        <f t="shared" si="81"/>
        <v>0</v>
      </c>
      <c r="D689" s="48" t="e">
        <f t="shared" si="86"/>
        <v>#DIV/0!</v>
      </c>
      <c r="E689" s="24">
        <f t="shared" si="82"/>
        <v>0</v>
      </c>
      <c r="F689" s="51" t="e">
        <f t="shared" si="87"/>
        <v>#DIV/0!</v>
      </c>
      <c r="G689" s="44">
        <f>IF(I687*($E$9*0.01/26)&gt;0,H688/2,0)</f>
        <v>0</v>
      </c>
      <c r="H689" s="134"/>
      <c r="I689" s="24">
        <f t="shared" si="83"/>
        <v>0</v>
      </c>
      <c r="J689" s="24">
        <f t="shared" si="84"/>
        <v>-2.7115892864415514E-11</v>
      </c>
      <c r="K689" s="45">
        <f t="shared" si="85"/>
        <v>-2.7115892864415514E-11</v>
      </c>
    </row>
    <row r="690" spans="1:11" x14ac:dyDescent="0.2">
      <c r="A690" s="137">
        <f>A664+1</f>
        <v>27</v>
      </c>
      <c r="B690" s="42">
        <f t="shared" si="88"/>
        <v>677</v>
      </c>
      <c r="C690" s="24">
        <f t="shared" si="81"/>
        <v>0</v>
      </c>
      <c r="D690" s="48" t="e">
        <f t="shared" si="86"/>
        <v>#DIV/0!</v>
      </c>
      <c r="E690" s="24">
        <f t="shared" si="82"/>
        <v>0</v>
      </c>
      <c r="F690" s="51" t="e">
        <f t="shared" si="87"/>
        <v>#DIV/0!</v>
      </c>
      <c r="G690" s="44">
        <f>IF(I689*($E$9*0.01/26)&gt;0,H690/2,0)</f>
        <v>0</v>
      </c>
      <c r="H690" s="133">
        <f>IF(I689*($E$9*0.01/26)&gt;0,(($E$9*0.01/12)*$E$8)/(1-1/(1+($E$9*0.01/12))^($E$10*12)),0)</f>
        <v>0</v>
      </c>
      <c r="I690" s="24">
        <f t="shared" si="83"/>
        <v>0</v>
      </c>
      <c r="J690" s="24">
        <f t="shared" si="84"/>
        <v>-2.7115892864415514E-11</v>
      </c>
      <c r="K690" s="45">
        <f t="shared" si="85"/>
        <v>-2.7115892864415514E-11</v>
      </c>
    </row>
    <row r="691" spans="1:11" x14ac:dyDescent="0.2">
      <c r="A691" s="138"/>
      <c r="B691" s="42">
        <f t="shared" si="88"/>
        <v>678</v>
      </c>
      <c r="C691" s="24">
        <f t="shared" si="81"/>
        <v>0</v>
      </c>
      <c r="D691" s="48" t="e">
        <f t="shared" si="86"/>
        <v>#DIV/0!</v>
      </c>
      <c r="E691" s="24">
        <f t="shared" si="82"/>
        <v>0</v>
      </c>
      <c r="F691" s="51" t="e">
        <f t="shared" si="87"/>
        <v>#DIV/0!</v>
      </c>
      <c r="G691" s="44">
        <f>IF(I689*($E$9*0.01/26)&gt;0,H690/2,0)</f>
        <v>0</v>
      </c>
      <c r="H691" s="134"/>
      <c r="I691" s="24">
        <f t="shared" si="83"/>
        <v>0</v>
      </c>
      <c r="J691" s="24">
        <f t="shared" si="84"/>
        <v>-2.7115892864415514E-11</v>
      </c>
      <c r="K691" s="45">
        <f t="shared" si="85"/>
        <v>-2.7115892864415514E-11</v>
      </c>
    </row>
    <row r="692" spans="1:11" x14ac:dyDescent="0.2">
      <c r="A692" s="138"/>
      <c r="B692" s="42">
        <f t="shared" si="88"/>
        <v>679</v>
      </c>
      <c r="C692" s="24">
        <f t="shared" si="81"/>
        <v>0</v>
      </c>
      <c r="D692" s="48" t="e">
        <f t="shared" si="86"/>
        <v>#DIV/0!</v>
      </c>
      <c r="E692" s="24">
        <f t="shared" si="82"/>
        <v>0</v>
      </c>
      <c r="F692" s="51" t="e">
        <f t="shared" si="87"/>
        <v>#DIV/0!</v>
      </c>
      <c r="G692" s="44">
        <f>IF(I691*($E$9*0.01/26)&gt;0,H692/2,0)</f>
        <v>0</v>
      </c>
      <c r="H692" s="133">
        <f>IF(I691*($E$9*0.01/26)&gt;0,(($E$9*0.01/12)*$E$8)/(1-1/(1+($E$9*0.01/12))^($E$10*12)),0)</f>
        <v>0</v>
      </c>
      <c r="I692" s="24">
        <f t="shared" si="83"/>
        <v>0</v>
      </c>
      <c r="J692" s="24">
        <f t="shared" si="84"/>
        <v>-2.7115892864415514E-11</v>
      </c>
      <c r="K692" s="45">
        <f t="shared" si="85"/>
        <v>-2.7115892864415514E-11</v>
      </c>
    </row>
    <row r="693" spans="1:11" x14ac:dyDescent="0.2">
      <c r="A693" s="138"/>
      <c r="B693" s="42">
        <f t="shared" si="88"/>
        <v>680</v>
      </c>
      <c r="C693" s="24">
        <f t="shared" si="81"/>
        <v>0</v>
      </c>
      <c r="D693" s="48" t="e">
        <f t="shared" si="86"/>
        <v>#DIV/0!</v>
      </c>
      <c r="E693" s="24">
        <f t="shared" si="82"/>
        <v>0</v>
      </c>
      <c r="F693" s="51" t="e">
        <f t="shared" si="87"/>
        <v>#DIV/0!</v>
      </c>
      <c r="G693" s="44">
        <f>IF(I691*($E$9*0.01/26)&gt;0,H692/2,0)</f>
        <v>0</v>
      </c>
      <c r="H693" s="134"/>
      <c r="I693" s="24">
        <f t="shared" si="83"/>
        <v>0</v>
      </c>
      <c r="J693" s="24">
        <f t="shared" si="84"/>
        <v>-2.7115892864415514E-11</v>
      </c>
      <c r="K693" s="45">
        <f t="shared" si="85"/>
        <v>-2.7115892864415514E-11</v>
      </c>
    </row>
    <row r="694" spans="1:11" x14ac:dyDescent="0.2">
      <c r="A694" s="138"/>
      <c r="B694" s="42">
        <f t="shared" si="88"/>
        <v>681</v>
      </c>
      <c r="C694" s="24">
        <f t="shared" si="81"/>
        <v>0</v>
      </c>
      <c r="D694" s="48" t="e">
        <f t="shared" si="86"/>
        <v>#DIV/0!</v>
      </c>
      <c r="E694" s="24">
        <f t="shared" si="82"/>
        <v>0</v>
      </c>
      <c r="F694" s="51" t="e">
        <f t="shared" si="87"/>
        <v>#DIV/0!</v>
      </c>
      <c r="G694" s="44">
        <f>IF(I693*($E$9*0.01/26)&gt;0,H694/2,0)</f>
        <v>0</v>
      </c>
      <c r="H694" s="133">
        <f>IF(I693*($E$9*0.01/26)&gt;0,(($E$9*0.01/12)*$E$8)/(1-1/(1+($E$9*0.01/12))^($E$10*12)),0)</f>
        <v>0</v>
      </c>
      <c r="I694" s="24">
        <f t="shared" si="83"/>
        <v>0</v>
      </c>
      <c r="J694" s="24">
        <f t="shared" si="84"/>
        <v>-2.7115892864415514E-11</v>
      </c>
      <c r="K694" s="45">
        <f t="shared" si="85"/>
        <v>-2.7115892864415514E-11</v>
      </c>
    </row>
    <row r="695" spans="1:11" x14ac:dyDescent="0.2">
      <c r="A695" s="138"/>
      <c r="B695" s="42">
        <f t="shared" si="88"/>
        <v>682</v>
      </c>
      <c r="C695" s="24">
        <f t="shared" si="81"/>
        <v>0</v>
      </c>
      <c r="D695" s="48" t="e">
        <f t="shared" si="86"/>
        <v>#DIV/0!</v>
      </c>
      <c r="E695" s="24">
        <f t="shared" si="82"/>
        <v>0</v>
      </c>
      <c r="F695" s="51" t="e">
        <f t="shared" si="87"/>
        <v>#DIV/0!</v>
      </c>
      <c r="G695" s="44">
        <f>IF(I693*($E$9*0.01/26)&gt;0,H694/2,0)</f>
        <v>0</v>
      </c>
      <c r="H695" s="134"/>
      <c r="I695" s="24">
        <f t="shared" si="83"/>
        <v>0</v>
      </c>
      <c r="J695" s="24">
        <f t="shared" si="84"/>
        <v>-2.7115892864415514E-11</v>
      </c>
      <c r="K695" s="45">
        <f t="shared" si="85"/>
        <v>-2.7115892864415514E-11</v>
      </c>
    </row>
    <row r="696" spans="1:11" x14ac:dyDescent="0.2">
      <c r="A696" s="138"/>
      <c r="B696" s="42">
        <f t="shared" si="88"/>
        <v>683</v>
      </c>
      <c r="C696" s="24">
        <f t="shared" si="81"/>
        <v>0</v>
      </c>
      <c r="D696" s="48" t="e">
        <f t="shared" si="86"/>
        <v>#DIV/0!</v>
      </c>
      <c r="E696" s="24">
        <f t="shared" si="82"/>
        <v>0</v>
      </c>
      <c r="F696" s="51" t="e">
        <f t="shared" si="87"/>
        <v>#DIV/0!</v>
      </c>
      <c r="G696" s="44">
        <f>IF(I695*($E$9*0.01/26)&gt;0,H696/2,0)</f>
        <v>0</v>
      </c>
      <c r="H696" s="133">
        <f>IF(I695*($E$9*0.01/26)&gt;0,(($E$9*0.01/12)*$E$8)/(1-1/(1+($E$9*0.01/12))^($E$10*12)),0)</f>
        <v>0</v>
      </c>
      <c r="I696" s="24">
        <f t="shared" si="83"/>
        <v>0</v>
      </c>
      <c r="J696" s="24">
        <f t="shared" si="84"/>
        <v>-2.7115892864415514E-11</v>
      </c>
      <c r="K696" s="45">
        <f t="shared" si="85"/>
        <v>-2.7115892864415514E-11</v>
      </c>
    </row>
    <row r="697" spans="1:11" x14ac:dyDescent="0.2">
      <c r="A697" s="138"/>
      <c r="B697" s="42">
        <f t="shared" si="88"/>
        <v>684</v>
      </c>
      <c r="C697" s="24">
        <f t="shared" si="81"/>
        <v>0</v>
      </c>
      <c r="D697" s="48" t="e">
        <f t="shared" si="86"/>
        <v>#DIV/0!</v>
      </c>
      <c r="E697" s="24">
        <f t="shared" si="82"/>
        <v>0</v>
      </c>
      <c r="F697" s="51" t="e">
        <f t="shared" si="87"/>
        <v>#DIV/0!</v>
      </c>
      <c r="G697" s="44">
        <f>IF(I695*($E$9*0.01/26)&gt;0,H696/2,0)</f>
        <v>0</v>
      </c>
      <c r="H697" s="134"/>
      <c r="I697" s="24">
        <f t="shared" si="83"/>
        <v>0</v>
      </c>
      <c r="J697" s="24">
        <f t="shared" si="84"/>
        <v>-2.7115892864415514E-11</v>
      </c>
      <c r="K697" s="45">
        <f t="shared" si="85"/>
        <v>-2.7115892864415514E-11</v>
      </c>
    </row>
    <row r="698" spans="1:11" x14ac:dyDescent="0.2">
      <c r="A698" s="138"/>
      <c r="B698" s="42">
        <f t="shared" si="88"/>
        <v>685</v>
      </c>
      <c r="C698" s="24">
        <f t="shared" si="81"/>
        <v>0</v>
      </c>
      <c r="D698" s="48" t="e">
        <f t="shared" si="86"/>
        <v>#DIV/0!</v>
      </c>
      <c r="E698" s="24">
        <f t="shared" si="82"/>
        <v>0</v>
      </c>
      <c r="F698" s="51" t="e">
        <f t="shared" si="87"/>
        <v>#DIV/0!</v>
      </c>
      <c r="G698" s="44">
        <f>IF(I697*($E$9*0.01/26)&gt;0,H698/2,0)</f>
        <v>0</v>
      </c>
      <c r="H698" s="133">
        <f>IF(I697*($E$9*0.01/26)&gt;0,(($E$9*0.01/12)*$E$8)/(1-1/(1+($E$9*0.01/12))^($E$10*12)),0)</f>
        <v>0</v>
      </c>
      <c r="I698" s="24">
        <f t="shared" si="83"/>
        <v>0</v>
      </c>
      <c r="J698" s="24">
        <f t="shared" si="84"/>
        <v>-2.7115892864415514E-11</v>
      </c>
      <c r="K698" s="45">
        <f t="shared" si="85"/>
        <v>-2.7115892864415514E-11</v>
      </c>
    </row>
    <row r="699" spans="1:11" x14ac:dyDescent="0.2">
      <c r="A699" s="138"/>
      <c r="B699" s="42">
        <f t="shared" si="88"/>
        <v>686</v>
      </c>
      <c r="C699" s="24">
        <f t="shared" si="81"/>
        <v>0</v>
      </c>
      <c r="D699" s="48" t="e">
        <f t="shared" si="86"/>
        <v>#DIV/0!</v>
      </c>
      <c r="E699" s="24">
        <f t="shared" si="82"/>
        <v>0</v>
      </c>
      <c r="F699" s="51" t="e">
        <f t="shared" si="87"/>
        <v>#DIV/0!</v>
      </c>
      <c r="G699" s="44">
        <f>IF(I697*($E$9*0.01/26)&gt;0,H698/2,0)</f>
        <v>0</v>
      </c>
      <c r="H699" s="134"/>
      <c r="I699" s="24">
        <f t="shared" si="83"/>
        <v>0</v>
      </c>
      <c r="J699" s="24">
        <f t="shared" si="84"/>
        <v>-2.7115892864415514E-11</v>
      </c>
      <c r="K699" s="45">
        <f t="shared" si="85"/>
        <v>-2.7115892864415514E-11</v>
      </c>
    </row>
    <row r="700" spans="1:11" x14ac:dyDescent="0.2">
      <c r="A700" s="138"/>
      <c r="B700" s="42">
        <f t="shared" si="88"/>
        <v>687</v>
      </c>
      <c r="C700" s="24">
        <f t="shared" si="81"/>
        <v>0</v>
      </c>
      <c r="D700" s="48" t="e">
        <f t="shared" si="86"/>
        <v>#DIV/0!</v>
      </c>
      <c r="E700" s="24">
        <f t="shared" si="82"/>
        <v>0</v>
      </c>
      <c r="F700" s="51" t="e">
        <f t="shared" si="87"/>
        <v>#DIV/0!</v>
      </c>
      <c r="G700" s="44">
        <f>IF(I699*($E$9*0.01/26)&gt;0,H700/2,0)</f>
        <v>0</v>
      </c>
      <c r="H700" s="133">
        <f>IF(I699*($E$9*0.01/26)&gt;0,(($E$9*0.01/12)*$E$8)/(1-1/(1+($E$9*0.01/12))^($E$10*12)),0)</f>
        <v>0</v>
      </c>
      <c r="I700" s="24">
        <f t="shared" si="83"/>
        <v>0</v>
      </c>
      <c r="J700" s="24">
        <f t="shared" si="84"/>
        <v>-2.7115892864415514E-11</v>
      </c>
      <c r="K700" s="45">
        <f t="shared" si="85"/>
        <v>-2.7115892864415514E-11</v>
      </c>
    </row>
    <row r="701" spans="1:11" x14ac:dyDescent="0.2">
      <c r="A701" s="138"/>
      <c r="B701" s="42">
        <f t="shared" si="88"/>
        <v>688</v>
      </c>
      <c r="C701" s="24">
        <f t="shared" si="81"/>
        <v>0</v>
      </c>
      <c r="D701" s="48" t="e">
        <f t="shared" si="86"/>
        <v>#DIV/0!</v>
      </c>
      <c r="E701" s="24">
        <f t="shared" si="82"/>
        <v>0</v>
      </c>
      <c r="F701" s="51" t="e">
        <f t="shared" si="87"/>
        <v>#DIV/0!</v>
      </c>
      <c r="G701" s="44">
        <f>IF(I699*($E$9*0.01/26)&gt;0,H700/2,0)</f>
        <v>0</v>
      </c>
      <c r="H701" s="134"/>
      <c r="I701" s="24">
        <f t="shared" si="83"/>
        <v>0</v>
      </c>
      <c r="J701" s="24">
        <f t="shared" si="84"/>
        <v>-2.7115892864415514E-11</v>
      </c>
      <c r="K701" s="45">
        <f t="shared" si="85"/>
        <v>-2.7115892864415514E-11</v>
      </c>
    </row>
    <row r="702" spans="1:11" x14ac:dyDescent="0.2">
      <c r="A702" s="138"/>
      <c r="B702" s="42">
        <f t="shared" si="88"/>
        <v>689</v>
      </c>
      <c r="C702" s="24">
        <f t="shared" si="81"/>
        <v>0</v>
      </c>
      <c r="D702" s="48" t="e">
        <f t="shared" si="86"/>
        <v>#DIV/0!</v>
      </c>
      <c r="E702" s="24">
        <f t="shared" si="82"/>
        <v>0</v>
      </c>
      <c r="F702" s="51" t="e">
        <f t="shared" si="87"/>
        <v>#DIV/0!</v>
      </c>
      <c r="G702" s="44">
        <f>IF(I701*($E$9*0.01/26)&gt;0,H702/2,0)</f>
        <v>0</v>
      </c>
      <c r="H702" s="133">
        <f>IF(I701*($E$9*0.01/26)&gt;0,(($E$9*0.01/12)*$E$8)/(1-1/(1+($E$9*0.01/12))^($E$10*12)),0)</f>
        <v>0</v>
      </c>
      <c r="I702" s="24">
        <f t="shared" si="83"/>
        <v>0</v>
      </c>
      <c r="J702" s="24">
        <f t="shared" si="84"/>
        <v>-2.7115892864415514E-11</v>
      </c>
      <c r="K702" s="45">
        <f t="shared" si="85"/>
        <v>-2.7115892864415514E-11</v>
      </c>
    </row>
    <row r="703" spans="1:11" x14ac:dyDescent="0.2">
      <c r="A703" s="138"/>
      <c r="B703" s="42">
        <f t="shared" si="88"/>
        <v>690</v>
      </c>
      <c r="C703" s="24">
        <f t="shared" si="81"/>
        <v>0</v>
      </c>
      <c r="D703" s="48" t="e">
        <f t="shared" si="86"/>
        <v>#DIV/0!</v>
      </c>
      <c r="E703" s="24">
        <f t="shared" si="82"/>
        <v>0</v>
      </c>
      <c r="F703" s="51" t="e">
        <f t="shared" si="87"/>
        <v>#DIV/0!</v>
      </c>
      <c r="G703" s="44">
        <f>IF(I701*($E$9*0.01/26)&gt;0,H702/2,0)</f>
        <v>0</v>
      </c>
      <c r="H703" s="134"/>
      <c r="I703" s="24">
        <f t="shared" si="83"/>
        <v>0</v>
      </c>
      <c r="J703" s="24">
        <f t="shared" si="84"/>
        <v>-2.7115892864415514E-11</v>
      </c>
      <c r="K703" s="45">
        <f t="shared" si="85"/>
        <v>-2.7115892864415514E-11</v>
      </c>
    </row>
    <row r="704" spans="1:11" x14ac:dyDescent="0.2">
      <c r="A704" s="138"/>
      <c r="B704" s="42">
        <f t="shared" si="88"/>
        <v>691</v>
      </c>
      <c r="C704" s="24">
        <f t="shared" si="81"/>
        <v>0</v>
      </c>
      <c r="D704" s="48" t="e">
        <f t="shared" si="86"/>
        <v>#DIV/0!</v>
      </c>
      <c r="E704" s="24">
        <f t="shared" si="82"/>
        <v>0</v>
      </c>
      <c r="F704" s="51" t="e">
        <f t="shared" si="87"/>
        <v>#DIV/0!</v>
      </c>
      <c r="G704" s="44">
        <f>IF(I703*($E$9*0.01/26)&gt;0,H704/2,0)</f>
        <v>0</v>
      </c>
      <c r="H704" s="133">
        <f>IF(I703*($E$9*0.01/26)&gt;0,(($E$9*0.01/12)*$E$8)/(1-1/(1+($E$9*0.01/12))^($E$10*12)),0)</f>
        <v>0</v>
      </c>
      <c r="I704" s="24">
        <f t="shared" si="83"/>
        <v>0</v>
      </c>
      <c r="J704" s="24">
        <f t="shared" si="84"/>
        <v>-2.7115892864415514E-11</v>
      </c>
      <c r="K704" s="45">
        <f t="shared" si="85"/>
        <v>-2.7115892864415514E-11</v>
      </c>
    </row>
    <row r="705" spans="1:11" x14ac:dyDescent="0.2">
      <c r="A705" s="138"/>
      <c r="B705" s="42">
        <f t="shared" si="88"/>
        <v>692</v>
      </c>
      <c r="C705" s="24">
        <f t="shared" si="81"/>
        <v>0</v>
      </c>
      <c r="D705" s="48" t="e">
        <f t="shared" si="86"/>
        <v>#DIV/0!</v>
      </c>
      <c r="E705" s="24">
        <f t="shared" si="82"/>
        <v>0</v>
      </c>
      <c r="F705" s="51" t="e">
        <f t="shared" si="87"/>
        <v>#DIV/0!</v>
      </c>
      <c r="G705" s="44">
        <f>IF(I703*($E$9*0.01/26)&gt;0,H704/2,0)</f>
        <v>0</v>
      </c>
      <c r="H705" s="134"/>
      <c r="I705" s="24">
        <f t="shared" si="83"/>
        <v>0</v>
      </c>
      <c r="J705" s="24">
        <f t="shared" si="84"/>
        <v>-2.7115892864415514E-11</v>
      </c>
      <c r="K705" s="45">
        <f t="shared" si="85"/>
        <v>-2.7115892864415514E-11</v>
      </c>
    </row>
    <row r="706" spans="1:11" x14ac:dyDescent="0.2">
      <c r="A706" s="138"/>
      <c r="B706" s="42">
        <f t="shared" si="88"/>
        <v>693</v>
      </c>
      <c r="C706" s="24">
        <f t="shared" si="81"/>
        <v>0</v>
      </c>
      <c r="D706" s="48" t="e">
        <f t="shared" si="86"/>
        <v>#DIV/0!</v>
      </c>
      <c r="E706" s="24">
        <f t="shared" si="82"/>
        <v>0</v>
      </c>
      <c r="F706" s="51" t="e">
        <f t="shared" si="87"/>
        <v>#DIV/0!</v>
      </c>
      <c r="G706" s="44">
        <f>IF(I705*($E$9*0.01/26)&gt;0,H706/2,0)</f>
        <v>0</v>
      </c>
      <c r="H706" s="133">
        <f>IF(I705*($E$9*0.01/26)&gt;0,(($E$9*0.01/12)*$E$8)/(1-1/(1+($E$9*0.01/12))^($E$10*12)),0)</f>
        <v>0</v>
      </c>
      <c r="I706" s="24">
        <f t="shared" si="83"/>
        <v>0</v>
      </c>
      <c r="J706" s="24">
        <f t="shared" si="84"/>
        <v>-2.7115892864415514E-11</v>
      </c>
      <c r="K706" s="45">
        <f t="shared" si="85"/>
        <v>-2.7115892864415514E-11</v>
      </c>
    </row>
    <row r="707" spans="1:11" x14ac:dyDescent="0.2">
      <c r="A707" s="138"/>
      <c r="B707" s="42">
        <f t="shared" si="88"/>
        <v>694</v>
      </c>
      <c r="C707" s="24">
        <f t="shared" si="81"/>
        <v>0</v>
      </c>
      <c r="D707" s="48" t="e">
        <f t="shared" si="86"/>
        <v>#DIV/0!</v>
      </c>
      <c r="E707" s="24">
        <f t="shared" si="82"/>
        <v>0</v>
      </c>
      <c r="F707" s="51" t="e">
        <f t="shared" si="87"/>
        <v>#DIV/0!</v>
      </c>
      <c r="G707" s="44">
        <f>IF(I705*($E$9*0.01/26)&gt;0,H706/2,0)</f>
        <v>0</v>
      </c>
      <c r="H707" s="134"/>
      <c r="I707" s="24">
        <f t="shared" si="83"/>
        <v>0</v>
      </c>
      <c r="J707" s="24">
        <f t="shared" si="84"/>
        <v>-2.7115892864415514E-11</v>
      </c>
      <c r="K707" s="45">
        <f t="shared" si="85"/>
        <v>-2.7115892864415514E-11</v>
      </c>
    </row>
    <row r="708" spans="1:11" x14ac:dyDescent="0.2">
      <c r="A708" s="138"/>
      <c r="B708" s="42">
        <f t="shared" si="88"/>
        <v>695</v>
      </c>
      <c r="C708" s="24">
        <f t="shared" si="81"/>
        <v>0</v>
      </c>
      <c r="D708" s="48" t="e">
        <f t="shared" si="86"/>
        <v>#DIV/0!</v>
      </c>
      <c r="E708" s="24">
        <f t="shared" si="82"/>
        <v>0</v>
      </c>
      <c r="F708" s="51" t="e">
        <f t="shared" si="87"/>
        <v>#DIV/0!</v>
      </c>
      <c r="G708" s="44">
        <f>IF(I707*($E$9*0.01/26)&gt;0,H708/2,0)</f>
        <v>0</v>
      </c>
      <c r="H708" s="133">
        <f>IF(I707*($E$9*0.01/26)&gt;0,(($E$9*0.01/12)*$E$8)/(1-1/(1+($E$9*0.01/12))^($E$10*12)),0)</f>
        <v>0</v>
      </c>
      <c r="I708" s="24">
        <f t="shared" si="83"/>
        <v>0</v>
      </c>
      <c r="J708" s="24">
        <f t="shared" si="84"/>
        <v>-2.7115892864415514E-11</v>
      </c>
      <c r="K708" s="45">
        <f t="shared" si="85"/>
        <v>-2.7115892864415514E-11</v>
      </c>
    </row>
    <row r="709" spans="1:11" x14ac:dyDescent="0.2">
      <c r="A709" s="138"/>
      <c r="B709" s="42">
        <f t="shared" si="88"/>
        <v>696</v>
      </c>
      <c r="C709" s="24">
        <f t="shared" si="81"/>
        <v>0</v>
      </c>
      <c r="D709" s="48" t="e">
        <f t="shared" si="86"/>
        <v>#DIV/0!</v>
      </c>
      <c r="E709" s="24">
        <f t="shared" si="82"/>
        <v>0</v>
      </c>
      <c r="F709" s="51" t="e">
        <f t="shared" si="87"/>
        <v>#DIV/0!</v>
      </c>
      <c r="G709" s="44">
        <f>IF(I707*($E$9*0.01/26)&gt;0,H708/2,0)</f>
        <v>0</v>
      </c>
      <c r="H709" s="134"/>
      <c r="I709" s="24">
        <f t="shared" si="83"/>
        <v>0</v>
      </c>
      <c r="J709" s="24">
        <f t="shared" si="84"/>
        <v>-2.7115892864415514E-11</v>
      </c>
      <c r="K709" s="45">
        <f t="shared" si="85"/>
        <v>-2.7115892864415514E-11</v>
      </c>
    </row>
    <row r="710" spans="1:11" x14ac:dyDescent="0.2">
      <c r="A710" s="138"/>
      <c r="B710" s="42">
        <f t="shared" si="88"/>
        <v>697</v>
      </c>
      <c r="C710" s="24">
        <f t="shared" si="81"/>
        <v>0</v>
      </c>
      <c r="D710" s="48" t="e">
        <f t="shared" si="86"/>
        <v>#DIV/0!</v>
      </c>
      <c r="E710" s="24">
        <f t="shared" si="82"/>
        <v>0</v>
      </c>
      <c r="F710" s="51" t="e">
        <f t="shared" si="87"/>
        <v>#DIV/0!</v>
      </c>
      <c r="G710" s="44">
        <f>IF(I709*($E$9*0.01/26)&gt;0,H710/2,0)</f>
        <v>0</v>
      </c>
      <c r="H710" s="133">
        <f>IF(I709*($E$9*0.01/26)&gt;0,(($E$9*0.01/12)*$E$8)/(1-1/(1+($E$9*0.01/12))^($E$10*12)),0)</f>
        <v>0</v>
      </c>
      <c r="I710" s="24">
        <f t="shared" si="83"/>
        <v>0</v>
      </c>
      <c r="J710" s="24">
        <f t="shared" si="84"/>
        <v>-2.7115892864415514E-11</v>
      </c>
      <c r="K710" s="45">
        <f t="shared" si="85"/>
        <v>-2.7115892864415514E-11</v>
      </c>
    </row>
    <row r="711" spans="1:11" x14ac:dyDescent="0.2">
      <c r="A711" s="138"/>
      <c r="B711" s="42">
        <f t="shared" si="88"/>
        <v>698</v>
      </c>
      <c r="C711" s="24">
        <f t="shared" si="81"/>
        <v>0</v>
      </c>
      <c r="D711" s="48" t="e">
        <f t="shared" si="86"/>
        <v>#DIV/0!</v>
      </c>
      <c r="E711" s="24">
        <f t="shared" si="82"/>
        <v>0</v>
      </c>
      <c r="F711" s="51" t="e">
        <f t="shared" si="87"/>
        <v>#DIV/0!</v>
      </c>
      <c r="G711" s="44">
        <f>IF(I709*($E$9*0.01/26)&gt;0,H710/2,0)</f>
        <v>0</v>
      </c>
      <c r="H711" s="134"/>
      <c r="I711" s="24">
        <f t="shared" si="83"/>
        <v>0</v>
      </c>
      <c r="J711" s="24">
        <f t="shared" si="84"/>
        <v>-2.7115892864415514E-11</v>
      </c>
      <c r="K711" s="45">
        <f t="shared" si="85"/>
        <v>-2.7115892864415514E-11</v>
      </c>
    </row>
    <row r="712" spans="1:11" x14ac:dyDescent="0.2">
      <c r="A712" s="138"/>
      <c r="B712" s="42">
        <f t="shared" si="88"/>
        <v>699</v>
      </c>
      <c r="C712" s="24">
        <f t="shared" si="81"/>
        <v>0</v>
      </c>
      <c r="D712" s="48" t="e">
        <f t="shared" si="86"/>
        <v>#DIV/0!</v>
      </c>
      <c r="E712" s="24">
        <f t="shared" si="82"/>
        <v>0</v>
      </c>
      <c r="F712" s="51" t="e">
        <f t="shared" si="87"/>
        <v>#DIV/0!</v>
      </c>
      <c r="G712" s="44">
        <f>IF(I711*($E$9*0.01/26)&gt;0,H712/2,0)</f>
        <v>0</v>
      </c>
      <c r="H712" s="133">
        <f>IF(I711*($E$9*0.01/26)&gt;0,(($E$9*0.01/12)*$E$8)/(1-1/(1+($E$9*0.01/12))^($E$10*12)),0)</f>
        <v>0</v>
      </c>
      <c r="I712" s="24">
        <f t="shared" si="83"/>
        <v>0</v>
      </c>
      <c r="J712" s="24">
        <f t="shared" si="84"/>
        <v>-2.7115892864415514E-11</v>
      </c>
      <c r="K712" s="45">
        <f t="shared" si="85"/>
        <v>-2.7115892864415514E-11</v>
      </c>
    </row>
    <row r="713" spans="1:11" x14ac:dyDescent="0.2">
      <c r="A713" s="138"/>
      <c r="B713" s="42">
        <f t="shared" si="88"/>
        <v>700</v>
      </c>
      <c r="C713" s="24">
        <f t="shared" si="81"/>
        <v>0</v>
      </c>
      <c r="D713" s="48" t="e">
        <f t="shared" si="86"/>
        <v>#DIV/0!</v>
      </c>
      <c r="E713" s="24">
        <f t="shared" si="82"/>
        <v>0</v>
      </c>
      <c r="F713" s="51" t="e">
        <f t="shared" si="87"/>
        <v>#DIV/0!</v>
      </c>
      <c r="G713" s="44">
        <f>IF(I711*($E$9*0.01/26)&gt;0,H712/2,0)</f>
        <v>0</v>
      </c>
      <c r="H713" s="134"/>
      <c r="I713" s="24">
        <f t="shared" si="83"/>
        <v>0</v>
      </c>
      <c r="J713" s="24">
        <f t="shared" si="84"/>
        <v>-2.7115892864415514E-11</v>
      </c>
      <c r="K713" s="45">
        <f t="shared" si="85"/>
        <v>-2.7115892864415514E-11</v>
      </c>
    </row>
    <row r="714" spans="1:11" x14ac:dyDescent="0.2">
      <c r="A714" s="138"/>
      <c r="B714" s="42">
        <f t="shared" si="88"/>
        <v>701</v>
      </c>
      <c r="C714" s="24">
        <f t="shared" si="81"/>
        <v>0</v>
      </c>
      <c r="D714" s="48" t="e">
        <f t="shared" si="86"/>
        <v>#DIV/0!</v>
      </c>
      <c r="E714" s="24">
        <f t="shared" si="82"/>
        <v>0</v>
      </c>
      <c r="F714" s="51" t="e">
        <f t="shared" si="87"/>
        <v>#DIV/0!</v>
      </c>
      <c r="G714" s="44">
        <f>IF(I713*($E$9*0.01/26)&gt;0,H714/2,0)</f>
        <v>0</v>
      </c>
      <c r="H714" s="133">
        <f>IF(I713*($E$9*0.01/26)&gt;0,(($E$9*0.01/12)*$E$8)/(1-1/(1+($E$9*0.01/12))^($E$10*12)),0)</f>
        <v>0</v>
      </c>
      <c r="I714" s="24">
        <f t="shared" si="83"/>
        <v>0</v>
      </c>
      <c r="J714" s="24">
        <f t="shared" si="84"/>
        <v>-2.7115892864415514E-11</v>
      </c>
      <c r="K714" s="45">
        <f t="shared" si="85"/>
        <v>-2.7115892864415514E-11</v>
      </c>
    </row>
    <row r="715" spans="1:11" x14ac:dyDescent="0.2">
      <c r="A715" s="139"/>
      <c r="B715" s="42">
        <f t="shared" si="88"/>
        <v>702</v>
      </c>
      <c r="C715" s="24">
        <f t="shared" si="81"/>
        <v>0</v>
      </c>
      <c r="D715" s="48" t="e">
        <f t="shared" si="86"/>
        <v>#DIV/0!</v>
      </c>
      <c r="E715" s="24">
        <f t="shared" si="82"/>
        <v>0</v>
      </c>
      <c r="F715" s="51" t="e">
        <f t="shared" si="87"/>
        <v>#DIV/0!</v>
      </c>
      <c r="G715" s="44">
        <f>IF(I713*($E$9*0.01/26)&gt;0,H714/2,0)</f>
        <v>0</v>
      </c>
      <c r="H715" s="134"/>
      <c r="I715" s="24">
        <f t="shared" si="83"/>
        <v>0</v>
      </c>
      <c r="J715" s="24">
        <f t="shared" si="84"/>
        <v>-2.7115892864415514E-11</v>
      </c>
      <c r="K715" s="45">
        <f t="shared" si="85"/>
        <v>-2.7115892864415514E-11</v>
      </c>
    </row>
    <row r="716" spans="1:11" x14ac:dyDescent="0.2">
      <c r="A716" s="137">
        <f>A690+1</f>
        <v>28</v>
      </c>
      <c r="B716" s="42">
        <f t="shared" si="88"/>
        <v>703</v>
      </c>
      <c r="C716" s="24">
        <f t="shared" si="81"/>
        <v>0</v>
      </c>
      <c r="D716" s="48" t="e">
        <f t="shared" si="86"/>
        <v>#DIV/0!</v>
      </c>
      <c r="E716" s="24">
        <f t="shared" si="82"/>
        <v>0</v>
      </c>
      <c r="F716" s="51" t="e">
        <f t="shared" si="87"/>
        <v>#DIV/0!</v>
      </c>
      <c r="G716" s="44">
        <f>IF(I715*($E$9*0.01/26)&gt;0,H716/2,0)</f>
        <v>0</v>
      </c>
      <c r="H716" s="133">
        <f>IF(I715*($E$9*0.01/26)&gt;0,(($E$9*0.01/12)*$E$8)/(1-1/(1+($E$9*0.01/12))^($E$10*12)),0)</f>
        <v>0</v>
      </c>
      <c r="I716" s="24">
        <f t="shared" si="83"/>
        <v>0</v>
      </c>
      <c r="J716" s="24">
        <f t="shared" si="84"/>
        <v>-2.7115892864415514E-11</v>
      </c>
      <c r="K716" s="45">
        <f t="shared" si="85"/>
        <v>-2.7115892864415514E-11</v>
      </c>
    </row>
    <row r="717" spans="1:11" x14ac:dyDescent="0.2">
      <c r="A717" s="138"/>
      <c r="B717" s="42">
        <f t="shared" si="88"/>
        <v>704</v>
      </c>
      <c r="C717" s="24">
        <f t="shared" si="81"/>
        <v>0</v>
      </c>
      <c r="D717" s="48" t="e">
        <f t="shared" si="86"/>
        <v>#DIV/0!</v>
      </c>
      <c r="E717" s="24">
        <f t="shared" si="82"/>
        <v>0</v>
      </c>
      <c r="F717" s="51" t="e">
        <f t="shared" si="87"/>
        <v>#DIV/0!</v>
      </c>
      <c r="G717" s="44">
        <f>IF(I715*($E$9*0.01/26)&gt;0,H716/2,0)</f>
        <v>0</v>
      </c>
      <c r="H717" s="134"/>
      <c r="I717" s="24">
        <f t="shared" si="83"/>
        <v>0</v>
      </c>
      <c r="J717" s="24">
        <f t="shared" si="84"/>
        <v>-2.7115892864415514E-11</v>
      </c>
      <c r="K717" s="45">
        <f t="shared" si="85"/>
        <v>-2.7115892864415514E-11</v>
      </c>
    </row>
    <row r="718" spans="1:11" x14ac:dyDescent="0.2">
      <c r="A718" s="138"/>
      <c r="B718" s="42">
        <f t="shared" si="88"/>
        <v>705</v>
      </c>
      <c r="C718" s="24">
        <f t="shared" ref="C718:C781" si="89">IF(I717*($E$9*0.01/26)&gt;0,I717*($E$9*0.01/26),0)</f>
        <v>0</v>
      </c>
      <c r="D718" s="48" t="e">
        <f t="shared" si="86"/>
        <v>#DIV/0!</v>
      </c>
      <c r="E718" s="24">
        <f t="shared" ref="E718:E781" si="90">IF(I717*($E$9*0.01/26)&gt;0,G718-C718,0)</f>
        <v>0</v>
      </c>
      <c r="F718" s="51" t="e">
        <f t="shared" si="87"/>
        <v>#DIV/0!</v>
      </c>
      <c r="G718" s="44">
        <f>IF(I717*($E$9*0.01/26)&gt;0,H718/2,0)</f>
        <v>0</v>
      </c>
      <c r="H718" s="133">
        <f>IF(I717*($E$9*0.01/26)&gt;0,(($E$9*0.01/12)*$E$8)/(1-1/(1+($E$9*0.01/12))^($E$10*12)),0)</f>
        <v>0</v>
      </c>
      <c r="I718" s="24">
        <f t="shared" ref="I718:I781" si="91">IF(I717*($E$9*0.01/26)&gt;0,I717-E718,0)</f>
        <v>0</v>
      </c>
      <c r="J718" s="24">
        <f t="shared" ref="J718:J781" si="92">J717-C718</f>
        <v>-2.7115892864415514E-11</v>
      </c>
      <c r="K718" s="45">
        <f t="shared" ref="K718:K781" si="93">I718+J718</f>
        <v>-2.7115892864415514E-11</v>
      </c>
    </row>
    <row r="719" spans="1:11" x14ac:dyDescent="0.2">
      <c r="A719" s="138"/>
      <c r="B719" s="42">
        <f t="shared" si="88"/>
        <v>706</v>
      </c>
      <c r="C719" s="24">
        <f t="shared" si="89"/>
        <v>0</v>
      </c>
      <c r="D719" s="48" t="e">
        <f t="shared" ref="D719:D782" si="94">C719/G719</f>
        <v>#DIV/0!</v>
      </c>
      <c r="E719" s="24">
        <f t="shared" si="90"/>
        <v>0</v>
      </c>
      <c r="F719" s="51" t="e">
        <f t="shared" ref="F719:F782" si="95">E719/G719</f>
        <v>#DIV/0!</v>
      </c>
      <c r="G719" s="44">
        <f>IF(I717*($E$9*0.01/26)&gt;0,H718/2,0)</f>
        <v>0</v>
      </c>
      <c r="H719" s="134"/>
      <c r="I719" s="24">
        <f t="shared" si="91"/>
        <v>0</v>
      </c>
      <c r="J719" s="24">
        <f t="shared" si="92"/>
        <v>-2.7115892864415514E-11</v>
      </c>
      <c r="K719" s="45">
        <f t="shared" si="93"/>
        <v>-2.7115892864415514E-11</v>
      </c>
    </row>
    <row r="720" spans="1:11" x14ac:dyDescent="0.2">
      <c r="A720" s="138"/>
      <c r="B720" s="42">
        <f t="shared" si="88"/>
        <v>707</v>
      </c>
      <c r="C720" s="24">
        <f t="shared" si="89"/>
        <v>0</v>
      </c>
      <c r="D720" s="48" t="e">
        <f t="shared" si="94"/>
        <v>#DIV/0!</v>
      </c>
      <c r="E720" s="24">
        <f t="shared" si="90"/>
        <v>0</v>
      </c>
      <c r="F720" s="51" t="e">
        <f t="shared" si="95"/>
        <v>#DIV/0!</v>
      </c>
      <c r="G720" s="44">
        <f>IF(I719*($E$9*0.01/26)&gt;0,H720/2,0)</f>
        <v>0</v>
      </c>
      <c r="H720" s="133">
        <f>IF(I719*($E$9*0.01/26)&gt;0,(($E$9*0.01/12)*$E$8)/(1-1/(1+($E$9*0.01/12))^($E$10*12)),0)</f>
        <v>0</v>
      </c>
      <c r="I720" s="24">
        <f t="shared" si="91"/>
        <v>0</v>
      </c>
      <c r="J720" s="24">
        <f t="shared" si="92"/>
        <v>-2.7115892864415514E-11</v>
      </c>
      <c r="K720" s="45">
        <f t="shared" si="93"/>
        <v>-2.7115892864415514E-11</v>
      </c>
    </row>
    <row r="721" spans="1:11" x14ac:dyDescent="0.2">
      <c r="A721" s="138"/>
      <c r="B721" s="42">
        <f t="shared" si="88"/>
        <v>708</v>
      </c>
      <c r="C721" s="24">
        <f t="shared" si="89"/>
        <v>0</v>
      </c>
      <c r="D721" s="48" t="e">
        <f t="shared" si="94"/>
        <v>#DIV/0!</v>
      </c>
      <c r="E721" s="24">
        <f t="shared" si="90"/>
        <v>0</v>
      </c>
      <c r="F721" s="51" t="e">
        <f t="shared" si="95"/>
        <v>#DIV/0!</v>
      </c>
      <c r="G721" s="44">
        <f>IF(I719*($E$9*0.01/26)&gt;0,H720/2,0)</f>
        <v>0</v>
      </c>
      <c r="H721" s="134"/>
      <c r="I721" s="24">
        <f t="shared" si="91"/>
        <v>0</v>
      </c>
      <c r="J721" s="24">
        <f t="shared" si="92"/>
        <v>-2.7115892864415514E-11</v>
      </c>
      <c r="K721" s="45">
        <f t="shared" si="93"/>
        <v>-2.7115892864415514E-11</v>
      </c>
    </row>
    <row r="722" spans="1:11" x14ac:dyDescent="0.2">
      <c r="A722" s="138"/>
      <c r="B722" s="42">
        <f t="shared" si="88"/>
        <v>709</v>
      </c>
      <c r="C722" s="24">
        <f t="shared" si="89"/>
        <v>0</v>
      </c>
      <c r="D722" s="48" t="e">
        <f t="shared" si="94"/>
        <v>#DIV/0!</v>
      </c>
      <c r="E722" s="24">
        <f t="shared" si="90"/>
        <v>0</v>
      </c>
      <c r="F722" s="51" t="e">
        <f t="shared" si="95"/>
        <v>#DIV/0!</v>
      </c>
      <c r="G722" s="44">
        <f>IF(I721*($E$9*0.01/26)&gt;0,H722/2,0)</f>
        <v>0</v>
      </c>
      <c r="H722" s="133">
        <f>IF(I721*($E$9*0.01/26)&gt;0,(($E$9*0.01/12)*$E$8)/(1-1/(1+($E$9*0.01/12))^($E$10*12)),0)</f>
        <v>0</v>
      </c>
      <c r="I722" s="24">
        <f t="shared" si="91"/>
        <v>0</v>
      </c>
      <c r="J722" s="24">
        <f t="shared" si="92"/>
        <v>-2.7115892864415514E-11</v>
      </c>
      <c r="K722" s="45">
        <f t="shared" si="93"/>
        <v>-2.7115892864415514E-11</v>
      </c>
    </row>
    <row r="723" spans="1:11" x14ac:dyDescent="0.2">
      <c r="A723" s="138"/>
      <c r="B723" s="42">
        <f t="shared" si="88"/>
        <v>710</v>
      </c>
      <c r="C723" s="24">
        <f t="shared" si="89"/>
        <v>0</v>
      </c>
      <c r="D723" s="48" t="e">
        <f t="shared" si="94"/>
        <v>#DIV/0!</v>
      </c>
      <c r="E723" s="24">
        <f t="shared" si="90"/>
        <v>0</v>
      </c>
      <c r="F723" s="51" t="e">
        <f t="shared" si="95"/>
        <v>#DIV/0!</v>
      </c>
      <c r="G723" s="44">
        <f>IF(I721*($E$9*0.01/26)&gt;0,H722/2,0)</f>
        <v>0</v>
      </c>
      <c r="H723" s="134"/>
      <c r="I723" s="24">
        <f t="shared" si="91"/>
        <v>0</v>
      </c>
      <c r="J723" s="24">
        <f t="shared" si="92"/>
        <v>-2.7115892864415514E-11</v>
      </c>
      <c r="K723" s="45">
        <f t="shared" si="93"/>
        <v>-2.7115892864415514E-11</v>
      </c>
    </row>
    <row r="724" spans="1:11" x14ac:dyDescent="0.2">
      <c r="A724" s="138"/>
      <c r="B724" s="42">
        <f t="shared" si="88"/>
        <v>711</v>
      </c>
      <c r="C724" s="24">
        <f t="shared" si="89"/>
        <v>0</v>
      </c>
      <c r="D724" s="48" t="e">
        <f t="shared" si="94"/>
        <v>#DIV/0!</v>
      </c>
      <c r="E724" s="24">
        <f t="shared" si="90"/>
        <v>0</v>
      </c>
      <c r="F724" s="51" t="e">
        <f t="shared" si="95"/>
        <v>#DIV/0!</v>
      </c>
      <c r="G724" s="44">
        <f>IF(I723*($E$9*0.01/26)&gt;0,H724/2,0)</f>
        <v>0</v>
      </c>
      <c r="H724" s="133">
        <f>IF(I723*($E$9*0.01/26)&gt;0,(($E$9*0.01/12)*$E$8)/(1-1/(1+($E$9*0.01/12))^($E$10*12)),0)</f>
        <v>0</v>
      </c>
      <c r="I724" s="24">
        <f t="shared" si="91"/>
        <v>0</v>
      </c>
      <c r="J724" s="24">
        <f t="shared" si="92"/>
        <v>-2.7115892864415514E-11</v>
      </c>
      <c r="K724" s="45">
        <f t="shared" si="93"/>
        <v>-2.7115892864415514E-11</v>
      </c>
    </row>
    <row r="725" spans="1:11" x14ac:dyDescent="0.2">
      <c r="A725" s="138"/>
      <c r="B725" s="42">
        <f t="shared" si="88"/>
        <v>712</v>
      </c>
      <c r="C725" s="24">
        <f t="shared" si="89"/>
        <v>0</v>
      </c>
      <c r="D725" s="48" t="e">
        <f t="shared" si="94"/>
        <v>#DIV/0!</v>
      </c>
      <c r="E725" s="24">
        <f t="shared" si="90"/>
        <v>0</v>
      </c>
      <c r="F725" s="51" t="e">
        <f t="shared" si="95"/>
        <v>#DIV/0!</v>
      </c>
      <c r="G725" s="44">
        <f>IF(I723*($E$9*0.01/26)&gt;0,H724/2,0)</f>
        <v>0</v>
      </c>
      <c r="H725" s="134"/>
      <c r="I725" s="24">
        <f t="shared" si="91"/>
        <v>0</v>
      </c>
      <c r="J725" s="24">
        <f t="shared" si="92"/>
        <v>-2.7115892864415514E-11</v>
      </c>
      <c r="K725" s="45">
        <f t="shared" si="93"/>
        <v>-2.7115892864415514E-11</v>
      </c>
    </row>
    <row r="726" spans="1:11" x14ac:dyDescent="0.2">
      <c r="A726" s="138"/>
      <c r="B726" s="42">
        <f t="shared" si="88"/>
        <v>713</v>
      </c>
      <c r="C726" s="24">
        <f t="shared" si="89"/>
        <v>0</v>
      </c>
      <c r="D726" s="48" t="e">
        <f t="shared" si="94"/>
        <v>#DIV/0!</v>
      </c>
      <c r="E726" s="24">
        <f t="shared" si="90"/>
        <v>0</v>
      </c>
      <c r="F726" s="51" t="e">
        <f t="shared" si="95"/>
        <v>#DIV/0!</v>
      </c>
      <c r="G726" s="44">
        <f>IF(I725*($E$9*0.01/26)&gt;0,H726/2,0)</f>
        <v>0</v>
      </c>
      <c r="H726" s="133">
        <f>IF(I725*($E$9*0.01/26)&gt;0,(($E$9*0.01/12)*$E$8)/(1-1/(1+($E$9*0.01/12))^($E$10*12)),0)</f>
        <v>0</v>
      </c>
      <c r="I726" s="24">
        <f t="shared" si="91"/>
        <v>0</v>
      </c>
      <c r="J726" s="24">
        <f t="shared" si="92"/>
        <v>-2.7115892864415514E-11</v>
      </c>
      <c r="K726" s="45">
        <f t="shared" si="93"/>
        <v>-2.7115892864415514E-11</v>
      </c>
    </row>
    <row r="727" spans="1:11" x14ac:dyDescent="0.2">
      <c r="A727" s="138"/>
      <c r="B727" s="42">
        <f t="shared" si="88"/>
        <v>714</v>
      </c>
      <c r="C727" s="24">
        <f t="shared" si="89"/>
        <v>0</v>
      </c>
      <c r="D727" s="48" t="e">
        <f t="shared" si="94"/>
        <v>#DIV/0!</v>
      </c>
      <c r="E727" s="24">
        <f t="shared" si="90"/>
        <v>0</v>
      </c>
      <c r="F727" s="51" t="e">
        <f t="shared" si="95"/>
        <v>#DIV/0!</v>
      </c>
      <c r="G727" s="44">
        <f>IF(I725*($E$9*0.01/26)&gt;0,H726/2,0)</f>
        <v>0</v>
      </c>
      <c r="H727" s="134"/>
      <c r="I727" s="24">
        <f t="shared" si="91"/>
        <v>0</v>
      </c>
      <c r="J727" s="24">
        <f t="shared" si="92"/>
        <v>-2.7115892864415514E-11</v>
      </c>
      <c r="K727" s="45">
        <f t="shared" si="93"/>
        <v>-2.7115892864415514E-11</v>
      </c>
    </row>
    <row r="728" spans="1:11" x14ac:dyDescent="0.2">
      <c r="A728" s="138"/>
      <c r="B728" s="42">
        <f t="shared" si="88"/>
        <v>715</v>
      </c>
      <c r="C728" s="24">
        <f t="shared" si="89"/>
        <v>0</v>
      </c>
      <c r="D728" s="48" t="e">
        <f t="shared" si="94"/>
        <v>#DIV/0!</v>
      </c>
      <c r="E728" s="24">
        <f t="shared" si="90"/>
        <v>0</v>
      </c>
      <c r="F728" s="51" t="e">
        <f t="shared" si="95"/>
        <v>#DIV/0!</v>
      </c>
      <c r="G728" s="44">
        <f>IF(I727*($E$9*0.01/26)&gt;0,H728/2,0)</f>
        <v>0</v>
      </c>
      <c r="H728" s="133">
        <f>IF(I727*($E$9*0.01/26)&gt;0,(($E$9*0.01/12)*$E$8)/(1-1/(1+($E$9*0.01/12))^($E$10*12)),0)</f>
        <v>0</v>
      </c>
      <c r="I728" s="24">
        <f t="shared" si="91"/>
        <v>0</v>
      </c>
      <c r="J728" s="24">
        <f t="shared" si="92"/>
        <v>-2.7115892864415514E-11</v>
      </c>
      <c r="K728" s="45">
        <f t="shared" si="93"/>
        <v>-2.7115892864415514E-11</v>
      </c>
    </row>
    <row r="729" spans="1:11" x14ac:dyDescent="0.2">
      <c r="A729" s="138"/>
      <c r="B729" s="42">
        <f t="shared" si="88"/>
        <v>716</v>
      </c>
      <c r="C729" s="24">
        <f t="shared" si="89"/>
        <v>0</v>
      </c>
      <c r="D729" s="48" t="e">
        <f t="shared" si="94"/>
        <v>#DIV/0!</v>
      </c>
      <c r="E729" s="24">
        <f t="shared" si="90"/>
        <v>0</v>
      </c>
      <c r="F729" s="51" t="e">
        <f t="shared" si="95"/>
        <v>#DIV/0!</v>
      </c>
      <c r="G729" s="44">
        <f>IF(I727*($E$9*0.01/26)&gt;0,H728/2,0)</f>
        <v>0</v>
      </c>
      <c r="H729" s="134"/>
      <c r="I729" s="24">
        <f t="shared" si="91"/>
        <v>0</v>
      </c>
      <c r="J729" s="24">
        <f t="shared" si="92"/>
        <v>-2.7115892864415514E-11</v>
      </c>
      <c r="K729" s="45">
        <f t="shared" si="93"/>
        <v>-2.7115892864415514E-11</v>
      </c>
    </row>
    <row r="730" spans="1:11" x14ac:dyDescent="0.2">
      <c r="A730" s="138"/>
      <c r="B730" s="42">
        <f t="shared" si="88"/>
        <v>717</v>
      </c>
      <c r="C730" s="24">
        <f t="shared" si="89"/>
        <v>0</v>
      </c>
      <c r="D730" s="48" t="e">
        <f t="shared" si="94"/>
        <v>#DIV/0!</v>
      </c>
      <c r="E730" s="24">
        <f t="shared" si="90"/>
        <v>0</v>
      </c>
      <c r="F730" s="51" t="e">
        <f t="shared" si="95"/>
        <v>#DIV/0!</v>
      </c>
      <c r="G730" s="44">
        <f>IF(I729*($E$9*0.01/26)&gt;0,H730/2,0)</f>
        <v>0</v>
      </c>
      <c r="H730" s="133">
        <f>IF(I729*($E$9*0.01/26)&gt;0,(($E$9*0.01/12)*$E$8)/(1-1/(1+($E$9*0.01/12))^($E$10*12)),0)</f>
        <v>0</v>
      </c>
      <c r="I730" s="24">
        <f t="shared" si="91"/>
        <v>0</v>
      </c>
      <c r="J730" s="24">
        <f t="shared" si="92"/>
        <v>-2.7115892864415514E-11</v>
      </c>
      <c r="K730" s="45">
        <f t="shared" si="93"/>
        <v>-2.7115892864415514E-11</v>
      </c>
    </row>
    <row r="731" spans="1:11" x14ac:dyDescent="0.2">
      <c r="A731" s="138"/>
      <c r="B731" s="42">
        <f t="shared" si="88"/>
        <v>718</v>
      </c>
      <c r="C731" s="24">
        <f t="shared" si="89"/>
        <v>0</v>
      </c>
      <c r="D731" s="48" t="e">
        <f t="shared" si="94"/>
        <v>#DIV/0!</v>
      </c>
      <c r="E731" s="24">
        <f t="shared" si="90"/>
        <v>0</v>
      </c>
      <c r="F731" s="51" t="e">
        <f t="shared" si="95"/>
        <v>#DIV/0!</v>
      </c>
      <c r="G731" s="44">
        <f>IF(I729*($E$9*0.01/26)&gt;0,H730/2,0)</f>
        <v>0</v>
      </c>
      <c r="H731" s="134"/>
      <c r="I731" s="24">
        <f t="shared" si="91"/>
        <v>0</v>
      </c>
      <c r="J731" s="24">
        <f t="shared" si="92"/>
        <v>-2.7115892864415514E-11</v>
      </c>
      <c r="K731" s="45">
        <f t="shared" si="93"/>
        <v>-2.7115892864415514E-11</v>
      </c>
    </row>
    <row r="732" spans="1:11" x14ac:dyDescent="0.2">
      <c r="A732" s="138"/>
      <c r="B732" s="42">
        <f t="shared" ref="B732:B793" si="96">B731+1</f>
        <v>719</v>
      </c>
      <c r="C732" s="24">
        <f t="shared" si="89"/>
        <v>0</v>
      </c>
      <c r="D732" s="48" t="e">
        <f t="shared" si="94"/>
        <v>#DIV/0!</v>
      </c>
      <c r="E732" s="24">
        <f t="shared" si="90"/>
        <v>0</v>
      </c>
      <c r="F732" s="51" t="e">
        <f t="shared" si="95"/>
        <v>#DIV/0!</v>
      </c>
      <c r="G732" s="44">
        <f>IF(I731*($E$9*0.01/26)&gt;0,H732/2,0)</f>
        <v>0</v>
      </c>
      <c r="H732" s="133">
        <f>IF(I731*($E$9*0.01/26)&gt;0,(($E$9*0.01/12)*$E$8)/(1-1/(1+($E$9*0.01/12))^($E$10*12)),0)</f>
        <v>0</v>
      </c>
      <c r="I732" s="24">
        <f t="shared" si="91"/>
        <v>0</v>
      </c>
      <c r="J732" s="24">
        <f t="shared" si="92"/>
        <v>-2.7115892864415514E-11</v>
      </c>
      <c r="K732" s="45">
        <f t="shared" si="93"/>
        <v>-2.7115892864415514E-11</v>
      </c>
    </row>
    <row r="733" spans="1:11" x14ac:dyDescent="0.2">
      <c r="A733" s="138"/>
      <c r="B733" s="42">
        <f t="shared" si="96"/>
        <v>720</v>
      </c>
      <c r="C733" s="24">
        <f t="shared" si="89"/>
        <v>0</v>
      </c>
      <c r="D733" s="48" t="e">
        <f t="shared" si="94"/>
        <v>#DIV/0!</v>
      </c>
      <c r="E733" s="24">
        <f t="shared" si="90"/>
        <v>0</v>
      </c>
      <c r="F733" s="51" t="e">
        <f t="shared" si="95"/>
        <v>#DIV/0!</v>
      </c>
      <c r="G733" s="44">
        <f>IF(I731*($E$9*0.01/26)&gt;0,H732/2,0)</f>
        <v>0</v>
      </c>
      <c r="H733" s="134"/>
      <c r="I733" s="24">
        <f t="shared" si="91"/>
        <v>0</v>
      </c>
      <c r="J733" s="24">
        <f t="shared" si="92"/>
        <v>-2.7115892864415514E-11</v>
      </c>
      <c r="K733" s="45">
        <f t="shared" si="93"/>
        <v>-2.7115892864415514E-11</v>
      </c>
    </row>
    <row r="734" spans="1:11" x14ac:dyDescent="0.2">
      <c r="A734" s="138"/>
      <c r="B734" s="42">
        <f t="shared" si="96"/>
        <v>721</v>
      </c>
      <c r="C734" s="24">
        <f t="shared" si="89"/>
        <v>0</v>
      </c>
      <c r="D734" s="48" t="e">
        <f t="shared" si="94"/>
        <v>#DIV/0!</v>
      </c>
      <c r="E734" s="24">
        <f t="shared" si="90"/>
        <v>0</v>
      </c>
      <c r="F734" s="51" t="e">
        <f t="shared" si="95"/>
        <v>#DIV/0!</v>
      </c>
      <c r="G734" s="44">
        <f>IF(I733*($E$9*0.01/26)&gt;0,H734/2,0)</f>
        <v>0</v>
      </c>
      <c r="H734" s="133">
        <f>IF(I733*($E$9*0.01/26)&gt;0,(($E$9*0.01/12)*$E$8)/(1-1/(1+($E$9*0.01/12))^($E$10*12)),0)</f>
        <v>0</v>
      </c>
      <c r="I734" s="24">
        <f t="shared" si="91"/>
        <v>0</v>
      </c>
      <c r="J734" s="24">
        <f t="shared" si="92"/>
        <v>-2.7115892864415514E-11</v>
      </c>
      <c r="K734" s="45">
        <f t="shared" si="93"/>
        <v>-2.7115892864415514E-11</v>
      </c>
    </row>
    <row r="735" spans="1:11" x14ac:dyDescent="0.2">
      <c r="A735" s="138"/>
      <c r="B735" s="42">
        <f t="shared" si="96"/>
        <v>722</v>
      </c>
      <c r="C735" s="24">
        <f t="shared" si="89"/>
        <v>0</v>
      </c>
      <c r="D735" s="48" t="e">
        <f t="shared" si="94"/>
        <v>#DIV/0!</v>
      </c>
      <c r="E735" s="24">
        <f t="shared" si="90"/>
        <v>0</v>
      </c>
      <c r="F735" s="51" t="e">
        <f t="shared" si="95"/>
        <v>#DIV/0!</v>
      </c>
      <c r="G735" s="44">
        <f>IF(I733*($E$9*0.01/26)&gt;0,H734/2,0)</f>
        <v>0</v>
      </c>
      <c r="H735" s="134"/>
      <c r="I735" s="24">
        <f t="shared" si="91"/>
        <v>0</v>
      </c>
      <c r="J735" s="24">
        <f t="shared" si="92"/>
        <v>-2.7115892864415514E-11</v>
      </c>
      <c r="K735" s="45">
        <f t="shared" si="93"/>
        <v>-2.7115892864415514E-11</v>
      </c>
    </row>
    <row r="736" spans="1:11" x14ac:dyDescent="0.2">
      <c r="A736" s="138"/>
      <c r="B736" s="42">
        <f t="shared" si="96"/>
        <v>723</v>
      </c>
      <c r="C736" s="24">
        <f t="shared" si="89"/>
        <v>0</v>
      </c>
      <c r="D736" s="48" t="e">
        <f t="shared" si="94"/>
        <v>#DIV/0!</v>
      </c>
      <c r="E736" s="24">
        <f t="shared" si="90"/>
        <v>0</v>
      </c>
      <c r="F736" s="51" t="e">
        <f t="shared" si="95"/>
        <v>#DIV/0!</v>
      </c>
      <c r="G736" s="44">
        <f>IF(I735*($E$9*0.01/26)&gt;0,H736/2,0)</f>
        <v>0</v>
      </c>
      <c r="H736" s="133">
        <f>IF(I735*($E$9*0.01/26)&gt;0,(($E$9*0.01/12)*$E$8)/(1-1/(1+($E$9*0.01/12))^($E$10*12)),0)</f>
        <v>0</v>
      </c>
      <c r="I736" s="24">
        <f t="shared" si="91"/>
        <v>0</v>
      </c>
      <c r="J736" s="24">
        <f t="shared" si="92"/>
        <v>-2.7115892864415514E-11</v>
      </c>
      <c r="K736" s="45">
        <f t="shared" si="93"/>
        <v>-2.7115892864415514E-11</v>
      </c>
    </row>
    <row r="737" spans="1:11" x14ac:dyDescent="0.2">
      <c r="A737" s="138"/>
      <c r="B737" s="42">
        <f t="shared" si="96"/>
        <v>724</v>
      </c>
      <c r="C737" s="24">
        <f t="shared" si="89"/>
        <v>0</v>
      </c>
      <c r="D737" s="48" t="e">
        <f t="shared" si="94"/>
        <v>#DIV/0!</v>
      </c>
      <c r="E737" s="24">
        <f t="shared" si="90"/>
        <v>0</v>
      </c>
      <c r="F737" s="51" t="e">
        <f t="shared" si="95"/>
        <v>#DIV/0!</v>
      </c>
      <c r="G737" s="44">
        <f>IF(I735*($E$9*0.01/26)&gt;0,H736/2,0)</f>
        <v>0</v>
      </c>
      <c r="H737" s="134"/>
      <c r="I737" s="24">
        <f t="shared" si="91"/>
        <v>0</v>
      </c>
      <c r="J737" s="24">
        <f t="shared" si="92"/>
        <v>-2.7115892864415514E-11</v>
      </c>
      <c r="K737" s="45">
        <f t="shared" si="93"/>
        <v>-2.7115892864415514E-11</v>
      </c>
    </row>
    <row r="738" spans="1:11" x14ac:dyDescent="0.2">
      <c r="A738" s="138"/>
      <c r="B738" s="42">
        <f t="shared" si="96"/>
        <v>725</v>
      </c>
      <c r="C738" s="24">
        <f t="shared" si="89"/>
        <v>0</v>
      </c>
      <c r="D738" s="48" t="e">
        <f t="shared" si="94"/>
        <v>#DIV/0!</v>
      </c>
      <c r="E738" s="24">
        <f t="shared" si="90"/>
        <v>0</v>
      </c>
      <c r="F738" s="51" t="e">
        <f t="shared" si="95"/>
        <v>#DIV/0!</v>
      </c>
      <c r="G738" s="44">
        <f>IF(I737*($E$9*0.01/26)&gt;0,H738/2,0)</f>
        <v>0</v>
      </c>
      <c r="H738" s="133">
        <f>IF(I737*($E$9*0.01/26)&gt;0,(($E$9*0.01/12)*$E$8)/(1-1/(1+($E$9*0.01/12))^($E$10*12)),0)</f>
        <v>0</v>
      </c>
      <c r="I738" s="24">
        <f t="shared" si="91"/>
        <v>0</v>
      </c>
      <c r="J738" s="24">
        <f t="shared" si="92"/>
        <v>-2.7115892864415514E-11</v>
      </c>
      <c r="K738" s="45">
        <f t="shared" si="93"/>
        <v>-2.7115892864415514E-11</v>
      </c>
    </row>
    <row r="739" spans="1:11" x14ac:dyDescent="0.2">
      <c r="A739" s="138"/>
      <c r="B739" s="42">
        <f t="shared" si="96"/>
        <v>726</v>
      </c>
      <c r="C739" s="24">
        <f t="shared" si="89"/>
        <v>0</v>
      </c>
      <c r="D739" s="48" t="e">
        <f t="shared" si="94"/>
        <v>#DIV/0!</v>
      </c>
      <c r="E739" s="24">
        <f t="shared" si="90"/>
        <v>0</v>
      </c>
      <c r="F739" s="51" t="e">
        <f t="shared" si="95"/>
        <v>#DIV/0!</v>
      </c>
      <c r="G739" s="44">
        <f>IF(I737*($E$9*0.01/26)&gt;0,H738/2,0)</f>
        <v>0</v>
      </c>
      <c r="H739" s="134"/>
      <c r="I739" s="24">
        <f t="shared" si="91"/>
        <v>0</v>
      </c>
      <c r="J739" s="24">
        <f t="shared" si="92"/>
        <v>-2.7115892864415514E-11</v>
      </c>
      <c r="K739" s="45">
        <f t="shared" si="93"/>
        <v>-2.7115892864415514E-11</v>
      </c>
    </row>
    <row r="740" spans="1:11" x14ac:dyDescent="0.2">
      <c r="A740" s="138"/>
      <c r="B740" s="42">
        <f t="shared" si="96"/>
        <v>727</v>
      </c>
      <c r="C740" s="24">
        <f t="shared" si="89"/>
        <v>0</v>
      </c>
      <c r="D740" s="48" t="e">
        <f t="shared" si="94"/>
        <v>#DIV/0!</v>
      </c>
      <c r="E740" s="24">
        <f t="shared" si="90"/>
        <v>0</v>
      </c>
      <c r="F740" s="51" t="e">
        <f t="shared" si="95"/>
        <v>#DIV/0!</v>
      </c>
      <c r="G740" s="44">
        <f>IF(I739*($E$9*0.01/26)&gt;0,H740/2,0)</f>
        <v>0</v>
      </c>
      <c r="H740" s="133">
        <f>IF(I739*($E$9*0.01/26)&gt;0,(($E$9*0.01/12)*$E$8)/(1-1/(1+($E$9*0.01/12))^($E$10*12)),0)</f>
        <v>0</v>
      </c>
      <c r="I740" s="24">
        <f t="shared" si="91"/>
        <v>0</v>
      </c>
      <c r="J740" s="24">
        <f t="shared" si="92"/>
        <v>-2.7115892864415514E-11</v>
      </c>
      <c r="K740" s="45">
        <f t="shared" si="93"/>
        <v>-2.7115892864415514E-11</v>
      </c>
    </row>
    <row r="741" spans="1:11" x14ac:dyDescent="0.2">
      <c r="A741" s="139"/>
      <c r="B741" s="42">
        <f t="shared" si="96"/>
        <v>728</v>
      </c>
      <c r="C741" s="24">
        <f t="shared" si="89"/>
        <v>0</v>
      </c>
      <c r="D741" s="48" t="e">
        <f t="shared" si="94"/>
        <v>#DIV/0!</v>
      </c>
      <c r="E741" s="24">
        <f t="shared" si="90"/>
        <v>0</v>
      </c>
      <c r="F741" s="51" t="e">
        <f t="shared" si="95"/>
        <v>#DIV/0!</v>
      </c>
      <c r="G741" s="44">
        <f>IF(I739*($E$9*0.01/26)&gt;0,H740/2,0)</f>
        <v>0</v>
      </c>
      <c r="H741" s="134"/>
      <c r="I741" s="24">
        <f t="shared" si="91"/>
        <v>0</v>
      </c>
      <c r="J741" s="24">
        <f t="shared" si="92"/>
        <v>-2.7115892864415514E-11</v>
      </c>
      <c r="K741" s="45">
        <f t="shared" si="93"/>
        <v>-2.7115892864415514E-11</v>
      </c>
    </row>
    <row r="742" spans="1:11" x14ac:dyDescent="0.2">
      <c r="A742" s="137">
        <f>A716+1</f>
        <v>29</v>
      </c>
      <c r="B742" s="42">
        <f t="shared" si="96"/>
        <v>729</v>
      </c>
      <c r="C742" s="24">
        <f t="shared" si="89"/>
        <v>0</v>
      </c>
      <c r="D742" s="48" t="e">
        <f t="shared" si="94"/>
        <v>#DIV/0!</v>
      </c>
      <c r="E742" s="24">
        <f t="shared" si="90"/>
        <v>0</v>
      </c>
      <c r="F742" s="51" t="e">
        <f t="shared" si="95"/>
        <v>#DIV/0!</v>
      </c>
      <c r="G742" s="44">
        <f>IF(I741*($E$9*0.01/26)&gt;0,H742/2,0)</f>
        <v>0</v>
      </c>
      <c r="H742" s="133">
        <f>IF(I741*($E$9*0.01/26)&gt;0,(($E$9*0.01/12)*$E$8)/(1-1/(1+($E$9*0.01/12))^($E$10*12)),0)</f>
        <v>0</v>
      </c>
      <c r="I742" s="24">
        <f t="shared" si="91"/>
        <v>0</v>
      </c>
      <c r="J742" s="24">
        <f t="shared" si="92"/>
        <v>-2.7115892864415514E-11</v>
      </c>
      <c r="K742" s="45">
        <f t="shared" si="93"/>
        <v>-2.7115892864415514E-11</v>
      </c>
    </row>
    <row r="743" spans="1:11" x14ac:dyDescent="0.2">
      <c r="A743" s="138"/>
      <c r="B743" s="42">
        <f t="shared" si="96"/>
        <v>730</v>
      </c>
      <c r="C743" s="24">
        <f t="shared" si="89"/>
        <v>0</v>
      </c>
      <c r="D743" s="48" t="e">
        <f t="shared" si="94"/>
        <v>#DIV/0!</v>
      </c>
      <c r="E743" s="24">
        <f t="shared" si="90"/>
        <v>0</v>
      </c>
      <c r="F743" s="51" t="e">
        <f t="shared" si="95"/>
        <v>#DIV/0!</v>
      </c>
      <c r="G743" s="44">
        <f>IF(I741*($E$9*0.01/26)&gt;0,H742/2,0)</f>
        <v>0</v>
      </c>
      <c r="H743" s="134"/>
      <c r="I743" s="24">
        <f t="shared" si="91"/>
        <v>0</v>
      </c>
      <c r="J743" s="24">
        <f t="shared" si="92"/>
        <v>-2.7115892864415514E-11</v>
      </c>
      <c r="K743" s="45">
        <f t="shared" si="93"/>
        <v>-2.7115892864415514E-11</v>
      </c>
    </row>
    <row r="744" spans="1:11" x14ac:dyDescent="0.2">
      <c r="A744" s="138"/>
      <c r="B744" s="42">
        <f t="shared" si="96"/>
        <v>731</v>
      </c>
      <c r="C744" s="24">
        <f t="shared" si="89"/>
        <v>0</v>
      </c>
      <c r="D744" s="48" t="e">
        <f t="shared" si="94"/>
        <v>#DIV/0!</v>
      </c>
      <c r="E744" s="24">
        <f t="shared" si="90"/>
        <v>0</v>
      </c>
      <c r="F744" s="51" t="e">
        <f t="shared" si="95"/>
        <v>#DIV/0!</v>
      </c>
      <c r="G744" s="44">
        <f>IF(I743*($E$9*0.01/26)&gt;0,H744/2,0)</f>
        <v>0</v>
      </c>
      <c r="H744" s="133">
        <f>IF(I743*($E$9*0.01/26)&gt;0,(($E$9*0.01/12)*$E$8)/(1-1/(1+($E$9*0.01/12))^($E$10*12)),0)</f>
        <v>0</v>
      </c>
      <c r="I744" s="24">
        <f t="shared" si="91"/>
        <v>0</v>
      </c>
      <c r="J744" s="24">
        <f t="shared" si="92"/>
        <v>-2.7115892864415514E-11</v>
      </c>
      <c r="K744" s="45">
        <f t="shared" si="93"/>
        <v>-2.7115892864415514E-11</v>
      </c>
    </row>
    <row r="745" spans="1:11" x14ac:dyDescent="0.2">
      <c r="A745" s="138"/>
      <c r="B745" s="42">
        <f t="shared" si="96"/>
        <v>732</v>
      </c>
      <c r="C745" s="24">
        <f t="shared" si="89"/>
        <v>0</v>
      </c>
      <c r="D745" s="48" t="e">
        <f t="shared" si="94"/>
        <v>#DIV/0!</v>
      </c>
      <c r="E745" s="24">
        <f t="shared" si="90"/>
        <v>0</v>
      </c>
      <c r="F745" s="51" t="e">
        <f t="shared" si="95"/>
        <v>#DIV/0!</v>
      </c>
      <c r="G745" s="44">
        <f>IF(I743*($E$9*0.01/26)&gt;0,H744/2,0)</f>
        <v>0</v>
      </c>
      <c r="H745" s="134"/>
      <c r="I745" s="24">
        <f t="shared" si="91"/>
        <v>0</v>
      </c>
      <c r="J745" s="24">
        <f t="shared" si="92"/>
        <v>-2.7115892864415514E-11</v>
      </c>
      <c r="K745" s="45">
        <f t="shared" si="93"/>
        <v>-2.7115892864415514E-11</v>
      </c>
    </row>
    <row r="746" spans="1:11" x14ac:dyDescent="0.2">
      <c r="A746" s="138"/>
      <c r="B746" s="42">
        <f t="shared" si="96"/>
        <v>733</v>
      </c>
      <c r="C746" s="24">
        <f t="shared" si="89"/>
        <v>0</v>
      </c>
      <c r="D746" s="48" t="e">
        <f t="shared" si="94"/>
        <v>#DIV/0!</v>
      </c>
      <c r="E746" s="24">
        <f t="shared" si="90"/>
        <v>0</v>
      </c>
      <c r="F746" s="51" t="e">
        <f t="shared" si="95"/>
        <v>#DIV/0!</v>
      </c>
      <c r="G746" s="44">
        <f>IF(I745*($E$9*0.01/26)&gt;0,H746/2,0)</f>
        <v>0</v>
      </c>
      <c r="H746" s="133">
        <f>IF(I745*($E$9*0.01/26)&gt;0,(($E$9*0.01/12)*$E$8)/(1-1/(1+($E$9*0.01/12))^($E$10*12)),0)</f>
        <v>0</v>
      </c>
      <c r="I746" s="24">
        <f t="shared" si="91"/>
        <v>0</v>
      </c>
      <c r="J746" s="24">
        <f t="shared" si="92"/>
        <v>-2.7115892864415514E-11</v>
      </c>
      <c r="K746" s="45">
        <f t="shared" si="93"/>
        <v>-2.7115892864415514E-11</v>
      </c>
    </row>
    <row r="747" spans="1:11" x14ac:dyDescent="0.2">
      <c r="A747" s="138"/>
      <c r="B747" s="42">
        <f t="shared" si="96"/>
        <v>734</v>
      </c>
      <c r="C747" s="24">
        <f t="shared" si="89"/>
        <v>0</v>
      </c>
      <c r="D747" s="48" t="e">
        <f t="shared" si="94"/>
        <v>#DIV/0!</v>
      </c>
      <c r="E747" s="24">
        <f t="shared" si="90"/>
        <v>0</v>
      </c>
      <c r="F747" s="51" t="e">
        <f t="shared" si="95"/>
        <v>#DIV/0!</v>
      </c>
      <c r="G747" s="44">
        <f>IF(I745*($E$9*0.01/26)&gt;0,H746/2,0)</f>
        <v>0</v>
      </c>
      <c r="H747" s="134"/>
      <c r="I747" s="24">
        <f t="shared" si="91"/>
        <v>0</v>
      </c>
      <c r="J747" s="24">
        <f t="shared" si="92"/>
        <v>-2.7115892864415514E-11</v>
      </c>
      <c r="K747" s="45">
        <f t="shared" si="93"/>
        <v>-2.7115892864415514E-11</v>
      </c>
    </row>
    <row r="748" spans="1:11" x14ac:dyDescent="0.2">
      <c r="A748" s="138"/>
      <c r="B748" s="42">
        <f t="shared" si="96"/>
        <v>735</v>
      </c>
      <c r="C748" s="24">
        <f t="shared" si="89"/>
        <v>0</v>
      </c>
      <c r="D748" s="48" t="e">
        <f t="shared" si="94"/>
        <v>#DIV/0!</v>
      </c>
      <c r="E748" s="24">
        <f t="shared" si="90"/>
        <v>0</v>
      </c>
      <c r="F748" s="51" t="e">
        <f t="shared" si="95"/>
        <v>#DIV/0!</v>
      </c>
      <c r="G748" s="44">
        <f>IF(I747*($E$9*0.01/26)&gt;0,H748/2,0)</f>
        <v>0</v>
      </c>
      <c r="H748" s="133">
        <f>IF(I747*($E$9*0.01/26)&gt;0,(($E$9*0.01/12)*$E$8)/(1-1/(1+($E$9*0.01/12))^($E$10*12)),0)</f>
        <v>0</v>
      </c>
      <c r="I748" s="24">
        <f t="shared" si="91"/>
        <v>0</v>
      </c>
      <c r="J748" s="24">
        <f t="shared" si="92"/>
        <v>-2.7115892864415514E-11</v>
      </c>
      <c r="K748" s="45">
        <f t="shared" si="93"/>
        <v>-2.7115892864415514E-11</v>
      </c>
    </row>
    <row r="749" spans="1:11" x14ac:dyDescent="0.2">
      <c r="A749" s="138"/>
      <c r="B749" s="42">
        <f t="shared" si="96"/>
        <v>736</v>
      </c>
      <c r="C749" s="24">
        <f t="shared" si="89"/>
        <v>0</v>
      </c>
      <c r="D749" s="48" t="e">
        <f t="shared" si="94"/>
        <v>#DIV/0!</v>
      </c>
      <c r="E749" s="24">
        <f t="shared" si="90"/>
        <v>0</v>
      </c>
      <c r="F749" s="51" t="e">
        <f t="shared" si="95"/>
        <v>#DIV/0!</v>
      </c>
      <c r="G749" s="44">
        <f>IF(I747*($E$9*0.01/26)&gt;0,H748/2,0)</f>
        <v>0</v>
      </c>
      <c r="H749" s="134"/>
      <c r="I749" s="24">
        <f t="shared" si="91"/>
        <v>0</v>
      </c>
      <c r="J749" s="24">
        <f t="shared" si="92"/>
        <v>-2.7115892864415514E-11</v>
      </c>
      <c r="K749" s="45">
        <f t="shared" si="93"/>
        <v>-2.7115892864415514E-11</v>
      </c>
    </row>
    <row r="750" spans="1:11" x14ac:dyDescent="0.2">
      <c r="A750" s="138"/>
      <c r="B750" s="42">
        <f t="shared" si="96"/>
        <v>737</v>
      </c>
      <c r="C750" s="24">
        <f t="shared" si="89"/>
        <v>0</v>
      </c>
      <c r="D750" s="48" t="e">
        <f t="shared" si="94"/>
        <v>#DIV/0!</v>
      </c>
      <c r="E750" s="24">
        <f t="shared" si="90"/>
        <v>0</v>
      </c>
      <c r="F750" s="51" t="e">
        <f t="shared" si="95"/>
        <v>#DIV/0!</v>
      </c>
      <c r="G750" s="44">
        <f>IF(I749*($E$9*0.01/26)&gt;0,H750/2,0)</f>
        <v>0</v>
      </c>
      <c r="H750" s="133">
        <f>IF(I749*($E$9*0.01/26)&gt;0,(($E$9*0.01/12)*$E$8)/(1-1/(1+($E$9*0.01/12))^($E$10*12)),0)</f>
        <v>0</v>
      </c>
      <c r="I750" s="24">
        <f t="shared" si="91"/>
        <v>0</v>
      </c>
      <c r="J750" s="24">
        <f t="shared" si="92"/>
        <v>-2.7115892864415514E-11</v>
      </c>
      <c r="K750" s="45">
        <f t="shared" si="93"/>
        <v>-2.7115892864415514E-11</v>
      </c>
    </row>
    <row r="751" spans="1:11" x14ac:dyDescent="0.2">
      <c r="A751" s="138"/>
      <c r="B751" s="42">
        <f t="shared" si="96"/>
        <v>738</v>
      </c>
      <c r="C751" s="24">
        <f t="shared" si="89"/>
        <v>0</v>
      </c>
      <c r="D751" s="48" t="e">
        <f t="shared" si="94"/>
        <v>#DIV/0!</v>
      </c>
      <c r="E751" s="24">
        <f t="shared" si="90"/>
        <v>0</v>
      </c>
      <c r="F751" s="51" t="e">
        <f t="shared" si="95"/>
        <v>#DIV/0!</v>
      </c>
      <c r="G751" s="44">
        <f>IF(I749*($E$9*0.01/26)&gt;0,H750/2,0)</f>
        <v>0</v>
      </c>
      <c r="H751" s="134"/>
      <c r="I751" s="24">
        <f t="shared" si="91"/>
        <v>0</v>
      </c>
      <c r="J751" s="24">
        <f t="shared" si="92"/>
        <v>-2.7115892864415514E-11</v>
      </c>
      <c r="K751" s="45">
        <f t="shared" si="93"/>
        <v>-2.7115892864415514E-11</v>
      </c>
    </row>
    <row r="752" spans="1:11" x14ac:dyDescent="0.2">
      <c r="A752" s="138"/>
      <c r="B752" s="42">
        <f t="shared" si="96"/>
        <v>739</v>
      </c>
      <c r="C752" s="24">
        <f t="shared" si="89"/>
        <v>0</v>
      </c>
      <c r="D752" s="48" t="e">
        <f t="shared" si="94"/>
        <v>#DIV/0!</v>
      </c>
      <c r="E752" s="24">
        <f t="shared" si="90"/>
        <v>0</v>
      </c>
      <c r="F752" s="51" t="e">
        <f t="shared" si="95"/>
        <v>#DIV/0!</v>
      </c>
      <c r="G752" s="44">
        <f>IF(I751*($E$9*0.01/26)&gt;0,H752/2,0)</f>
        <v>0</v>
      </c>
      <c r="H752" s="133">
        <f>IF(I751*($E$9*0.01/26)&gt;0,(($E$9*0.01/12)*$E$8)/(1-1/(1+($E$9*0.01/12))^($E$10*12)),0)</f>
        <v>0</v>
      </c>
      <c r="I752" s="24">
        <f t="shared" si="91"/>
        <v>0</v>
      </c>
      <c r="J752" s="24">
        <f t="shared" si="92"/>
        <v>-2.7115892864415514E-11</v>
      </c>
      <c r="K752" s="45">
        <f t="shared" si="93"/>
        <v>-2.7115892864415514E-11</v>
      </c>
    </row>
    <row r="753" spans="1:11" x14ac:dyDescent="0.2">
      <c r="A753" s="138"/>
      <c r="B753" s="42">
        <f t="shared" si="96"/>
        <v>740</v>
      </c>
      <c r="C753" s="24">
        <f t="shared" si="89"/>
        <v>0</v>
      </c>
      <c r="D753" s="48" t="e">
        <f t="shared" si="94"/>
        <v>#DIV/0!</v>
      </c>
      <c r="E753" s="24">
        <f t="shared" si="90"/>
        <v>0</v>
      </c>
      <c r="F753" s="51" t="e">
        <f t="shared" si="95"/>
        <v>#DIV/0!</v>
      </c>
      <c r="G753" s="44">
        <f>IF(I751*($E$9*0.01/26)&gt;0,H752/2,0)</f>
        <v>0</v>
      </c>
      <c r="H753" s="134"/>
      <c r="I753" s="24">
        <f t="shared" si="91"/>
        <v>0</v>
      </c>
      <c r="J753" s="24">
        <f t="shared" si="92"/>
        <v>-2.7115892864415514E-11</v>
      </c>
      <c r="K753" s="45">
        <f t="shared" si="93"/>
        <v>-2.7115892864415514E-11</v>
      </c>
    </row>
    <row r="754" spans="1:11" x14ac:dyDescent="0.2">
      <c r="A754" s="138"/>
      <c r="B754" s="42">
        <f t="shared" si="96"/>
        <v>741</v>
      </c>
      <c r="C754" s="24">
        <f t="shared" si="89"/>
        <v>0</v>
      </c>
      <c r="D754" s="48" t="e">
        <f t="shared" si="94"/>
        <v>#DIV/0!</v>
      </c>
      <c r="E754" s="24">
        <f t="shared" si="90"/>
        <v>0</v>
      </c>
      <c r="F754" s="51" t="e">
        <f t="shared" si="95"/>
        <v>#DIV/0!</v>
      </c>
      <c r="G754" s="44">
        <f>IF(I753*($E$9*0.01/26)&gt;0,H754/2,0)</f>
        <v>0</v>
      </c>
      <c r="H754" s="133">
        <f>IF(I753*($E$9*0.01/26)&gt;0,(($E$9*0.01/12)*$E$8)/(1-1/(1+($E$9*0.01/12))^($E$10*12)),0)</f>
        <v>0</v>
      </c>
      <c r="I754" s="24">
        <f t="shared" si="91"/>
        <v>0</v>
      </c>
      <c r="J754" s="24">
        <f t="shared" si="92"/>
        <v>-2.7115892864415514E-11</v>
      </c>
      <c r="K754" s="45">
        <f t="shared" si="93"/>
        <v>-2.7115892864415514E-11</v>
      </c>
    </row>
    <row r="755" spans="1:11" x14ac:dyDescent="0.2">
      <c r="A755" s="138"/>
      <c r="B755" s="42">
        <f t="shared" si="96"/>
        <v>742</v>
      </c>
      <c r="C755" s="24">
        <f t="shared" si="89"/>
        <v>0</v>
      </c>
      <c r="D755" s="48" t="e">
        <f t="shared" si="94"/>
        <v>#DIV/0!</v>
      </c>
      <c r="E755" s="24">
        <f t="shared" si="90"/>
        <v>0</v>
      </c>
      <c r="F755" s="51" t="e">
        <f t="shared" si="95"/>
        <v>#DIV/0!</v>
      </c>
      <c r="G755" s="44">
        <f>IF(I753*($E$9*0.01/26)&gt;0,H754/2,0)</f>
        <v>0</v>
      </c>
      <c r="H755" s="134"/>
      <c r="I755" s="24">
        <f t="shared" si="91"/>
        <v>0</v>
      </c>
      <c r="J755" s="24">
        <f t="shared" si="92"/>
        <v>-2.7115892864415514E-11</v>
      </c>
      <c r="K755" s="45">
        <f t="shared" si="93"/>
        <v>-2.7115892864415514E-11</v>
      </c>
    </row>
    <row r="756" spans="1:11" x14ac:dyDescent="0.2">
      <c r="A756" s="138"/>
      <c r="B756" s="42">
        <f t="shared" si="96"/>
        <v>743</v>
      </c>
      <c r="C756" s="24">
        <f t="shared" si="89"/>
        <v>0</v>
      </c>
      <c r="D756" s="48" t="e">
        <f t="shared" si="94"/>
        <v>#DIV/0!</v>
      </c>
      <c r="E756" s="24">
        <f t="shared" si="90"/>
        <v>0</v>
      </c>
      <c r="F756" s="51" t="e">
        <f t="shared" si="95"/>
        <v>#DIV/0!</v>
      </c>
      <c r="G756" s="44">
        <f>IF(I755*($E$9*0.01/26)&gt;0,H756/2,0)</f>
        <v>0</v>
      </c>
      <c r="H756" s="133">
        <f>IF(I755*($E$9*0.01/26)&gt;0,(($E$9*0.01/12)*$E$8)/(1-1/(1+($E$9*0.01/12))^($E$10*12)),0)</f>
        <v>0</v>
      </c>
      <c r="I756" s="24">
        <f t="shared" si="91"/>
        <v>0</v>
      </c>
      <c r="J756" s="24">
        <f t="shared" si="92"/>
        <v>-2.7115892864415514E-11</v>
      </c>
      <c r="K756" s="45">
        <f t="shared" si="93"/>
        <v>-2.7115892864415514E-11</v>
      </c>
    </row>
    <row r="757" spans="1:11" x14ac:dyDescent="0.2">
      <c r="A757" s="138"/>
      <c r="B757" s="42">
        <f t="shared" si="96"/>
        <v>744</v>
      </c>
      <c r="C757" s="24">
        <f t="shared" si="89"/>
        <v>0</v>
      </c>
      <c r="D757" s="48" t="e">
        <f t="shared" si="94"/>
        <v>#DIV/0!</v>
      </c>
      <c r="E757" s="24">
        <f t="shared" si="90"/>
        <v>0</v>
      </c>
      <c r="F757" s="51" t="e">
        <f t="shared" si="95"/>
        <v>#DIV/0!</v>
      </c>
      <c r="G757" s="44">
        <f>IF(I755*($E$9*0.01/26)&gt;0,H756/2,0)</f>
        <v>0</v>
      </c>
      <c r="H757" s="134"/>
      <c r="I757" s="24">
        <f t="shared" si="91"/>
        <v>0</v>
      </c>
      <c r="J757" s="24">
        <f t="shared" si="92"/>
        <v>-2.7115892864415514E-11</v>
      </c>
      <c r="K757" s="45">
        <f t="shared" si="93"/>
        <v>-2.7115892864415514E-11</v>
      </c>
    </row>
    <row r="758" spans="1:11" x14ac:dyDescent="0.2">
      <c r="A758" s="138"/>
      <c r="B758" s="42">
        <f t="shared" si="96"/>
        <v>745</v>
      </c>
      <c r="C758" s="24">
        <f t="shared" si="89"/>
        <v>0</v>
      </c>
      <c r="D758" s="48" t="e">
        <f t="shared" si="94"/>
        <v>#DIV/0!</v>
      </c>
      <c r="E758" s="24">
        <f t="shared" si="90"/>
        <v>0</v>
      </c>
      <c r="F758" s="51" t="e">
        <f t="shared" si="95"/>
        <v>#DIV/0!</v>
      </c>
      <c r="G758" s="44">
        <f>IF(I757*($E$9*0.01/26)&gt;0,H758/2,0)</f>
        <v>0</v>
      </c>
      <c r="H758" s="133">
        <f>IF(I757*($E$9*0.01/26)&gt;0,(($E$9*0.01/12)*$E$8)/(1-1/(1+($E$9*0.01/12))^($E$10*12)),0)</f>
        <v>0</v>
      </c>
      <c r="I758" s="24">
        <f t="shared" si="91"/>
        <v>0</v>
      </c>
      <c r="J758" s="24">
        <f t="shared" si="92"/>
        <v>-2.7115892864415514E-11</v>
      </c>
      <c r="K758" s="45">
        <f t="shared" si="93"/>
        <v>-2.7115892864415514E-11</v>
      </c>
    </row>
    <row r="759" spans="1:11" x14ac:dyDescent="0.2">
      <c r="A759" s="138"/>
      <c r="B759" s="42">
        <f t="shared" si="96"/>
        <v>746</v>
      </c>
      <c r="C759" s="24">
        <f t="shared" si="89"/>
        <v>0</v>
      </c>
      <c r="D759" s="48" t="e">
        <f t="shared" si="94"/>
        <v>#DIV/0!</v>
      </c>
      <c r="E759" s="24">
        <f t="shared" si="90"/>
        <v>0</v>
      </c>
      <c r="F759" s="51" t="e">
        <f t="shared" si="95"/>
        <v>#DIV/0!</v>
      </c>
      <c r="G759" s="44">
        <f>IF(I757*($E$9*0.01/26)&gt;0,H758/2,0)</f>
        <v>0</v>
      </c>
      <c r="H759" s="134"/>
      <c r="I759" s="24">
        <f t="shared" si="91"/>
        <v>0</v>
      </c>
      <c r="J759" s="24">
        <f t="shared" si="92"/>
        <v>-2.7115892864415514E-11</v>
      </c>
      <c r="K759" s="45">
        <f t="shared" si="93"/>
        <v>-2.7115892864415514E-11</v>
      </c>
    </row>
    <row r="760" spans="1:11" x14ac:dyDescent="0.2">
      <c r="A760" s="138"/>
      <c r="B760" s="42">
        <f t="shared" si="96"/>
        <v>747</v>
      </c>
      <c r="C760" s="24">
        <f t="shared" si="89"/>
        <v>0</v>
      </c>
      <c r="D760" s="48" t="e">
        <f t="shared" si="94"/>
        <v>#DIV/0!</v>
      </c>
      <c r="E760" s="24">
        <f t="shared" si="90"/>
        <v>0</v>
      </c>
      <c r="F760" s="51" t="e">
        <f t="shared" si="95"/>
        <v>#DIV/0!</v>
      </c>
      <c r="G760" s="44">
        <f>IF(I759*($E$9*0.01/26)&gt;0,H760/2,0)</f>
        <v>0</v>
      </c>
      <c r="H760" s="133">
        <f>IF(I759*($E$9*0.01/26)&gt;0,(($E$9*0.01/12)*$E$8)/(1-1/(1+($E$9*0.01/12))^($E$10*12)),0)</f>
        <v>0</v>
      </c>
      <c r="I760" s="24">
        <f t="shared" si="91"/>
        <v>0</v>
      </c>
      <c r="J760" s="24">
        <f t="shared" si="92"/>
        <v>-2.7115892864415514E-11</v>
      </c>
      <c r="K760" s="45">
        <f t="shared" si="93"/>
        <v>-2.7115892864415514E-11</v>
      </c>
    </row>
    <row r="761" spans="1:11" x14ac:dyDescent="0.2">
      <c r="A761" s="138"/>
      <c r="B761" s="42">
        <f t="shared" si="96"/>
        <v>748</v>
      </c>
      <c r="C761" s="24">
        <f t="shared" si="89"/>
        <v>0</v>
      </c>
      <c r="D761" s="48" t="e">
        <f t="shared" si="94"/>
        <v>#DIV/0!</v>
      </c>
      <c r="E761" s="24">
        <f t="shared" si="90"/>
        <v>0</v>
      </c>
      <c r="F761" s="51" t="e">
        <f t="shared" si="95"/>
        <v>#DIV/0!</v>
      </c>
      <c r="G761" s="44">
        <f>IF(I759*($E$9*0.01/26)&gt;0,H760/2,0)</f>
        <v>0</v>
      </c>
      <c r="H761" s="134"/>
      <c r="I761" s="24">
        <f t="shared" si="91"/>
        <v>0</v>
      </c>
      <c r="J761" s="24">
        <f t="shared" si="92"/>
        <v>-2.7115892864415514E-11</v>
      </c>
      <c r="K761" s="45">
        <f t="shared" si="93"/>
        <v>-2.7115892864415514E-11</v>
      </c>
    </row>
    <row r="762" spans="1:11" x14ac:dyDescent="0.2">
      <c r="A762" s="138"/>
      <c r="B762" s="42">
        <f t="shared" si="96"/>
        <v>749</v>
      </c>
      <c r="C762" s="24">
        <f t="shared" si="89"/>
        <v>0</v>
      </c>
      <c r="D762" s="48" t="e">
        <f t="shared" si="94"/>
        <v>#DIV/0!</v>
      </c>
      <c r="E762" s="24">
        <f t="shared" si="90"/>
        <v>0</v>
      </c>
      <c r="F762" s="51" t="e">
        <f t="shared" si="95"/>
        <v>#DIV/0!</v>
      </c>
      <c r="G762" s="44">
        <f>IF(I761*($E$9*0.01/26)&gt;0,H762/2,0)</f>
        <v>0</v>
      </c>
      <c r="H762" s="133">
        <f>IF(I761*($E$9*0.01/26)&gt;0,(($E$9*0.01/12)*$E$8)/(1-1/(1+($E$9*0.01/12))^($E$10*12)),0)</f>
        <v>0</v>
      </c>
      <c r="I762" s="24">
        <f t="shared" si="91"/>
        <v>0</v>
      </c>
      <c r="J762" s="24">
        <f t="shared" si="92"/>
        <v>-2.7115892864415514E-11</v>
      </c>
      <c r="K762" s="45">
        <f t="shared" si="93"/>
        <v>-2.7115892864415514E-11</v>
      </c>
    </row>
    <row r="763" spans="1:11" x14ac:dyDescent="0.2">
      <c r="A763" s="138"/>
      <c r="B763" s="42">
        <f t="shared" si="96"/>
        <v>750</v>
      </c>
      <c r="C763" s="24">
        <f t="shared" si="89"/>
        <v>0</v>
      </c>
      <c r="D763" s="48" t="e">
        <f t="shared" si="94"/>
        <v>#DIV/0!</v>
      </c>
      <c r="E763" s="24">
        <f t="shared" si="90"/>
        <v>0</v>
      </c>
      <c r="F763" s="51" t="e">
        <f t="shared" si="95"/>
        <v>#DIV/0!</v>
      </c>
      <c r="G763" s="44">
        <f>IF(I761*($E$9*0.01/26)&gt;0,H762/2,0)</f>
        <v>0</v>
      </c>
      <c r="H763" s="134"/>
      <c r="I763" s="24">
        <f t="shared" si="91"/>
        <v>0</v>
      </c>
      <c r="J763" s="24">
        <f t="shared" si="92"/>
        <v>-2.7115892864415514E-11</v>
      </c>
      <c r="K763" s="45">
        <f t="shared" si="93"/>
        <v>-2.7115892864415514E-11</v>
      </c>
    </row>
    <row r="764" spans="1:11" x14ac:dyDescent="0.2">
      <c r="A764" s="138"/>
      <c r="B764" s="42">
        <f t="shared" si="96"/>
        <v>751</v>
      </c>
      <c r="C764" s="24">
        <f t="shared" si="89"/>
        <v>0</v>
      </c>
      <c r="D764" s="48" t="e">
        <f t="shared" si="94"/>
        <v>#DIV/0!</v>
      </c>
      <c r="E764" s="24">
        <f t="shared" si="90"/>
        <v>0</v>
      </c>
      <c r="F764" s="51" t="e">
        <f t="shared" si="95"/>
        <v>#DIV/0!</v>
      </c>
      <c r="G764" s="44">
        <f>IF(I763*($E$9*0.01/26)&gt;0,H764/2,0)</f>
        <v>0</v>
      </c>
      <c r="H764" s="133">
        <f>IF(I763*($E$9*0.01/26)&gt;0,(($E$9*0.01/12)*$E$8)/(1-1/(1+($E$9*0.01/12))^($E$10*12)),0)</f>
        <v>0</v>
      </c>
      <c r="I764" s="24">
        <f t="shared" si="91"/>
        <v>0</v>
      </c>
      <c r="J764" s="24">
        <f t="shared" si="92"/>
        <v>-2.7115892864415514E-11</v>
      </c>
      <c r="K764" s="45">
        <f t="shared" si="93"/>
        <v>-2.7115892864415514E-11</v>
      </c>
    </row>
    <row r="765" spans="1:11" x14ac:dyDescent="0.2">
      <c r="A765" s="138"/>
      <c r="B765" s="42">
        <f t="shared" si="96"/>
        <v>752</v>
      </c>
      <c r="C765" s="24">
        <f t="shared" si="89"/>
        <v>0</v>
      </c>
      <c r="D765" s="48" t="e">
        <f t="shared" si="94"/>
        <v>#DIV/0!</v>
      </c>
      <c r="E765" s="24">
        <f t="shared" si="90"/>
        <v>0</v>
      </c>
      <c r="F765" s="51" t="e">
        <f t="shared" si="95"/>
        <v>#DIV/0!</v>
      </c>
      <c r="G765" s="44">
        <f>IF(I763*($E$9*0.01/26)&gt;0,H764/2,0)</f>
        <v>0</v>
      </c>
      <c r="H765" s="134"/>
      <c r="I765" s="24">
        <f t="shared" si="91"/>
        <v>0</v>
      </c>
      <c r="J765" s="24">
        <f t="shared" si="92"/>
        <v>-2.7115892864415514E-11</v>
      </c>
      <c r="K765" s="45">
        <f t="shared" si="93"/>
        <v>-2.7115892864415514E-11</v>
      </c>
    </row>
    <row r="766" spans="1:11" x14ac:dyDescent="0.2">
      <c r="A766" s="138"/>
      <c r="B766" s="42">
        <f t="shared" si="96"/>
        <v>753</v>
      </c>
      <c r="C766" s="24">
        <f t="shared" si="89"/>
        <v>0</v>
      </c>
      <c r="D766" s="48" t="e">
        <f t="shared" si="94"/>
        <v>#DIV/0!</v>
      </c>
      <c r="E766" s="24">
        <f t="shared" si="90"/>
        <v>0</v>
      </c>
      <c r="F766" s="51" t="e">
        <f t="shared" si="95"/>
        <v>#DIV/0!</v>
      </c>
      <c r="G766" s="44">
        <f>IF(I765*($E$9*0.01/26)&gt;0,H766/2,0)</f>
        <v>0</v>
      </c>
      <c r="H766" s="133">
        <f>IF(I765*($E$9*0.01/26)&gt;0,(($E$9*0.01/12)*$E$8)/(1-1/(1+($E$9*0.01/12))^($E$10*12)),0)</f>
        <v>0</v>
      </c>
      <c r="I766" s="24">
        <f t="shared" si="91"/>
        <v>0</v>
      </c>
      <c r="J766" s="24">
        <f t="shared" si="92"/>
        <v>-2.7115892864415514E-11</v>
      </c>
      <c r="K766" s="45">
        <f t="shared" si="93"/>
        <v>-2.7115892864415514E-11</v>
      </c>
    </row>
    <row r="767" spans="1:11" x14ac:dyDescent="0.2">
      <c r="A767" s="139"/>
      <c r="B767" s="42">
        <f t="shared" si="96"/>
        <v>754</v>
      </c>
      <c r="C767" s="24">
        <f t="shared" si="89"/>
        <v>0</v>
      </c>
      <c r="D767" s="48" t="e">
        <f t="shared" si="94"/>
        <v>#DIV/0!</v>
      </c>
      <c r="E767" s="24">
        <f t="shared" si="90"/>
        <v>0</v>
      </c>
      <c r="F767" s="51" t="e">
        <f t="shared" si="95"/>
        <v>#DIV/0!</v>
      </c>
      <c r="G767" s="44">
        <f>IF(I765*($E$9*0.01/26)&gt;0,H766/2,0)</f>
        <v>0</v>
      </c>
      <c r="H767" s="134"/>
      <c r="I767" s="24">
        <f t="shared" si="91"/>
        <v>0</v>
      </c>
      <c r="J767" s="24">
        <f t="shared" si="92"/>
        <v>-2.7115892864415514E-11</v>
      </c>
      <c r="K767" s="45">
        <f t="shared" si="93"/>
        <v>-2.7115892864415514E-11</v>
      </c>
    </row>
    <row r="768" spans="1:11" x14ac:dyDescent="0.2">
      <c r="A768" s="137">
        <f>A742+1</f>
        <v>30</v>
      </c>
      <c r="B768" s="42">
        <f t="shared" si="96"/>
        <v>755</v>
      </c>
      <c r="C768" s="24">
        <f t="shared" si="89"/>
        <v>0</v>
      </c>
      <c r="D768" s="48" t="e">
        <f t="shared" si="94"/>
        <v>#DIV/0!</v>
      </c>
      <c r="E768" s="24">
        <f t="shared" si="90"/>
        <v>0</v>
      </c>
      <c r="F768" s="51" t="e">
        <f t="shared" si="95"/>
        <v>#DIV/0!</v>
      </c>
      <c r="G768" s="44">
        <f>IF(I767*($E$9*0.01/26)&gt;0,H768/2,0)</f>
        <v>0</v>
      </c>
      <c r="H768" s="133">
        <f>IF(I767*($E$9*0.01/26)&gt;0,(($E$9*0.01/12)*$E$8)/(1-1/(1+($E$9*0.01/12))^($E$10*12)),0)</f>
        <v>0</v>
      </c>
      <c r="I768" s="24">
        <f t="shared" si="91"/>
        <v>0</v>
      </c>
      <c r="J768" s="24">
        <f t="shared" si="92"/>
        <v>-2.7115892864415514E-11</v>
      </c>
      <c r="K768" s="45">
        <f t="shared" si="93"/>
        <v>-2.7115892864415514E-11</v>
      </c>
    </row>
    <row r="769" spans="1:11" x14ac:dyDescent="0.2">
      <c r="A769" s="138"/>
      <c r="B769" s="42">
        <f t="shared" si="96"/>
        <v>756</v>
      </c>
      <c r="C769" s="24">
        <f t="shared" si="89"/>
        <v>0</v>
      </c>
      <c r="D769" s="48" t="e">
        <f t="shared" si="94"/>
        <v>#DIV/0!</v>
      </c>
      <c r="E769" s="24">
        <f t="shared" si="90"/>
        <v>0</v>
      </c>
      <c r="F769" s="51" t="e">
        <f t="shared" si="95"/>
        <v>#DIV/0!</v>
      </c>
      <c r="G769" s="44">
        <f>IF(I767*($E$9*0.01/26)&gt;0,H768/2,0)</f>
        <v>0</v>
      </c>
      <c r="H769" s="134"/>
      <c r="I769" s="24">
        <f t="shared" si="91"/>
        <v>0</v>
      </c>
      <c r="J769" s="24">
        <f t="shared" si="92"/>
        <v>-2.7115892864415514E-11</v>
      </c>
      <c r="K769" s="45">
        <f t="shared" si="93"/>
        <v>-2.7115892864415514E-11</v>
      </c>
    </row>
    <row r="770" spans="1:11" x14ac:dyDescent="0.2">
      <c r="A770" s="138"/>
      <c r="B770" s="42">
        <f t="shared" si="96"/>
        <v>757</v>
      </c>
      <c r="C770" s="24">
        <f t="shared" si="89"/>
        <v>0</v>
      </c>
      <c r="D770" s="48" t="e">
        <f t="shared" si="94"/>
        <v>#DIV/0!</v>
      </c>
      <c r="E770" s="24">
        <f t="shared" si="90"/>
        <v>0</v>
      </c>
      <c r="F770" s="51" t="e">
        <f t="shared" si="95"/>
        <v>#DIV/0!</v>
      </c>
      <c r="G770" s="44">
        <f>IF(I769*($E$9*0.01/26)&gt;0,H770/2,0)</f>
        <v>0</v>
      </c>
      <c r="H770" s="133">
        <f>IF(I769*($E$9*0.01/26)&gt;0,(($E$9*0.01/12)*$E$8)/(1-1/(1+($E$9*0.01/12))^($E$10*12)),0)</f>
        <v>0</v>
      </c>
      <c r="I770" s="24">
        <f t="shared" si="91"/>
        <v>0</v>
      </c>
      <c r="J770" s="24">
        <f t="shared" si="92"/>
        <v>-2.7115892864415514E-11</v>
      </c>
      <c r="K770" s="45">
        <f t="shared" si="93"/>
        <v>-2.7115892864415514E-11</v>
      </c>
    </row>
    <row r="771" spans="1:11" x14ac:dyDescent="0.2">
      <c r="A771" s="138"/>
      <c r="B771" s="42">
        <f t="shared" si="96"/>
        <v>758</v>
      </c>
      <c r="C771" s="24">
        <f t="shared" si="89"/>
        <v>0</v>
      </c>
      <c r="D771" s="48" t="e">
        <f t="shared" si="94"/>
        <v>#DIV/0!</v>
      </c>
      <c r="E771" s="24">
        <f t="shared" si="90"/>
        <v>0</v>
      </c>
      <c r="F771" s="51" t="e">
        <f t="shared" si="95"/>
        <v>#DIV/0!</v>
      </c>
      <c r="G771" s="44">
        <f>IF(I769*($E$9*0.01/26)&gt;0,H770/2,0)</f>
        <v>0</v>
      </c>
      <c r="H771" s="134"/>
      <c r="I771" s="24">
        <f t="shared" si="91"/>
        <v>0</v>
      </c>
      <c r="J771" s="24">
        <f t="shared" si="92"/>
        <v>-2.7115892864415514E-11</v>
      </c>
      <c r="K771" s="45">
        <f t="shared" si="93"/>
        <v>-2.7115892864415514E-11</v>
      </c>
    </row>
    <row r="772" spans="1:11" x14ac:dyDescent="0.2">
      <c r="A772" s="138"/>
      <c r="B772" s="42">
        <f t="shared" si="96"/>
        <v>759</v>
      </c>
      <c r="C772" s="24">
        <f t="shared" si="89"/>
        <v>0</v>
      </c>
      <c r="D772" s="48" t="e">
        <f t="shared" si="94"/>
        <v>#DIV/0!</v>
      </c>
      <c r="E772" s="24">
        <f t="shared" si="90"/>
        <v>0</v>
      </c>
      <c r="F772" s="51" t="e">
        <f t="shared" si="95"/>
        <v>#DIV/0!</v>
      </c>
      <c r="G772" s="44">
        <f>IF(I771*($E$9*0.01/26)&gt;0,H772/2,0)</f>
        <v>0</v>
      </c>
      <c r="H772" s="133">
        <f>IF(I771*($E$9*0.01/26)&gt;0,(($E$9*0.01/12)*$E$8)/(1-1/(1+($E$9*0.01/12))^($E$10*12)),0)</f>
        <v>0</v>
      </c>
      <c r="I772" s="24">
        <f t="shared" si="91"/>
        <v>0</v>
      </c>
      <c r="J772" s="24">
        <f t="shared" si="92"/>
        <v>-2.7115892864415514E-11</v>
      </c>
      <c r="K772" s="45">
        <f t="shared" si="93"/>
        <v>-2.7115892864415514E-11</v>
      </c>
    </row>
    <row r="773" spans="1:11" x14ac:dyDescent="0.2">
      <c r="A773" s="138"/>
      <c r="B773" s="42">
        <f t="shared" si="96"/>
        <v>760</v>
      </c>
      <c r="C773" s="24">
        <f t="shared" si="89"/>
        <v>0</v>
      </c>
      <c r="D773" s="48" t="e">
        <f t="shared" si="94"/>
        <v>#DIV/0!</v>
      </c>
      <c r="E773" s="24">
        <f t="shared" si="90"/>
        <v>0</v>
      </c>
      <c r="F773" s="51" t="e">
        <f t="shared" si="95"/>
        <v>#DIV/0!</v>
      </c>
      <c r="G773" s="44">
        <f>IF(I771*($E$9*0.01/26)&gt;0,H772/2,0)</f>
        <v>0</v>
      </c>
      <c r="H773" s="134"/>
      <c r="I773" s="24">
        <f t="shared" si="91"/>
        <v>0</v>
      </c>
      <c r="J773" s="24">
        <f t="shared" si="92"/>
        <v>-2.7115892864415514E-11</v>
      </c>
      <c r="K773" s="45">
        <f t="shared" si="93"/>
        <v>-2.7115892864415514E-11</v>
      </c>
    </row>
    <row r="774" spans="1:11" x14ac:dyDescent="0.2">
      <c r="A774" s="138"/>
      <c r="B774" s="42">
        <f t="shared" si="96"/>
        <v>761</v>
      </c>
      <c r="C774" s="24">
        <f t="shared" si="89"/>
        <v>0</v>
      </c>
      <c r="D774" s="48" t="e">
        <f t="shared" si="94"/>
        <v>#DIV/0!</v>
      </c>
      <c r="E774" s="24">
        <f t="shared" si="90"/>
        <v>0</v>
      </c>
      <c r="F774" s="51" t="e">
        <f t="shared" si="95"/>
        <v>#DIV/0!</v>
      </c>
      <c r="G774" s="44">
        <f>IF(I773*($E$9*0.01/26)&gt;0,H774/2,0)</f>
        <v>0</v>
      </c>
      <c r="H774" s="133">
        <f>IF(I773*($E$9*0.01/26)&gt;0,(($E$9*0.01/12)*$E$8)/(1-1/(1+($E$9*0.01/12))^($E$10*12)),0)</f>
        <v>0</v>
      </c>
      <c r="I774" s="24">
        <f t="shared" si="91"/>
        <v>0</v>
      </c>
      <c r="J774" s="24">
        <f t="shared" si="92"/>
        <v>-2.7115892864415514E-11</v>
      </c>
      <c r="K774" s="45">
        <f t="shared" si="93"/>
        <v>-2.7115892864415514E-11</v>
      </c>
    </row>
    <row r="775" spans="1:11" x14ac:dyDescent="0.2">
      <c r="A775" s="138"/>
      <c r="B775" s="42">
        <f t="shared" si="96"/>
        <v>762</v>
      </c>
      <c r="C775" s="24">
        <f t="shared" si="89"/>
        <v>0</v>
      </c>
      <c r="D775" s="48" t="e">
        <f t="shared" si="94"/>
        <v>#DIV/0!</v>
      </c>
      <c r="E775" s="24">
        <f t="shared" si="90"/>
        <v>0</v>
      </c>
      <c r="F775" s="51" t="e">
        <f t="shared" si="95"/>
        <v>#DIV/0!</v>
      </c>
      <c r="G775" s="44">
        <f>IF(I773*($E$9*0.01/26)&gt;0,H774/2,0)</f>
        <v>0</v>
      </c>
      <c r="H775" s="134"/>
      <c r="I775" s="24">
        <f t="shared" si="91"/>
        <v>0</v>
      </c>
      <c r="J775" s="24">
        <f t="shared" si="92"/>
        <v>-2.7115892864415514E-11</v>
      </c>
      <c r="K775" s="45">
        <f t="shared" si="93"/>
        <v>-2.7115892864415514E-11</v>
      </c>
    </row>
    <row r="776" spans="1:11" x14ac:dyDescent="0.2">
      <c r="A776" s="138"/>
      <c r="B776" s="42">
        <f t="shared" si="96"/>
        <v>763</v>
      </c>
      <c r="C776" s="24">
        <f t="shared" si="89"/>
        <v>0</v>
      </c>
      <c r="D776" s="48" t="e">
        <f t="shared" si="94"/>
        <v>#DIV/0!</v>
      </c>
      <c r="E776" s="24">
        <f t="shared" si="90"/>
        <v>0</v>
      </c>
      <c r="F776" s="51" t="e">
        <f t="shared" si="95"/>
        <v>#DIV/0!</v>
      </c>
      <c r="G776" s="44">
        <f>IF(I775*($E$9*0.01/26)&gt;0,H776/2,0)</f>
        <v>0</v>
      </c>
      <c r="H776" s="133">
        <f>IF(I775*($E$9*0.01/26)&gt;0,(($E$9*0.01/12)*$E$8)/(1-1/(1+($E$9*0.01/12))^($E$10*12)),0)</f>
        <v>0</v>
      </c>
      <c r="I776" s="24">
        <f t="shared" si="91"/>
        <v>0</v>
      </c>
      <c r="J776" s="24">
        <f t="shared" si="92"/>
        <v>-2.7115892864415514E-11</v>
      </c>
      <c r="K776" s="45">
        <f t="shared" si="93"/>
        <v>-2.7115892864415514E-11</v>
      </c>
    </row>
    <row r="777" spans="1:11" x14ac:dyDescent="0.2">
      <c r="A777" s="138"/>
      <c r="B777" s="42">
        <f t="shared" si="96"/>
        <v>764</v>
      </c>
      <c r="C777" s="24">
        <f t="shared" si="89"/>
        <v>0</v>
      </c>
      <c r="D777" s="48" t="e">
        <f t="shared" si="94"/>
        <v>#DIV/0!</v>
      </c>
      <c r="E777" s="24">
        <f t="shared" si="90"/>
        <v>0</v>
      </c>
      <c r="F777" s="51" t="e">
        <f t="shared" si="95"/>
        <v>#DIV/0!</v>
      </c>
      <c r="G777" s="44">
        <f>IF(I775*($E$9*0.01/26)&gt;0,H776/2,0)</f>
        <v>0</v>
      </c>
      <c r="H777" s="134"/>
      <c r="I777" s="24">
        <f t="shared" si="91"/>
        <v>0</v>
      </c>
      <c r="J777" s="24">
        <f t="shared" si="92"/>
        <v>-2.7115892864415514E-11</v>
      </c>
      <c r="K777" s="45">
        <f t="shared" si="93"/>
        <v>-2.7115892864415514E-11</v>
      </c>
    </row>
    <row r="778" spans="1:11" x14ac:dyDescent="0.2">
      <c r="A778" s="138"/>
      <c r="B778" s="42">
        <f t="shared" si="96"/>
        <v>765</v>
      </c>
      <c r="C778" s="24">
        <f t="shared" si="89"/>
        <v>0</v>
      </c>
      <c r="D778" s="48" t="e">
        <f t="shared" si="94"/>
        <v>#DIV/0!</v>
      </c>
      <c r="E778" s="24">
        <f t="shared" si="90"/>
        <v>0</v>
      </c>
      <c r="F778" s="51" t="e">
        <f t="shared" si="95"/>
        <v>#DIV/0!</v>
      </c>
      <c r="G778" s="44">
        <f>IF(I777*($E$9*0.01/26)&gt;0,H778/2,0)</f>
        <v>0</v>
      </c>
      <c r="H778" s="133">
        <f>IF(I777*($E$9*0.01/26)&gt;0,(($E$9*0.01/12)*$E$8)/(1-1/(1+($E$9*0.01/12))^($E$10*12)),0)</f>
        <v>0</v>
      </c>
      <c r="I778" s="24">
        <f t="shared" si="91"/>
        <v>0</v>
      </c>
      <c r="J778" s="24">
        <f t="shared" si="92"/>
        <v>-2.7115892864415514E-11</v>
      </c>
      <c r="K778" s="45">
        <f t="shared" si="93"/>
        <v>-2.7115892864415514E-11</v>
      </c>
    </row>
    <row r="779" spans="1:11" x14ac:dyDescent="0.2">
      <c r="A779" s="138"/>
      <c r="B779" s="42">
        <f t="shared" si="96"/>
        <v>766</v>
      </c>
      <c r="C779" s="24">
        <f t="shared" si="89"/>
        <v>0</v>
      </c>
      <c r="D779" s="48" t="e">
        <f t="shared" si="94"/>
        <v>#DIV/0!</v>
      </c>
      <c r="E779" s="24">
        <f t="shared" si="90"/>
        <v>0</v>
      </c>
      <c r="F779" s="51" t="e">
        <f t="shared" si="95"/>
        <v>#DIV/0!</v>
      </c>
      <c r="G779" s="44">
        <f>IF(I777*($E$9*0.01/26)&gt;0,H778/2,0)</f>
        <v>0</v>
      </c>
      <c r="H779" s="134"/>
      <c r="I779" s="24">
        <f t="shared" si="91"/>
        <v>0</v>
      </c>
      <c r="J779" s="24">
        <f t="shared" si="92"/>
        <v>-2.7115892864415514E-11</v>
      </c>
      <c r="K779" s="45">
        <f t="shared" si="93"/>
        <v>-2.7115892864415514E-11</v>
      </c>
    </row>
    <row r="780" spans="1:11" x14ac:dyDescent="0.2">
      <c r="A780" s="138"/>
      <c r="B780" s="42">
        <f t="shared" si="96"/>
        <v>767</v>
      </c>
      <c r="C780" s="24">
        <f t="shared" si="89"/>
        <v>0</v>
      </c>
      <c r="D780" s="48" t="e">
        <f t="shared" si="94"/>
        <v>#DIV/0!</v>
      </c>
      <c r="E780" s="24">
        <f t="shared" si="90"/>
        <v>0</v>
      </c>
      <c r="F780" s="51" t="e">
        <f t="shared" si="95"/>
        <v>#DIV/0!</v>
      </c>
      <c r="G780" s="44">
        <f>IF(I779*($E$9*0.01/26)&gt;0,H780/2,0)</f>
        <v>0</v>
      </c>
      <c r="H780" s="133">
        <f>IF(I779*($E$9*0.01/26)&gt;0,(($E$9*0.01/12)*$E$8)/(1-1/(1+($E$9*0.01/12))^($E$10*12)),0)</f>
        <v>0</v>
      </c>
      <c r="I780" s="24">
        <f t="shared" si="91"/>
        <v>0</v>
      </c>
      <c r="J780" s="24">
        <f t="shared" si="92"/>
        <v>-2.7115892864415514E-11</v>
      </c>
      <c r="K780" s="45">
        <f t="shared" si="93"/>
        <v>-2.7115892864415514E-11</v>
      </c>
    </row>
    <row r="781" spans="1:11" x14ac:dyDescent="0.2">
      <c r="A781" s="138"/>
      <c r="B781" s="42">
        <f t="shared" si="96"/>
        <v>768</v>
      </c>
      <c r="C781" s="24">
        <f t="shared" si="89"/>
        <v>0</v>
      </c>
      <c r="D781" s="48" t="e">
        <f t="shared" si="94"/>
        <v>#DIV/0!</v>
      </c>
      <c r="E781" s="24">
        <f t="shared" si="90"/>
        <v>0</v>
      </c>
      <c r="F781" s="51" t="e">
        <f t="shared" si="95"/>
        <v>#DIV/0!</v>
      </c>
      <c r="G781" s="44">
        <f>IF(I779*($E$9*0.01/26)&gt;0,H780/2,0)</f>
        <v>0</v>
      </c>
      <c r="H781" s="134"/>
      <c r="I781" s="24">
        <f t="shared" si="91"/>
        <v>0</v>
      </c>
      <c r="J781" s="24">
        <f t="shared" si="92"/>
        <v>-2.7115892864415514E-11</v>
      </c>
      <c r="K781" s="45">
        <f t="shared" si="93"/>
        <v>-2.7115892864415514E-11</v>
      </c>
    </row>
    <row r="782" spans="1:11" x14ac:dyDescent="0.2">
      <c r="A782" s="138"/>
      <c r="B782" s="42">
        <f t="shared" si="96"/>
        <v>769</v>
      </c>
      <c r="C782" s="24">
        <f t="shared" ref="C782:C807" si="97">IF(I781*($E$9*0.01/26)&gt;0,I781*($E$9*0.01/26),0)</f>
        <v>0</v>
      </c>
      <c r="D782" s="48" t="e">
        <f t="shared" si="94"/>
        <v>#DIV/0!</v>
      </c>
      <c r="E782" s="24">
        <f t="shared" ref="E782:E807" si="98">IF(I781*($E$9*0.01/26)&gt;0,G782-C782,0)</f>
        <v>0</v>
      </c>
      <c r="F782" s="51" t="e">
        <f t="shared" si="95"/>
        <v>#DIV/0!</v>
      </c>
      <c r="G782" s="44">
        <f>IF(I781*($E$9*0.01/26)&gt;0,H782/2,0)</f>
        <v>0</v>
      </c>
      <c r="H782" s="133">
        <f>IF(I781*($E$9*0.01/26)&gt;0,(($E$9*0.01/12)*$E$8)/(1-1/(1+($E$9*0.01/12))^($E$10*12)),0)</f>
        <v>0</v>
      </c>
      <c r="I782" s="24">
        <f t="shared" ref="I782:I807" si="99">IF(I781*($E$9*0.01/26)&gt;0,I781-E782,0)</f>
        <v>0</v>
      </c>
      <c r="J782" s="24">
        <f t="shared" ref="J782:J807" si="100">J781-C782</f>
        <v>-2.7115892864415514E-11</v>
      </c>
      <c r="K782" s="45">
        <f t="shared" ref="K782:K807" si="101">I782+J782</f>
        <v>-2.7115892864415514E-11</v>
      </c>
    </row>
    <row r="783" spans="1:11" x14ac:dyDescent="0.2">
      <c r="A783" s="138"/>
      <c r="B783" s="42">
        <f t="shared" si="96"/>
        <v>770</v>
      </c>
      <c r="C783" s="24">
        <f t="shared" si="97"/>
        <v>0</v>
      </c>
      <c r="D783" s="48" t="e">
        <f t="shared" ref="D783:D808" si="102">C783/G783</f>
        <v>#DIV/0!</v>
      </c>
      <c r="E783" s="24">
        <f t="shared" si="98"/>
        <v>0</v>
      </c>
      <c r="F783" s="51" t="e">
        <f t="shared" ref="F783:F808" si="103">E783/G783</f>
        <v>#DIV/0!</v>
      </c>
      <c r="G783" s="44">
        <f>IF(I781*($E$9*0.01/26)&gt;0,H782/2,0)</f>
        <v>0</v>
      </c>
      <c r="H783" s="134"/>
      <c r="I783" s="24">
        <f t="shared" si="99"/>
        <v>0</v>
      </c>
      <c r="J783" s="24">
        <f t="shared" si="100"/>
        <v>-2.7115892864415514E-11</v>
      </c>
      <c r="K783" s="45">
        <f t="shared" si="101"/>
        <v>-2.7115892864415514E-11</v>
      </c>
    </row>
    <row r="784" spans="1:11" x14ac:dyDescent="0.2">
      <c r="A784" s="138"/>
      <c r="B784" s="42">
        <f t="shared" si="96"/>
        <v>771</v>
      </c>
      <c r="C784" s="24">
        <f t="shared" si="97"/>
        <v>0</v>
      </c>
      <c r="D784" s="48" t="e">
        <f t="shared" si="102"/>
        <v>#DIV/0!</v>
      </c>
      <c r="E784" s="24">
        <f t="shared" si="98"/>
        <v>0</v>
      </c>
      <c r="F784" s="51" t="e">
        <f t="shared" si="103"/>
        <v>#DIV/0!</v>
      </c>
      <c r="G784" s="44">
        <f>IF(I783*($E$9*0.01/26)&gt;0,H784/2,0)</f>
        <v>0</v>
      </c>
      <c r="H784" s="133">
        <f>IF(I783*($E$9*0.01/26)&gt;0,(($E$9*0.01/12)*$E$8)/(1-1/(1+($E$9*0.01/12))^($E$10*12)),0)</f>
        <v>0</v>
      </c>
      <c r="I784" s="24">
        <f t="shared" si="99"/>
        <v>0</v>
      </c>
      <c r="J784" s="24">
        <f t="shared" si="100"/>
        <v>-2.7115892864415514E-11</v>
      </c>
      <c r="K784" s="45">
        <f t="shared" si="101"/>
        <v>-2.7115892864415514E-11</v>
      </c>
    </row>
    <row r="785" spans="1:11" x14ac:dyDescent="0.2">
      <c r="A785" s="138"/>
      <c r="B785" s="42">
        <f t="shared" si="96"/>
        <v>772</v>
      </c>
      <c r="C785" s="24">
        <f t="shared" si="97"/>
        <v>0</v>
      </c>
      <c r="D785" s="48" t="e">
        <f t="shared" si="102"/>
        <v>#DIV/0!</v>
      </c>
      <c r="E785" s="24">
        <f t="shared" si="98"/>
        <v>0</v>
      </c>
      <c r="F785" s="51" t="e">
        <f t="shared" si="103"/>
        <v>#DIV/0!</v>
      </c>
      <c r="G785" s="44">
        <f>IF(I783*($E$9*0.01/26)&gt;0,H784/2,0)</f>
        <v>0</v>
      </c>
      <c r="H785" s="134"/>
      <c r="I785" s="24">
        <f t="shared" si="99"/>
        <v>0</v>
      </c>
      <c r="J785" s="24">
        <f t="shared" si="100"/>
        <v>-2.7115892864415514E-11</v>
      </c>
      <c r="K785" s="45">
        <f t="shared" si="101"/>
        <v>-2.7115892864415514E-11</v>
      </c>
    </row>
    <row r="786" spans="1:11" x14ac:dyDescent="0.2">
      <c r="A786" s="138"/>
      <c r="B786" s="42">
        <f t="shared" si="96"/>
        <v>773</v>
      </c>
      <c r="C786" s="24">
        <f t="shared" si="97"/>
        <v>0</v>
      </c>
      <c r="D786" s="48" t="e">
        <f t="shared" si="102"/>
        <v>#DIV/0!</v>
      </c>
      <c r="E786" s="24">
        <f t="shared" si="98"/>
        <v>0</v>
      </c>
      <c r="F786" s="51" t="e">
        <f t="shared" si="103"/>
        <v>#DIV/0!</v>
      </c>
      <c r="G786" s="44">
        <f>IF(I785*($E$9*0.01/26)&gt;0,H786/2,0)</f>
        <v>0</v>
      </c>
      <c r="H786" s="133">
        <f>IF(I785*($E$9*0.01/26)&gt;0,(($E$9*0.01/12)*$E$8)/(1-1/(1+($E$9*0.01/12))^($E$10*12)),0)</f>
        <v>0</v>
      </c>
      <c r="I786" s="24">
        <f t="shared" si="99"/>
        <v>0</v>
      </c>
      <c r="J786" s="24">
        <f t="shared" si="100"/>
        <v>-2.7115892864415514E-11</v>
      </c>
      <c r="K786" s="45">
        <f t="shared" si="101"/>
        <v>-2.7115892864415514E-11</v>
      </c>
    </row>
    <row r="787" spans="1:11" x14ac:dyDescent="0.2">
      <c r="A787" s="138"/>
      <c r="B787" s="42">
        <f t="shared" si="96"/>
        <v>774</v>
      </c>
      <c r="C787" s="24">
        <f t="shared" si="97"/>
        <v>0</v>
      </c>
      <c r="D787" s="48" t="e">
        <f t="shared" si="102"/>
        <v>#DIV/0!</v>
      </c>
      <c r="E787" s="24">
        <f t="shared" si="98"/>
        <v>0</v>
      </c>
      <c r="F787" s="51" t="e">
        <f t="shared" si="103"/>
        <v>#DIV/0!</v>
      </c>
      <c r="G787" s="44">
        <f>IF(I785*($E$9*0.01/26)&gt;0,H786/2,0)</f>
        <v>0</v>
      </c>
      <c r="H787" s="134"/>
      <c r="I787" s="24">
        <f t="shared" si="99"/>
        <v>0</v>
      </c>
      <c r="J787" s="24">
        <f t="shared" si="100"/>
        <v>-2.7115892864415514E-11</v>
      </c>
      <c r="K787" s="45">
        <f t="shared" si="101"/>
        <v>-2.7115892864415514E-11</v>
      </c>
    </row>
    <row r="788" spans="1:11" x14ac:dyDescent="0.2">
      <c r="A788" s="138"/>
      <c r="B788" s="42">
        <f t="shared" si="96"/>
        <v>775</v>
      </c>
      <c r="C788" s="24">
        <f t="shared" si="97"/>
        <v>0</v>
      </c>
      <c r="D788" s="48" t="e">
        <f t="shared" si="102"/>
        <v>#DIV/0!</v>
      </c>
      <c r="E788" s="24">
        <f t="shared" si="98"/>
        <v>0</v>
      </c>
      <c r="F788" s="51" t="e">
        <f t="shared" si="103"/>
        <v>#DIV/0!</v>
      </c>
      <c r="G788" s="44">
        <f>IF(I787*($E$9*0.01/26)&gt;0,H788/2,0)</f>
        <v>0</v>
      </c>
      <c r="H788" s="133">
        <f>IF(I787*($E$9*0.01/26)&gt;0,(($E$9*0.01/12)*$E$8)/(1-1/(1+($E$9*0.01/12))^($E$10*12)),0)</f>
        <v>0</v>
      </c>
      <c r="I788" s="24">
        <f t="shared" si="99"/>
        <v>0</v>
      </c>
      <c r="J788" s="24">
        <f t="shared" si="100"/>
        <v>-2.7115892864415514E-11</v>
      </c>
      <c r="K788" s="45">
        <f t="shared" si="101"/>
        <v>-2.7115892864415514E-11</v>
      </c>
    </row>
    <row r="789" spans="1:11" x14ac:dyDescent="0.2">
      <c r="A789" s="138"/>
      <c r="B789" s="42">
        <f t="shared" si="96"/>
        <v>776</v>
      </c>
      <c r="C789" s="24">
        <f t="shared" si="97"/>
        <v>0</v>
      </c>
      <c r="D789" s="48" t="e">
        <f t="shared" si="102"/>
        <v>#DIV/0!</v>
      </c>
      <c r="E789" s="24">
        <f t="shared" si="98"/>
        <v>0</v>
      </c>
      <c r="F789" s="51" t="e">
        <f t="shared" si="103"/>
        <v>#DIV/0!</v>
      </c>
      <c r="G789" s="44">
        <f>IF(I787*($E$9*0.01/26)&gt;0,H788/2,0)</f>
        <v>0</v>
      </c>
      <c r="H789" s="134"/>
      <c r="I789" s="24">
        <f t="shared" si="99"/>
        <v>0</v>
      </c>
      <c r="J789" s="24">
        <f t="shared" si="100"/>
        <v>-2.7115892864415514E-11</v>
      </c>
      <c r="K789" s="45">
        <f t="shared" si="101"/>
        <v>-2.7115892864415514E-11</v>
      </c>
    </row>
    <row r="790" spans="1:11" x14ac:dyDescent="0.2">
      <c r="A790" s="138"/>
      <c r="B790" s="42">
        <f t="shared" si="96"/>
        <v>777</v>
      </c>
      <c r="C790" s="24">
        <f t="shared" si="97"/>
        <v>0</v>
      </c>
      <c r="D790" s="48" t="e">
        <f t="shared" si="102"/>
        <v>#DIV/0!</v>
      </c>
      <c r="E790" s="24">
        <f t="shared" si="98"/>
        <v>0</v>
      </c>
      <c r="F790" s="51" t="e">
        <f t="shared" si="103"/>
        <v>#DIV/0!</v>
      </c>
      <c r="G790" s="44">
        <f>IF(I789*($E$9*0.01/26)&gt;0,H790/2,0)</f>
        <v>0</v>
      </c>
      <c r="H790" s="133">
        <f>IF(I789*($E$9*0.01/26)&gt;0,(($E$9*0.01/12)*$E$8)/(1-1/(1+($E$9*0.01/12))^($E$10*12)),0)</f>
        <v>0</v>
      </c>
      <c r="I790" s="24">
        <f t="shared" si="99"/>
        <v>0</v>
      </c>
      <c r="J790" s="24">
        <f t="shared" si="100"/>
        <v>-2.7115892864415514E-11</v>
      </c>
      <c r="K790" s="45">
        <f t="shared" si="101"/>
        <v>-2.7115892864415514E-11</v>
      </c>
    </row>
    <row r="791" spans="1:11" x14ac:dyDescent="0.2">
      <c r="A791" s="138"/>
      <c r="B791" s="42">
        <f t="shared" si="96"/>
        <v>778</v>
      </c>
      <c r="C791" s="24">
        <f t="shared" si="97"/>
        <v>0</v>
      </c>
      <c r="D791" s="48" t="e">
        <f t="shared" si="102"/>
        <v>#DIV/0!</v>
      </c>
      <c r="E791" s="24">
        <f t="shared" si="98"/>
        <v>0</v>
      </c>
      <c r="F791" s="51" t="e">
        <f t="shared" si="103"/>
        <v>#DIV/0!</v>
      </c>
      <c r="G791" s="44">
        <f>IF(I789*($E$9*0.01/26)&gt;0,H790/2,0)</f>
        <v>0</v>
      </c>
      <c r="H791" s="134"/>
      <c r="I791" s="24">
        <f t="shared" si="99"/>
        <v>0</v>
      </c>
      <c r="J791" s="24">
        <f t="shared" si="100"/>
        <v>-2.7115892864415514E-11</v>
      </c>
      <c r="K791" s="45">
        <f t="shared" si="101"/>
        <v>-2.7115892864415514E-11</v>
      </c>
    </row>
    <row r="792" spans="1:11" x14ac:dyDescent="0.2">
      <c r="A792" s="138"/>
      <c r="B792" s="42">
        <f t="shared" si="96"/>
        <v>779</v>
      </c>
      <c r="C792" s="24">
        <f t="shared" si="97"/>
        <v>0</v>
      </c>
      <c r="D792" s="48" t="e">
        <f t="shared" si="102"/>
        <v>#DIV/0!</v>
      </c>
      <c r="E792" s="24">
        <f t="shared" si="98"/>
        <v>0</v>
      </c>
      <c r="F792" s="51" t="e">
        <f t="shared" si="103"/>
        <v>#DIV/0!</v>
      </c>
      <c r="G792" s="44">
        <f>IF(I791*($E$9*0.01/26)&gt;0,H792/2,0)</f>
        <v>0</v>
      </c>
      <c r="H792" s="133">
        <f>IF(I791*($E$9*0.01/26)&gt;0,(($E$9*0.01/12)*$E$8)/(1-1/(1+($E$9*0.01/12))^($E$10*12)),0)</f>
        <v>0</v>
      </c>
      <c r="I792" s="24">
        <f t="shared" si="99"/>
        <v>0</v>
      </c>
      <c r="J792" s="24">
        <f t="shared" si="100"/>
        <v>-2.7115892864415514E-11</v>
      </c>
      <c r="K792" s="45">
        <f t="shared" si="101"/>
        <v>-2.7115892864415514E-11</v>
      </c>
    </row>
    <row r="793" spans="1:11" x14ac:dyDescent="0.2">
      <c r="A793" s="139"/>
      <c r="B793" s="42">
        <f t="shared" si="96"/>
        <v>780</v>
      </c>
      <c r="C793" s="24">
        <f t="shared" si="97"/>
        <v>0</v>
      </c>
      <c r="D793" s="48" t="e">
        <f t="shared" si="102"/>
        <v>#DIV/0!</v>
      </c>
      <c r="E793" s="24">
        <f t="shared" si="98"/>
        <v>0</v>
      </c>
      <c r="F793" s="51" t="e">
        <f t="shared" si="103"/>
        <v>#DIV/0!</v>
      </c>
      <c r="G793" s="44">
        <f>IF(I791*($E$9*0.01/26)&gt;0,H792/2,0)</f>
        <v>0</v>
      </c>
      <c r="H793" s="134"/>
      <c r="I793" s="24">
        <f t="shared" si="99"/>
        <v>0</v>
      </c>
      <c r="J793" s="24">
        <f t="shared" si="100"/>
        <v>-2.7115892864415514E-11</v>
      </c>
      <c r="K793" s="45">
        <f t="shared" si="101"/>
        <v>-2.7115892864415514E-11</v>
      </c>
    </row>
    <row r="794" spans="1:11" x14ac:dyDescent="0.2">
      <c r="A794" s="137">
        <f>A768+1</f>
        <v>31</v>
      </c>
      <c r="B794" s="42">
        <f t="shared" ref="B794:B857" si="104">B793+1</f>
        <v>781</v>
      </c>
      <c r="C794" s="24">
        <f t="shared" si="97"/>
        <v>0</v>
      </c>
      <c r="D794" s="48" t="e">
        <f t="shared" si="102"/>
        <v>#DIV/0!</v>
      </c>
      <c r="E794" s="24">
        <f t="shared" si="98"/>
        <v>0</v>
      </c>
      <c r="F794" s="51" t="e">
        <f t="shared" si="103"/>
        <v>#DIV/0!</v>
      </c>
      <c r="G794" s="44">
        <f>IF(I793*($E$9*0.01/26)&gt;0,H794/2,0)</f>
        <v>0</v>
      </c>
      <c r="H794" s="133">
        <f>IF(I793*($E$9*0.01/26)&gt;0,(($E$9*0.01/12)*$E$8)/(1-1/(1+($E$9*0.01/12))^($E$10*12)),0)</f>
        <v>0</v>
      </c>
      <c r="I794" s="24">
        <f t="shared" si="99"/>
        <v>0</v>
      </c>
      <c r="J794" s="24">
        <f t="shared" si="100"/>
        <v>-2.7115892864415514E-11</v>
      </c>
      <c r="K794" s="45">
        <f t="shared" si="101"/>
        <v>-2.7115892864415514E-11</v>
      </c>
    </row>
    <row r="795" spans="1:11" x14ac:dyDescent="0.2">
      <c r="A795" s="138"/>
      <c r="B795" s="42">
        <f t="shared" si="104"/>
        <v>782</v>
      </c>
      <c r="C795" s="24">
        <f t="shared" si="97"/>
        <v>0</v>
      </c>
      <c r="D795" s="48" t="e">
        <f t="shared" si="102"/>
        <v>#DIV/0!</v>
      </c>
      <c r="E795" s="24">
        <f t="shared" si="98"/>
        <v>0</v>
      </c>
      <c r="F795" s="51" t="e">
        <f t="shared" si="103"/>
        <v>#DIV/0!</v>
      </c>
      <c r="G795" s="44">
        <f>IF(I793*($E$9*0.01/26)&gt;0,H794/2,0)</f>
        <v>0</v>
      </c>
      <c r="H795" s="134"/>
      <c r="I795" s="24">
        <f t="shared" si="99"/>
        <v>0</v>
      </c>
      <c r="J795" s="24">
        <f t="shared" si="100"/>
        <v>-2.7115892864415514E-11</v>
      </c>
      <c r="K795" s="45">
        <f t="shared" si="101"/>
        <v>-2.7115892864415514E-11</v>
      </c>
    </row>
    <row r="796" spans="1:11" x14ac:dyDescent="0.2">
      <c r="A796" s="138"/>
      <c r="B796" s="42">
        <f t="shared" si="104"/>
        <v>783</v>
      </c>
      <c r="C796" s="24">
        <f t="shared" si="97"/>
        <v>0</v>
      </c>
      <c r="D796" s="48" t="e">
        <f t="shared" si="102"/>
        <v>#DIV/0!</v>
      </c>
      <c r="E796" s="24">
        <f t="shared" si="98"/>
        <v>0</v>
      </c>
      <c r="F796" s="51" t="e">
        <f t="shared" si="103"/>
        <v>#DIV/0!</v>
      </c>
      <c r="G796" s="44">
        <f>IF(I795*($E$9*0.01/26)&gt;0,H796/2,0)</f>
        <v>0</v>
      </c>
      <c r="H796" s="133">
        <f>IF(I795*($E$9*0.01/26)&gt;0,(($E$9*0.01/12)*$E$8)/(1-1/(1+($E$9*0.01/12))^($E$10*12)),0)</f>
        <v>0</v>
      </c>
      <c r="I796" s="24">
        <f t="shared" si="99"/>
        <v>0</v>
      </c>
      <c r="J796" s="24">
        <f t="shared" si="100"/>
        <v>-2.7115892864415514E-11</v>
      </c>
      <c r="K796" s="45">
        <f t="shared" si="101"/>
        <v>-2.7115892864415514E-11</v>
      </c>
    </row>
    <row r="797" spans="1:11" x14ac:dyDescent="0.2">
      <c r="A797" s="138"/>
      <c r="B797" s="42">
        <f t="shared" si="104"/>
        <v>784</v>
      </c>
      <c r="C797" s="24">
        <f t="shared" si="97"/>
        <v>0</v>
      </c>
      <c r="D797" s="48" t="e">
        <f t="shared" si="102"/>
        <v>#DIV/0!</v>
      </c>
      <c r="E797" s="24">
        <f t="shared" si="98"/>
        <v>0</v>
      </c>
      <c r="F797" s="51" t="e">
        <f t="shared" si="103"/>
        <v>#DIV/0!</v>
      </c>
      <c r="G797" s="44">
        <f>IF(I795*($E$9*0.01/26)&gt;0,H796/2,0)</f>
        <v>0</v>
      </c>
      <c r="H797" s="134"/>
      <c r="I797" s="24">
        <f t="shared" si="99"/>
        <v>0</v>
      </c>
      <c r="J797" s="24">
        <f t="shared" si="100"/>
        <v>-2.7115892864415514E-11</v>
      </c>
      <c r="K797" s="45">
        <f t="shared" si="101"/>
        <v>-2.7115892864415514E-11</v>
      </c>
    </row>
    <row r="798" spans="1:11" x14ac:dyDescent="0.2">
      <c r="A798" s="138"/>
      <c r="B798" s="42">
        <f t="shared" si="104"/>
        <v>785</v>
      </c>
      <c r="C798" s="24">
        <f t="shared" si="97"/>
        <v>0</v>
      </c>
      <c r="D798" s="48" t="e">
        <f t="shared" si="102"/>
        <v>#DIV/0!</v>
      </c>
      <c r="E798" s="24">
        <f t="shared" si="98"/>
        <v>0</v>
      </c>
      <c r="F798" s="51" t="e">
        <f t="shared" si="103"/>
        <v>#DIV/0!</v>
      </c>
      <c r="G798" s="44">
        <f>IF(I797*($E$9*0.01/26)&gt;0,H798/2,0)</f>
        <v>0</v>
      </c>
      <c r="H798" s="133">
        <f>IF(I797*($E$9*0.01/26)&gt;0,(($E$9*0.01/12)*$E$8)/(1-1/(1+($E$9*0.01/12))^($E$10*12)),0)</f>
        <v>0</v>
      </c>
      <c r="I798" s="24">
        <f t="shared" si="99"/>
        <v>0</v>
      </c>
      <c r="J798" s="24">
        <f t="shared" si="100"/>
        <v>-2.7115892864415514E-11</v>
      </c>
      <c r="K798" s="45">
        <f t="shared" si="101"/>
        <v>-2.7115892864415514E-11</v>
      </c>
    </row>
    <row r="799" spans="1:11" x14ac:dyDescent="0.2">
      <c r="A799" s="138"/>
      <c r="B799" s="42">
        <f t="shared" si="104"/>
        <v>786</v>
      </c>
      <c r="C799" s="24">
        <f t="shared" si="97"/>
        <v>0</v>
      </c>
      <c r="D799" s="48" t="e">
        <f t="shared" si="102"/>
        <v>#DIV/0!</v>
      </c>
      <c r="E799" s="24">
        <f t="shared" si="98"/>
        <v>0</v>
      </c>
      <c r="F799" s="51" t="e">
        <f t="shared" si="103"/>
        <v>#DIV/0!</v>
      </c>
      <c r="G799" s="44">
        <f>IF(I797*($E$9*0.01/26)&gt;0,H798/2,0)</f>
        <v>0</v>
      </c>
      <c r="H799" s="134"/>
      <c r="I799" s="24">
        <f t="shared" si="99"/>
        <v>0</v>
      </c>
      <c r="J799" s="24">
        <f t="shared" si="100"/>
        <v>-2.7115892864415514E-11</v>
      </c>
      <c r="K799" s="45">
        <f t="shared" si="101"/>
        <v>-2.7115892864415514E-11</v>
      </c>
    </row>
    <row r="800" spans="1:11" x14ac:dyDescent="0.2">
      <c r="A800" s="138"/>
      <c r="B800" s="42">
        <f t="shared" si="104"/>
        <v>787</v>
      </c>
      <c r="C800" s="24">
        <f t="shared" si="97"/>
        <v>0</v>
      </c>
      <c r="D800" s="48" t="e">
        <f t="shared" si="102"/>
        <v>#DIV/0!</v>
      </c>
      <c r="E800" s="24">
        <f t="shared" si="98"/>
        <v>0</v>
      </c>
      <c r="F800" s="51" t="e">
        <f t="shared" si="103"/>
        <v>#DIV/0!</v>
      </c>
      <c r="G800" s="44">
        <f>IF(I799*($E$9*0.01/26)&gt;0,H800/2,0)</f>
        <v>0</v>
      </c>
      <c r="H800" s="133">
        <f>IF(I799*($E$9*0.01/26)&gt;0,(($E$9*0.01/12)*$E$8)/(1-1/(1+($E$9*0.01/12))^($E$10*12)),0)</f>
        <v>0</v>
      </c>
      <c r="I800" s="24">
        <f t="shared" si="99"/>
        <v>0</v>
      </c>
      <c r="J800" s="24">
        <f t="shared" si="100"/>
        <v>-2.7115892864415514E-11</v>
      </c>
      <c r="K800" s="45">
        <f t="shared" si="101"/>
        <v>-2.7115892864415514E-11</v>
      </c>
    </row>
    <row r="801" spans="1:11" x14ac:dyDescent="0.2">
      <c r="A801" s="138"/>
      <c r="B801" s="42">
        <f t="shared" si="104"/>
        <v>788</v>
      </c>
      <c r="C801" s="24">
        <f t="shared" si="97"/>
        <v>0</v>
      </c>
      <c r="D801" s="48" t="e">
        <f t="shared" si="102"/>
        <v>#DIV/0!</v>
      </c>
      <c r="E801" s="24">
        <f t="shared" si="98"/>
        <v>0</v>
      </c>
      <c r="F801" s="51" t="e">
        <f t="shared" si="103"/>
        <v>#DIV/0!</v>
      </c>
      <c r="G801" s="44">
        <f>IF(I799*($E$9*0.01/26)&gt;0,H800/2,0)</f>
        <v>0</v>
      </c>
      <c r="H801" s="134"/>
      <c r="I801" s="24">
        <f t="shared" si="99"/>
        <v>0</v>
      </c>
      <c r="J801" s="24">
        <f t="shared" si="100"/>
        <v>-2.7115892864415514E-11</v>
      </c>
      <c r="K801" s="45">
        <f t="shared" si="101"/>
        <v>-2.7115892864415514E-11</v>
      </c>
    </row>
    <row r="802" spans="1:11" x14ac:dyDescent="0.2">
      <c r="A802" s="138"/>
      <c r="B802" s="42">
        <f t="shared" si="104"/>
        <v>789</v>
      </c>
      <c r="C802" s="24">
        <f t="shared" si="97"/>
        <v>0</v>
      </c>
      <c r="D802" s="48" t="e">
        <f t="shared" si="102"/>
        <v>#DIV/0!</v>
      </c>
      <c r="E802" s="24">
        <f t="shared" si="98"/>
        <v>0</v>
      </c>
      <c r="F802" s="51" t="e">
        <f t="shared" si="103"/>
        <v>#DIV/0!</v>
      </c>
      <c r="G802" s="44">
        <f>IF(I801*($E$9*0.01/26)&gt;0,H802/2,0)</f>
        <v>0</v>
      </c>
      <c r="H802" s="133">
        <f>IF(I801*($E$9*0.01/26)&gt;0,(($E$9*0.01/12)*$E$8)/(1-1/(1+($E$9*0.01/12))^($E$10*12)),0)</f>
        <v>0</v>
      </c>
      <c r="I802" s="24">
        <f t="shared" si="99"/>
        <v>0</v>
      </c>
      <c r="J802" s="24">
        <f t="shared" si="100"/>
        <v>-2.7115892864415514E-11</v>
      </c>
      <c r="K802" s="45">
        <f t="shared" si="101"/>
        <v>-2.7115892864415514E-11</v>
      </c>
    </row>
    <row r="803" spans="1:11" x14ac:dyDescent="0.2">
      <c r="A803" s="138"/>
      <c r="B803" s="42">
        <f t="shared" si="104"/>
        <v>790</v>
      </c>
      <c r="C803" s="24">
        <f t="shared" si="97"/>
        <v>0</v>
      </c>
      <c r="D803" s="48" t="e">
        <f t="shared" si="102"/>
        <v>#DIV/0!</v>
      </c>
      <c r="E803" s="24">
        <f t="shared" si="98"/>
        <v>0</v>
      </c>
      <c r="F803" s="51" t="e">
        <f t="shared" si="103"/>
        <v>#DIV/0!</v>
      </c>
      <c r="G803" s="44">
        <f>IF(I801*($E$9*0.01/26)&gt;0,H802/2,0)</f>
        <v>0</v>
      </c>
      <c r="H803" s="134"/>
      <c r="I803" s="24">
        <f t="shared" si="99"/>
        <v>0</v>
      </c>
      <c r="J803" s="24">
        <f t="shared" si="100"/>
        <v>-2.7115892864415514E-11</v>
      </c>
      <c r="K803" s="45">
        <f t="shared" si="101"/>
        <v>-2.7115892864415514E-11</v>
      </c>
    </row>
    <row r="804" spans="1:11" x14ac:dyDescent="0.2">
      <c r="A804" s="138"/>
      <c r="B804" s="42">
        <f t="shared" si="104"/>
        <v>791</v>
      </c>
      <c r="C804" s="24">
        <f t="shared" si="97"/>
        <v>0</v>
      </c>
      <c r="D804" s="48" t="e">
        <f t="shared" si="102"/>
        <v>#DIV/0!</v>
      </c>
      <c r="E804" s="24">
        <f t="shared" si="98"/>
        <v>0</v>
      </c>
      <c r="F804" s="51" t="e">
        <f t="shared" si="103"/>
        <v>#DIV/0!</v>
      </c>
      <c r="G804" s="44">
        <f>IF(I803*($E$9*0.01/26)&gt;0,H804/2,0)</f>
        <v>0</v>
      </c>
      <c r="H804" s="133">
        <f>IF(I803*($E$9*0.01/26)&gt;0,(($E$9*0.01/12)*$E$8)/(1-1/(1+($E$9*0.01/12))^($E$10*12)),0)</f>
        <v>0</v>
      </c>
      <c r="I804" s="24">
        <f t="shared" si="99"/>
        <v>0</v>
      </c>
      <c r="J804" s="24">
        <f t="shared" si="100"/>
        <v>-2.7115892864415514E-11</v>
      </c>
      <c r="K804" s="45">
        <f t="shared" si="101"/>
        <v>-2.7115892864415514E-11</v>
      </c>
    </row>
    <row r="805" spans="1:11" x14ac:dyDescent="0.2">
      <c r="A805" s="138"/>
      <c r="B805" s="42">
        <f t="shared" si="104"/>
        <v>792</v>
      </c>
      <c r="C805" s="24">
        <f t="shared" si="97"/>
        <v>0</v>
      </c>
      <c r="D805" s="48" t="e">
        <f t="shared" si="102"/>
        <v>#DIV/0!</v>
      </c>
      <c r="E805" s="24">
        <f t="shared" si="98"/>
        <v>0</v>
      </c>
      <c r="F805" s="51" t="e">
        <f t="shared" si="103"/>
        <v>#DIV/0!</v>
      </c>
      <c r="G805" s="44">
        <f>IF(I803*($E$9*0.01/26)&gt;0,H804/2,0)</f>
        <v>0</v>
      </c>
      <c r="H805" s="134"/>
      <c r="I805" s="24">
        <f t="shared" si="99"/>
        <v>0</v>
      </c>
      <c r="J805" s="24">
        <f t="shared" si="100"/>
        <v>-2.7115892864415514E-11</v>
      </c>
      <c r="K805" s="45">
        <f t="shared" si="101"/>
        <v>-2.7115892864415514E-11</v>
      </c>
    </row>
    <row r="806" spans="1:11" x14ac:dyDescent="0.2">
      <c r="A806" s="138"/>
      <c r="B806" s="42">
        <f t="shared" si="104"/>
        <v>793</v>
      </c>
      <c r="C806" s="24">
        <f t="shared" si="97"/>
        <v>0</v>
      </c>
      <c r="D806" s="48" t="e">
        <f t="shared" si="102"/>
        <v>#DIV/0!</v>
      </c>
      <c r="E806" s="24">
        <f t="shared" si="98"/>
        <v>0</v>
      </c>
      <c r="F806" s="51" t="e">
        <f t="shared" si="103"/>
        <v>#DIV/0!</v>
      </c>
      <c r="G806" s="44">
        <f>IF(I805*($E$9*0.01/26)&gt;0,H806/2,0)</f>
        <v>0</v>
      </c>
      <c r="H806" s="133">
        <f>IF(I805*($E$9*0.01/26)&gt;0,(($E$9*0.01/12)*$E$8)/(1-1/(1+($E$9*0.01/12))^($E$10*12)),0)</f>
        <v>0</v>
      </c>
      <c r="I806" s="24">
        <f t="shared" si="99"/>
        <v>0</v>
      </c>
      <c r="J806" s="24">
        <f t="shared" si="100"/>
        <v>-2.7115892864415514E-11</v>
      </c>
      <c r="K806" s="45">
        <f t="shared" si="101"/>
        <v>-2.7115892864415514E-11</v>
      </c>
    </row>
    <row r="807" spans="1:11" x14ac:dyDescent="0.2">
      <c r="A807" s="138"/>
      <c r="B807" s="42">
        <f t="shared" si="104"/>
        <v>794</v>
      </c>
      <c r="C807" s="24">
        <f t="shared" si="97"/>
        <v>0</v>
      </c>
      <c r="D807" s="48" t="e">
        <f t="shared" si="102"/>
        <v>#DIV/0!</v>
      </c>
      <c r="E807" s="24">
        <f t="shared" si="98"/>
        <v>0</v>
      </c>
      <c r="F807" s="51" t="e">
        <f t="shared" si="103"/>
        <v>#DIV/0!</v>
      </c>
      <c r="G807" s="44">
        <f>IF(I805*($E$9*0.01/26)&gt;0,H806/2,0)</f>
        <v>0</v>
      </c>
      <c r="H807" s="134"/>
      <c r="I807" s="24">
        <f t="shared" si="99"/>
        <v>0</v>
      </c>
      <c r="J807" s="24">
        <f t="shared" si="100"/>
        <v>-2.7115892864415514E-11</v>
      </c>
      <c r="K807" s="45">
        <f t="shared" si="101"/>
        <v>-2.7115892864415514E-11</v>
      </c>
    </row>
    <row r="808" spans="1:11" x14ac:dyDescent="0.2">
      <c r="A808" s="138"/>
      <c r="B808" s="42">
        <f t="shared" si="104"/>
        <v>795</v>
      </c>
      <c r="C808" s="24">
        <f t="shared" ref="C808:C871" si="105">IF(I807*($E$9*0.01/26)&gt;0,I807*($E$9*0.01/26),0)</f>
        <v>0</v>
      </c>
      <c r="D808" s="48" t="e">
        <f t="shared" si="102"/>
        <v>#DIV/0!</v>
      </c>
      <c r="E808" s="24">
        <f t="shared" ref="E808:E871" si="106">IF(I807*($E$9*0.01/26)&gt;0,G808-C808,0)</f>
        <v>0</v>
      </c>
      <c r="F808" s="51" t="e">
        <f t="shared" si="103"/>
        <v>#DIV/0!</v>
      </c>
      <c r="G808" s="44">
        <f>IF(I807*($E$9*0.01/26)&gt;0,H808/2,0)</f>
        <v>0</v>
      </c>
      <c r="H808" s="133">
        <f>IF(I807*($E$9*0.01/26)&gt;0,(($E$9*0.01/12)*$E$8)/(1-1/(1+($E$9*0.01/12))^($E$10*12)),0)</f>
        <v>0</v>
      </c>
      <c r="I808" s="24">
        <f t="shared" ref="I808:I871" si="107">IF(I807*($E$9*0.01/26)&gt;0,I807-E808,0)</f>
        <v>0</v>
      </c>
      <c r="J808" s="24">
        <f t="shared" ref="J808:J871" si="108">J807-C808</f>
        <v>-2.7115892864415514E-11</v>
      </c>
      <c r="K808" s="45">
        <f t="shared" ref="K808:K871" si="109">I808+J808</f>
        <v>-2.7115892864415514E-11</v>
      </c>
    </row>
    <row r="809" spans="1:11" x14ac:dyDescent="0.2">
      <c r="A809" s="138"/>
      <c r="B809" s="42">
        <f t="shared" si="104"/>
        <v>796</v>
      </c>
      <c r="C809" s="24">
        <f t="shared" si="105"/>
        <v>0</v>
      </c>
      <c r="D809" s="48" t="e">
        <f t="shared" ref="D809:D872" si="110">C809/G809</f>
        <v>#DIV/0!</v>
      </c>
      <c r="E809" s="24">
        <f t="shared" si="106"/>
        <v>0</v>
      </c>
      <c r="F809" s="51" t="e">
        <f t="shared" ref="F809:F872" si="111">E809/G809</f>
        <v>#DIV/0!</v>
      </c>
      <c r="G809" s="44">
        <f>IF(I807*($E$9*0.01/26)&gt;0,H808/2,0)</f>
        <v>0</v>
      </c>
      <c r="H809" s="134"/>
      <c r="I809" s="24">
        <f t="shared" si="107"/>
        <v>0</v>
      </c>
      <c r="J809" s="24">
        <f t="shared" si="108"/>
        <v>-2.7115892864415514E-11</v>
      </c>
      <c r="K809" s="45">
        <f t="shared" si="109"/>
        <v>-2.7115892864415514E-11</v>
      </c>
    </row>
    <row r="810" spans="1:11" x14ac:dyDescent="0.2">
      <c r="A810" s="138"/>
      <c r="B810" s="42">
        <f t="shared" si="104"/>
        <v>797</v>
      </c>
      <c r="C810" s="24">
        <f t="shared" si="105"/>
        <v>0</v>
      </c>
      <c r="D810" s="48" t="e">
        <f t="shared" si="110"/>
        <v>#DIV/0!</v>
      </c>
      <c r="E810" s="24">
        <f t="shared" si="106"/>
        <v>0</v>
      </c>
      <c r="F810" s="51" t="e">
        <f t="shared" si="111"/>
        <v>#DIV/0!</v>
      </c>
      <c r="G810" s="44">
        <f>IF(I809*($E$9*0.01/26)&gt;0,H810/2,0)</f>
        <v>0</v>
      </c>
      <c r="H810" s="133">
        <f>IF(I809*($E$9*0.01/26)&gt;0,(($E$9*0.01/12)*$E$8)/(1-1/(1+($E$9*0.01/12))^($E$10*12)),0)</f>
        <v>0</v>
      </c>
      <c r="I810" s="24">
        <f t="shared" si="107"/>
        <v>0</v>
      </c>
      <c r="J810" s="24">
        <f t="shared" si="108"/>
        <v>-2.7115892864415514E-11</v>
      </c>
      <c r="K810" s="45">
        <f t="shared" si="109"/>
        <v>-2.7115892864415514E-11</v>
      </c>
    </row>
    <row r="811" spans="1:11" x14ac:dyDescent="0.2">
      <c r="A811" s="138"/>
      <c r="B811" s="42">
        <f t="shared" si="104"/>
        <v>798</v>
      </c>
      <c r="C811" s="24">
        <f t="shared" si="105"/>
        <v>0</v>
      </c>
      <c r="D811" s="48" t="e">
        <f t="shared" si="110"/>
        <v>#DIV/0!</v>
      </c>
      <c r="E811" s="24">
        <f t="shared" si="106"/>
        <v>0</v>
      </c>
      <c r="F811" s="51" t="e">
        <f t="shared" si="111"/>
        <v>#DIV/0!</v>
      </c>
      <c r="G811" s="44">
        <f>IF(I809*($E$9*0.01/26)&gt;0,H810/2,0)</f>
        <v>0</v>
      </c>
      <c r="H811" s="134"/>
      <c r="I811" s="24">
        <f t="shared" si="107"/>
        <v>0</v>
      </c>
      <c r="J811" s="24">
        <f t="shared" si="108"/>
        <v>-2.7115892864415514E-11</v>
      </c>
      <c r="K811" s="45">
        <f t="shared" si="109"/>
        <v>-2.7115892864415514E-11</v>
      </c>
    </row>
    <row r="812" spans="1:11" x14ac:dyDescent="0.2">
      <c r="A812" s="138"/>
      <c r="B812" s="42">
        <f t="shared" si="104"/>
        <v>799</v>
      </c>
      <c r="C812" s="24">
        <f t="shared" si="105"/>
        <v>0</v>
      </c>
      <c r="D812" s="48" t="e">
        <f t="shared" si="110"/>
        <v>#DIV/0!</v>
      </c>
      <c r="E812" s="24">
        <f t="shared" si="106"/>
        <v>0</v>
      </c>
      <c r="F812" s="51" t="e">
        <f t="shared" si="111"/>
        <v>#DIV/0!</v>
      </c>
      <c r="G812" s="44">
        <f>IF(I811*($E$9*0.01/26)&gt;0,H812/2,0)</f>
        <v>0</v>
      </c>
      <c r="H812" s="133">
        <f>IF(I811*($E$9*0.01/26)&gt;0,(($E$9*0.01/12)*$E$8)/(1-1/(1+($E$9*0.01/12))^($E$10*12)),0)</f>
        <v>0</v>
      </c>
      <c r="I812" s="24">
        <f t="shared" si="107"/>
        <v>0</v>
      </c>
      <c r="J812" s="24">
        <f t="shared" si="108"/>
        <v>-2.7115892864415514E-11</v>
      </c>
      <c r="K812" s="45">
        <f t="shared" si="109"/>
        <v>-2.7115892864415514E-11</v>
      </c>
    </row>
    <row r="813" spans="1:11" x14ac:dyDescent="0.2">
      <c r="A813" s="138"/>
      <c r="B813" s="42">
        <f t="shared" si="104"/>
        <v>800</v>
      </c>
      <c r="C813" s="24">
        <f t="shared" si="105"/>
        <v>0</v>
      </c>
      <c r="D813" s="48" t="e">
        <f t="shared" si="110"/>
        <v>#DIV/0!</v>
      </c>
      <c r="E813" s="24">
        <f t="shared" si="106"/>
        <v>0</v>
      </c>
      <c r="F813" s="51" t="e">
        <f t="shared" si="111"/>
        <v>#DIV/0!</v>
      </c>
      <c r="G813" s="44">
        <f>IF(I811*($E$9*0.01/26)&gt;0,H812/2,0)</f>
        <v>0</v>
      </c>
      <c r="H813" s="134"/>
      <c r="I813" s="24">
        <f t="shared" si="107"/>
        <v>0</v>
      </c>
      <c r="J813" s="24">
        <f t="shared" si="108"/>
        <v>-2.7115892864415514E-11</v>
      </c>
      <c r="K813" s="45">
        <f t="shared" si="109"/>
        <v>-2.7115892864415514E-11</v>
      </c>
    </row>
    <row r="814" spans="1:11" x14ac:dyDescent="0.2">
      <c r="A814" s="138"/>
      <c r="B814" s="42">
        <f t="shared" si="104"/>
        <v>801</v>
      </c>
      <c r="C814" s="24">
        <f t="shared" si="105"/>
        <v>0</v>
      </c>
      <c r="D814" s="48" t="e">
        <f t="shared" si="110"/>
        <v>#DIV/0!</v>
      </c>
      <c r="E814" s="24">
        <f t="shared" si="106"/>
        <v>0</v>
      </c>
      <c r="F814" s="51" t="e">
        <f t="shared" si="111"/>
        <v>#DIV/0!</v>
      </c>
      <c r="G814" s="44">
        <f>IF(I813*($E$9*0.01/26)&gt;0,H814/2,0)</f>
        <v>0</v>
      </c>
      <c r="H814" s="133">
        <f>IF(I813*($E$9*0.01/26)&gt;0,(($E$9*0.01/12)*$E$8)/(1-1/(1+($E$9*0.01/12))^($E$10*12)),0)</f>
        <v>0</v>
      </c>
      <c r="I814" s="24">
        <f t="shared" si="107"/>
        <v>0</v>
      </c>
      <c r="J814" s="24">
        <f t="shared" si="108"/>
        <v>-2.7115892864415514E-11</v>
      </c>
      <c r="K814" s="45">
        <f t="shared" si="109"/>
        <v>-2.7115892864415514E-11</v>
      </c>
    </row>
    <row r="815" spans="1:11" x14ac:dyDescent="0.2">
      <c r="A815" s="138"/>
      <c r="B815" s="42">
        <f t="shared" si="104"/>
        <v>802</v>
      </c>
      <c r="C815" s="24">
        <f t="shared" si="105"/>
        <v>0</v>
      </c>
      <c r="D815" s="48" t="e">
        <f t="shared" si="110"/>
        <v>#DIV/0!</v>
      </c>
      <c r="E815" s="24">
        <f t="shared" si="106"/>
        <v>0</v>
      </c>
      <c r="F815" s="51" t="e">
        <f t="shared" si="111"/>
        <v>#DIV/0!</v>
      </c>
      <c r="G815" s="44">
        <f>IF(I813*($E$9*0.01/26)&gt;0,H814/2,0)</f>
        <v>0</v>
      </c>
      <c r="H815" s="134"/>
      <c r="I815" s="24">
        <f t="shared" si="107"/>
        <v>0</v>
      </c>
      <c r="J815" s="24">
        <f t="shared" si="108"/>
        <v>-2.7115892864415514E-11</v>
      </c>
      <c r="K815" s="45">
        <f t="shared" si="109"/>
        <v>-2.7115892864415514E-11</v>
      </c>
    </row>
    <row r="816" spans="1:11" x14ac:dyDescent="0.2">
      <c r="A816" s="138"/>
      <c r="B816" s="42">
        <f t="shared" si="104"/>
        <v>803</v>
      </c>
      <c r="C816" s="24">
        <f t="shared" si="105"/>
        <v>0</v>
      </c>
      <c r="D816" s="48" t="e">
        <f t="shared" si="110"/>
        <v>#DIV/0!</v>
      </c>
      <c r="E816" s="24">
        <f t="shared" si="106"/>
        <v>0</v>
      </c>
      <c r="F816" s="51" t="e">
        <f t="shared" si="111"/>
        <v>#DIV/0!</v>
      </c>
      <c r="G816" s="44">
        <f>IF(I815*($E$9*0.01/26)&gt;0,H816/2,0)</f>
        <v>0</v>
      </c>
      <c r="H816" s="133">
        <f>IF(I815*($E$9*0.01/26)&gt;0,(($E$9*0.01/12)*$E$8)/(1-1/(1+($E$9*0.01/12))^($E$10*12)),0)</f>
        <v>0</v>
      </c>
      <c r="I816" s="24">
        <f t="shared" si="107"/>
        <v>0</v>
      </c>
      <c r="J816" s="24">
        <f t="shared" si="108"/>
        <v>-2.7115892864415514E-11</v>
      </c>
      <c r="K816" s="45">
        <f t="shared" si="109"/>
        <v>-2.7115892864415514E-11</v>
      </c>
    </row>
    <row r="817" spans="1:11" x14ac:dyDescent="0.2">
      <c r="A817" s="138"/>
      <c r="B817" s="42">
        <f t="shared" si="104"/>
        <v>804</v>
      </c>
      <c r="C817" s="24">
        <f t="shared" si="105"/>
        <v>0</v>
      </c>
      <c r="D817" s="48" t="e">
        <f t="shared" si="110"/>
        <v>#DIV/0!</v>
      </c>
      <c r="E817" s="24">
        <f t="shared" si="106"/>
        <v>0</v>
      </c>
      <c r="F817" s="51" t="e">
        <f t="shared" si="111"/>
        <v>#DIV/0!</v>
      </c>
      <c r="G817" s="44">
        <f>IF(I815*($E$9*0.01/26)&gt;0,H816/2,0)</f>
        <v>0</v>
      </c>
      <c r="H817" s="134"/>
      <c r="I817" s="24">
        <f t="shared" si="107"/>
        <v>0</v>
      </c>
      <c r="J817" s="24">
        <f t="shared" si="108"/>
        <v>-2.7115892864415514E-11</v>
      </c>
      <c r="K817" s="45">
        <f t="shared" si="109"/>
        <v>-2.7115892864415514E-11</v>
      </c>
    </row>
    <row r="818" spans="1:11" x14ac:dyDescent="0.2">
      <c r="A818" s="138"/>
      <c r="B818" s="42">
        <f t="shared" si="104"/>
        <v>805</v>
      </c>
      <c r="C818" s="24">
        <f t="shared" si="105"/>
        <v>0</v>
      </c>
      <c r="D818" s="48" t="e">
        <f t="shared" si="110"/>
        <v>#DIV/0!</v>
      </c>
      <c r="E818" s="24">
        <f t="shared" si="106"/>
        <v>0</v>
      </c>
      <c r="F818" s="51" t="e">
        <f t="shared" si="111"/>
        <v>#DIV/0!</v>
      </c>
      <c r="G818" s="44">
        <f>IF(I817*($E$9*0.01/26)&gt;0,H818/2,0)</f>
        <v>0</v>
      </c>
      <c r="H818" s="133">
        <f>IF(I817*($E$9*0.01/26)&gt;0,(($E$9*0.01/12)*$E$8)/(1-1/(1+($E$9*0.01/12))^($E$10*12)),0)</f>
        <v>0</v>
      </c>
      <c r="I818" s="24">
        <f t="shared" si="107"/>
        <v>0</v>
      </c>
      <c r="J818" s="24">
        <f t="shared" si="108"/>
        <v>-2.7115892864415514E-11</v>
      </c>
      <c r="K818" s="45">
        <f t="shared" si="109"/>
        <v>-2.7115892864415514E-11</v>
      </c>
    </row>
    <row r="819" spans="1:11" x14ac:dyDescent="0.2">
      <c r="A819" s="139"/>
      <c r="B819" s="42">
        <f t="shared" si="104"/>
        <v>806</v>
      </c>
      <c r="C819" s="24">
        <f t="shared" si="105"/>
        <v>0</v>
      </c>
      <c r="D819" s="48" t="e">
        <f t="shared" si="110"/>
        <v>#DIV/0!</v>
      </c>
      <c r="E819" s="24">
        <f t="shared" si="106"/>
        <v>0</v>
      </c>
      <c r="F819" s="51" t="e">
        <f t="shared" si="111"/>
        <v>#DIV/0!</v>
      </c>
      <c r="G819" s="44">
        <f>IF(I817*($E$9*0.01/26)&gt;0,H818/2,0)</f>
        <v>0</v>
      </c>
      <c r="H819" s="134"/>
      <c r="I819" s="24">
        <f t="shared" si="107"/>
        <v>0</v>
      </c>
      <c r="J819" s="24">
        <f t="shared" si="108"/>
        <v>-2.7115892864415514E-11</v>
      </c>
      <c r="K819" s="45">
        <f t="shared" si="109"/>
        <v>-2.7115892864415514E-11</v>
      </c>
    </row>
    <row r="820" spans="1:11" x14ac:dyDescent="0.2">
      <c r="A820" s="137">
        <f>A794+1</f>
        <v>32</v>
      </c>
      <c r="B820" s="42">
        <f t="shared" si="104"/>
        <v>807</v>
      </c>
      <c r="C820" s="24">
        <f t="shared" si="105"/>
        <v>0</v>
      </c>
      <c r="D820" s="48" t="e">
        <f t="shared" si="110"/>
        <v>#DIV/0!</v>
      </c>
      <c r="E820" s="24">
        <f t="shared" si="106"/>
        <v>0</v>
      </c>
      <c r="F820" s="51" t="e">
        <f t="shared" si="111"/>
        <v>#DIV/0!</v>
      </c>
      <c r="G820" s="44">
        <f>IF(I819*($E$9*0.01/26)&gt;0,H820/2,0)</f>
        <v>0</v>
      </c>
      <c r="H820" s="133">
        <f>IF(I819*($E$9*0.01/26)&gt;0,(($E$9*0.01/12)*$E$8)/(1-1/(1+($E$9*0.01/12))^($E$10*12)),0)</f>
        <v>0</v>
      </c>
      <c r="I820" s="24">
        <f t="shared" si="107"/>
        <v>0</v>
      </c>
      <c r="J820" s="24">
        <f t="shared" si="108"/>
        <v>-2.7115892864415514E-11</v>
      </c>
      <c r="K820" s="45">
        <f t="shared" si="109"/>
        <v>-2.7115892864415514E-11</v>
      </c>
    </row>
    <row r="821" spans="1:11" x14ac:dyDescent="0.2">
      <c r="A821" s="138"/>
      <c r="B821" s="42">
        <f t="shared" si="104"/>
        <v>808</v>
      </c>
      <c r="C821" s="24">
        <f t="shared" si="105"/>
        <v>0</v>
      </c>
      <c r="D821" s="48" t="e">
        <f t="shared" si="110"/>
        <v>#DIV/0!</v>
      </c>
      <c r="E821" s="24">
        <f t="shared" si="106"/>
        <v>0</v>
      </c>
      <c r="F821" s="51" t="e">
        <f t="shared" si="111"/>
        <v>#DIV/0!</v>
      </c>
      <c r="G821" s="44">
        <f>IF(I819*($E$9*0.01/26)&gt;0,H820/2,0)</f>
        <v>0</v>
      </c>
      <c r="H821" s="134"/>
      <c r="I821" s="24">
        <f t="shared" si="107"/>
        <v>0</v>
      </c>
      <c r="J821" s="24">
        <f t="shared" si="108"/>
        <v>-2.7115892864415514E-11</v>
      </c>
      <c r="K821" s="45">
        <f t="shared" si="109"/>
        <v>-2.7115892864415514E-11</v>
      </c>
    </row>
    <row r="822" spans="1:11" x14ac:dyDescent="0.2">
      <c r="A822" s="138"/>
      <c r="B822" s="42">
        <f t="shared" si="104"/>
        <v>809</v>
      </c>
      <c r="C822" s="24">
        <f t="shared" si="105"/>
        <v>0</v>
      </c>
      <c r="D822" s="48" t="e">
        <f t="shared" si="110"/>
        <v>#DIV/0!</v>
      </c>
      <c r="E822" s="24">
        <f t="shared" si="106"/>
        <v>0</v>
      </c>
      <c r="F822" s="51" t="e">
        <f t="shared" si="111"/>
        <v>#DIV/0!</v>
      </c>
      <c r="G822" s="44">
        <f>IF(I821*($E$9*0.01/26)&gt;0,H822/2,0)</f>
        <v>0</v>
      </c>
      <c r="H822" s="133">
        <f>IF(I821*($E$9*0.01/26)&gt;0,(($E$9*0.01/12)*$E$8)/(1-1/(1+($E$9*0.01/12))^($E$10*12)),0)</f>
        <v>0</v>
      </c>
      <c r="I822" s="24">
        <f t="shared" si="107"/>
        <v>0</v>
      </c>
      <c r="J822" s="24">
        <f t="shared" si="108"/>
        <v>-2.7115892864415514E-11</v>
      </c>
      <c r="K822" s="45">
        <f t="shared" si="109"/>
        <v>-2.7115892864415514E-11</v>
      </c>
    </row>
    <row r="823" spans="1:11" x14ac:dyDescent="0.2">
      <c r="A823" s="138"/>
      <c r="B823" s="42">
        <f t="shared" si="104"/>
        <v>810</v>
      </c>
      <c r="C823" s="24">
        <f t="shared" si="105"/>
        <v>0</v>
      </c>
      <c r="D823" s="48" t="e">
        <f t="shared" si="110"/>
        <v>#DIV/0!</v>
      </c>
      <c r="E823" s="24">
        <f t="shared" si="106"/>
        <v>0</v>
      </c>
      <c r="F823" s="51" t="e">
        <f t="shared" si="111"/>
        <v>#DIV/0!</v>
      </c>
      <c r="G823" s="44">
        <f>IF(I821*($E$9*0.01/26)&gt;0,H822/2,0)</f>
        <v>0</v>
      </c>
      <c r="H823" s="134"/>
      <c r="I823" s="24">
        <f t="shared" si="107"/>
        <v>0</v>
      </c>
      <c r="J823" s="24">
        <f t="shared" si="108"/>
        <v>-2.7115892864415514E-11</v>
      </c>
      <c r="K823" s="45">
        <f t="shared" si="109"/>
        <v>-2.7115892864415514E-11</v>
      </c>
    </row>
    <row r="824" spans="1:11" x14ac:dyDescent="0.2">
      <c r="A824" s="138"/>
      <c r="B824" s="42">
        <f t="shared" si="104"/>
        <v>811</v>
      </c>
      <c r="C824" s="24">
        <f t="shared" si="105"/>
        <v>0</v>
      </c>
      <c r="D824" s="48" t="e">
        <f t="shared" si="110"/>
        <v>#DIV/0!</v>
      </c>
      <c r="E824" s="24">
        <f t="shared" si="106"/>
        <v>0</v>
      </c>
      <c r="F824" s="51" t="e">
        <f t="shared" si="111"/>
        <v>#DIV/0!</v>
      </c>
      <c r="G824" s="44">
        <f>IF(I823*($E$9*0.01/26)&gt;0,H824/2,0)</f>
        <v>0</v>
      </c>
      <c r="H824" s="133">
        <f>IF(I823*($E$9*0.01/26)&gt;0,(($E$9*0.01/12)*$E$8)/(1-1/(1+($E$9*0.01/12))^($E$10*12)),0)</f>
        <v>0</v>
      </c>
      <c r="I824" s="24">
        <f t="shared" si="107"/>
        <v>0</v>
      </c>
      <c r="J824" s="24">
        <f t="shared" si="108"/>
        <v>-2.7115892864415514E-11</v>
      </c>
      <c r="K824" s="45">
        <f t="shared" si="109"/>
        <v>-2.7115892864415514E-11</v>
      </c>
    </row>
    <row r="825" spans="1:11" x14ac:dyDescent="0.2">
      <c r="A825" s="138"/>
      <c r="B825" s="42">
        <f t="shared" si="104"/>
        <v>812</v>
      </c>
      <c r="C825" s="24">
        <f t="shared" si="105"/>
        <v>0</v>
      </c>
      <c r="D825" s="48" t="e">
        <f t="shared" si="110"/>
        <v>#DIV/0!</v>
      </c>
      <c r="E825" s="24">
        <f t="shared" si="106"/>
        <v>0</v>
      </c>
      <c r="F825" s="51" t="e">
        <f t="shared" si="111"/>
        <v>#DIV/0!</v>
      </c>
      <c r="G825" s="44">
        <f>IF(I823*($E$9*0.01/26)&gt;0,H824/2,0)</f>
        <v>0</v>
      </c>
      <c r="H825" s="134"/>
      <c r="I825" s="24">
        <f t="shared" si="107"/>
        <v>0</v>
      </c>
      <c r="J825" s="24">
        <f t="shared" si="108"/>
        <v>-2.7115892864415514E-11</v>
      </c>
      <c r="K825" s="45">
        <f t="shared" si="109"/>
        <v>-2.7115892864415514E-11</v>
      </c>
    </row>
    <row r="826" spans="1:11" x14ac:dyDescent="0.2">
      <c r="A826" s="138"/>
      <c r="B826" s="42">
        <f t="shared" si="104"/>
        <v>813</v>
      </c>
      <c r="C826" s="24">
        <f t="shared" si="105"/>
        <v>0</v>
      </c>
      <c r="D826" s="48" t="e">
        <f t="shared" si="110"/>
        <v>#DIV/0!</v>
      </c>
      <c r="E826" s="24">
        <f t="shared" si="106"/>
        <v>0</v>
      </c>
      <c r="F826" s="51" t="e">
        <f t="shared" si="111"/>
        <v>#DIV/0!</v>
      </c>
      <c r="G826" s="44">
        <f>IF(I825*($E$9*0.01/26)&gt;0,H826/2,0)</f>
        <v>0</v>
      </c>
      <c r="H826" s="133">
        <f>IF(I825*($E$9*0.01/26)&gt;0,(($E$9*0.01/12)*$E$8)/(1-1/(1+($E$9*0.01/12))^($E$10*12)),0)</f>
        <v>0</v>
      </c>
      <c r="I826" s="24">
        <f t="shared" si="107"/>
        <v>0</v>
      </c>
      <c r="J826" s="24">
        <f t="shared" si="108"/>
        <v>-2.7115892864415514E-11</v>
      </c>
      <c r="K826" s="45">
        <f t="shared" si="109"/>
        <v>-2.7115892864415514E-11</v>
      </c>
    </row>
    <row r="827" spans="1:11" x14ac:dyDescent="0.2">
      <c r="A827" s="138"/>
      <c r="B827" s="42">
        <f t="shared" si="104"/>
        <v>814</v>
      </c>
      <c r="C827" s="24">
        <f t="shared" si="105"/>
        <v>0</v>
      </c>
      <c r="D827" s="48" t="e">
        <f t="shared" si="110"/>
        <v>#DIV/0!</v>
      </c>
      <c r="E827" s="24">
        <f t="shared" si="106"/>
        <v>0</v>
      </c>
      <c r="F827" s="51" t="e">
        <f t="shared" si="111"/>
        <v>#DIV/0!</v>
      </c>
      <c r="G827" s="44">
        <f>IF(I825*($E$9*0.01/26)&gt;0,H826/2,0)</f>
        <v>0</v>
      </c>
      <c r="H827" s="134"/>
      <c r="I827" s="24">
        <f t="shared" si="107"/>
        <v>0</v>
      </c>
      <c r="J827" s="24">
        <f t="shared" si="108"/>
        <v>-2.7115892864415514E-11</v>
      </c>
      <c r="K827" s="45">
        <f t="shared" si="109"/>
        <v>-2.7115892864415514E-11</v>
      </c>
    </row>
    <row r="828" spans="1:11" x14ac:dyDescent="0.2">
      <c r="A828" s="138"/>
      <c r="B828" s="42">
        <f t="shared" si="104"/>
        <v>815</v>
      </c>
      <c r="C828" s="24">
        <f t="shared" si="105"/>
        <v>0</v>
      </c>
      <c r="D828" s="48" t="e">
        <f t="shared" si="110"/>
        <v>#DIV/0!</v>
      </c>
      <c r="E828" s="24">
        <f t="shared" si="106"/>
        <v>0</v>
      </c>
      <c r="F828" s="51" t="e">
        <f t="shared" si="111"/>
        <v>#DIV/0!</v>
      </c>
      <c r="G828" s="44">
        <f>IF(I827*($E$9*0.01/26)&gt;0,H828/2,0)</f>
        <v>0</v>
      </c>
      <c r="H828" s="133">
        <f>IF(I827*($E$9*0.01/26)&gt;0,(($E$9*0.01/12)*$E$8)/(1-1/(1+($E$9*0.01/12))^($E$10*12)),0)</f>
        <v>0</v>
      </c>
      <c r="I828" s="24">
        <f t="shared" si="107"/>
        <v>0</v>
      </c>
      <c r="J828" s="24">
        <f t="shared" si="108"/>
        <v>-2.7115892864415514E-11</v>
      </c>
      <c r="K828" s="45">
        <f t="shared" si="109"/>
        <v>-2.7115892864415514E-11</v>
      </c>
    </row>
    <row r="829" spans="1:11" x14ac:dyDescent="0.2">
      <c r="A829" s="138"/>
      <c r="B829" s="42">
        <f t="shared" si="104"/>
        <v>816</v>
      </c>
      <c r="C829" s="24">
        <f t="shared" si="105"/>
        <v>0</v>
      </c>
      <c r="D829" s="48" t="e">
        <f t="shared" si="110"/>
        <v>#DIV/0!</v>
      </c>
      <c r="E829" s="24">
        <f t="shared" si="106"/>
        <v>0</v>
      </c>
      <c r="F829" s="51" t="e">
        <f t="shared" si="111"/>
        <v>#DIV/0!</v>
      </c>
      <c r="G829" s="44">
        <f>IF(I827*($E$9*0.01/26)&gt;0,H828/2,0)</f>
        <v>0</v>
      </c>
      <c r="H829" s="134"/>
      <c r="I829" s="24">
        <f t="shared" si="107"/>
        <v>0</v>
      </c>
      <c r="J829" s="24">
        <f t="shared" si="108"/>
        <v>-2.7115892864415514E-11</v>
      </c>
      <c r="K829" s="45">
        <f t="shared" si="109"/>
        <v>-2.7115892864415514E-11</v>
      </c>
    </row>
    <row r="830" spans="1:11" x14ac:dyDescent="0.2">
      <c r="A830" s="138"/>
      <c r="B830" s="42">
        <f t="shared" si="104"/>
        <v>817</v>
      </c>
      <c r="C830" s="24">
        <f t="shared" si="105"/>
        <v>0</v>
      </c>
      <c r="D830" s="48" t="e">
        <f t="shared" si="110"/>
        <v>#DIV/0!</v>
      </c>
      <c r="E830" s="24">
        <f t="shared" si="106"/>
        <v>0</v>
      </c>
      <c r="F830" s="51" t="e">
        <f t="shared" si="111"/>
        <v>#DIV/0!</v>
      </c>
      <c r="G830" s="44">
        <f>IF(I829*($E$9*0.01/26)&gt;0,H830/2,0)</f>
        <v>0</v>
      </c>
      <c r="H830" s="133">
        <f>IF(I829*($E$9*0.01/26)&gt;0,(($E$9*0.01/12)*$E$8)/(1-1/(1+($E$9*0.01/12))^($E$10*12)),0)</f>
        <v>0</v>
      </c>
      <c r="I830" s="24">
        <f t="shared" si="107"/>
        <v>0</v>
      </c>
      <c r="J830" s="24">
        <f t="shared" si="108"/>
        <v>-2.7115892864415514E-11</v>
      </c>
      <c r="K830" s="45">
        <f t="shared" si="109"/>
        <v>-2.7115892864415514E-11</v>
      </c>
    </row>
    <row r="831" spans="1:11" x14ac:dyDescent="0.2">
      <c r="A831" s="138"/>
      <c r="B831" s="42">
        <f t="shared" si="104"/>
        <v>818</v>
      </c>
      <c r="C831" s="24">
        <f t="shared" si="105"/>
        <v>0</v>
      </c>
      <c r="D831" s="48" t="e">
        <f t="shared" si="110"/>
        <v>#DIV/0!</v>
      </c>
      <c r="E831" s="24">
        <f t="shared" si="106"/>
        <v>0</v>
      </c>
      <c r="F831" s="51" t="e">
        <f t="shared" si="111"/>
        <v>#DIV/0!</v>
      </c>
      <c r="G831" s="44">
        <f>IF(I829*($E$9*0.01/26)&gt;0,H830/2,0)</f>
        <v>0</v>
      </c>
      <c r="H831" s="134"/>
      <c r="I831" s="24">
        <f t="shared" si="107"/>
        <v>0</v>
      </c>
      <c r="J831" s="24">
        <f t="shared" si="108"/>
        <v>-2.7115892864415514E-11</v>
      </c>
      <c r="K831" s="45">
        <f t="shared" si="109"/>
        <v>-2.7115892864415514E-11</v>
      </c>
    </row>
    <row r="832" spans="1:11" x14ac:dyDescent="0.2">
      <c r="A832" s="138"/>
      <c r="B832" s="42">
        <f t="shared" si="104"/>
        <v>819</v>
      </c>
      <c r="C832" s="24">
        <f t="shared" si="105"/>
        <v>0</v>
      </c>
      <c r="D832" s="48" t="e">
        <f t="shared" si="110"/>
        <v>#DIV/0!</v>
      </c>
      <c r="E832" s="24">
        <f t="shared" si="106"/>
        <v>0</v>
      </c>
      <c r="F832" s="51" t="e">
        <f t="shared" si="111"/>
        <v>#DIV/0!</v>
      </c>
      <c r="G832" s="44">
        <f>IF(I831*($E$9*0.01/26)&gt;0,H832/2,0)</f>
        <v>0</v>
      </c>
      <c r="H832" s="133">
        <f>IF(I831*($E$9*0.01/26)&gt;0,(($E$9*0.01/12)*$E$8)/(1-1/(1+($E$9*0.01/12))^($E$10*12)),0)</f>
        <v>0</v>
      </c>
      <c r="I832" s="24">
        <f t="shared" si="107"/>
        <v>0</v>
      </c>
      <c r="J832" s="24">
        <f t="shared" si="108"/>
        <v>-2.7115892864415514E-11</v>
      </c>
      <c r="K832" s="45">
        <f t="shared" si="109"/>
        <v>-2.7115892864415514E-11</v>
      </c>
    </row>
    <row r="833" spans="1:11" x14ac:dyDescent="0.2">
      <c r="A833" s="138"/>
      <c r="B833" s="42">
        <f t="shared" si="104"/>
        <v>820</v>
      </c>
      <c r="C833" s="24">
        <f t="shared" si="105"/>
        <v>0</v>
      </c>
      <c r="D833" s="48" t="e">
        <f t="shared" si="110"/>
        <v>#DIV/0!</v>
      </c>
      <c r="E833" s="24">
        <f t="shared" si="106"/>
        <v>0</v>
      </c>
      <c r="F833" s="51" t="e">
        <f t="shared" si="111"/>
        <v>#DIV/0!</v>
      </c>
      <c r="G833" s="44">
        <f>IF(I831*($E$9*0.01/26)&gt;0,H832/2,0)</f>
        <v>0</v>
      </c>
      <c r="H833" s="134"/>
      <c r="I833" s="24">
        <f t="shared" si="107"/>
        <v>0</v>
      </c>
      <c r="J833" s="24">
        <f t="shared" si="108"/>
        <v>-2.7115892864415514E-11</v>
      </c>
      <c r="K833" s="45">
        <f t="shared" si="109"/>
        <v>-2.7115892864415514E-11</v>
      </c>
    </row>
    <row r="834" spans="1:11" x14ac:dyDescent="0.2">
      <c r="A834" s="138"/>
      <c r="B834" s="42">
        <f t="shared" si="104"/>
        <v>821</v>
      </c>
      <c r="C834" s="24">
        <f t="shared" si="105"/>
        <v>0</v>
      </c>
      <c r="D834" s="48" t="e">
        <f t="shared" si="110"/>
        <v>#DIV/0!</v>
      </c>
      <c r="E834" s="24">
        <f t="shared" si="106"/>
        <v>0</v>
      </c>
      <c r="F834" s="51" t="e">
        <f t="shared" si="111"/>
        <v>#DIV/0!</v>
      </c>
      <c r="G834" s="44">
        <f>IF(I833*($E$9*0.01/26)&gt;0,H834/2,0)</f>
        <v>0</v>
      </c>
      <c r="H834" s="133">
        <f>IF(I833*($E$9*0.01/26)&gt;0,(($E$9*0.01/12)*$E$8)/(1-1/(1+($E$9*0.01/12))^($E$10*12)),0)</f>
        <v>0</v>
      </c>
      <c r="I834" s="24">
        <f t="shared" si="107"/>
        <v>0</v>
      </c>
      <c r="J834" s="24">
        <f t="shared" si="108"/>
        <v>-2.7115892864415514E-11</v>
      </c>
      <c r="K834" s="45">
        <f t="shared" si="109"/>
        <v>-2.7115892864415514E-11</v>
      </c>
    </row>
    <row r="835" spans="1:11" x14ac:dyDescent="0.2">
      <c r="A835" s="138"/>
      <c r="B835" s="42">
        <f t="shared" si="104"/>
        <v>822</v>
      </c>
      <c r="C835" s="24">
        <f t="shared" si="105"/>
        <v>0</v>
      </c>
      <c r="D835" s="48" t="e">
        <f t="shared" si="110"/>
        <v>#DIV/0!</v>
      </c>
      <c r="E835" s="24">
        <f t="shared" si="106"/>
        <v>0</v>
      </c>
      <c r="F835" s="51" t="e">
        <f t="shared" si="111"/>
        <v>#DIV/0!</v>
      </c>
      <c r="G835" s="44">
        <f>IF(I833*($E$9*0.01/26)&gt;0,H834/2,0)</f>
        <v>0</v>
      </c>
      <c r="H835" s="134"/>
      <c r="I835" s="24">
        <f t="shared" si="107"/>
        <v>0</v>
      </c>
      <c r="J835" s="24">
        <f t="shared" si="108"/>
        <v>-2.7115892864415514E-11</v>
      </c>
      <c r="K835" s="45">
        <f t="shared" si="109"/>
        <v>-2.7115892864415514E-11</v>
      </c>
    </row>
    <row r="836" spans="1:11" x14ac:dyDescent="0.2">
      <c r="A836" s="138"/>
      <c r="B836" s="42">
        <f t="shared" si="104"/>
        <v>823</v>
      </c>
      <c r="C836" s="24">
        <f t="shared" si="105"/>
        <v>0</v>
      </c>
      <c r="D836" s="48" t="e">
        <f t="shared" si="110"/>
        <v>#DIV/0!</v>
      </c>
      <c r="E836" s="24">
        <f t="shared" si="106"/>
        <v>0</v>
      </c>
      <c r="F836" s="51" t="e">
        <f t="shared" si="111"/>
        <v>#DIV/0!</v>
      </c>
      <c r="G836" s="44">
        <f>IF(I835*($E$9*0.01/26)&gt;0,H836/2,0)</f>
        <v>0</v>
      </c>
      <c r="H836" s="133">
        <f>IF(I835*($E$9*0.01/26)&gt;0,(($E$9*0.01/12)*$E$8)/(1-1/(1+($E$9*0.01/12))^($E$10*12)),0)</f>
        <v>0</v>
      </c>
      <c r="I836" s="24">
        <f t="shared" si="107"/>
        <v>0</v>
      </c>
      <c r="J836" s="24">
        <f t="shared" si="108"/>
        <v>-2.7115892864415514E-11</v>
      </c>
      <c r="K836" s="45">
        <f t="shared" si="109"/>
        <v>-2.7115892864415514E-11</v>
      </c>
    </row>
    <row r="837" spans="1:11" x14ac:dyDescent="0.2">
      <c r="A837" s="138"/>
      <c r="B837" s="42">
        <f t="shared" si="104"/>
        <v>824</v>
      </c>
      <c r="C837" s="24">
        <f t="shared" si="105"/>
        <v>0</v>
      </c>
      <c r="D837" s="48" t="e">
        <f t="shared" si="110"/>
        <v>#DIV/0!</v>
      </c>
      <c r="E837" s="24">
        <f t="shared" si="106"/>
        <v>0</v>
      </c>
      <c r="F837" s="51" t="e">
        <f t="shared" si="111"/>
        <v>#DIV/0!</v>
      </c>
      <c r="G837" s="44">
        <f>IF(I835*($E$9*0.01/26)&gt;0,H836/2,0)</f>
        <v>0</v>
      </c>
      <c r="H837" s="134"/>
      <c r="I837" s="24">
        <f t="shared" si="107"/>
        <v>0</v>
      </c>
      <c r="J837" s="24">
        <f t="shared" si="108"/>
        <v>-2.7115892864415514E-11</v>
      </c>
      <c r="K837" s="45">
        <f t="shared" si="109"/>
        <v>-2.7115892864415514E-11</v>
      </c>
    </row>
    <row r="838" spans="1:11" x14ac:dyDescent="0.2">
      <c r="A838" s="138"/>
      <c r="B838" s="42">
        <f t="shared" si="104"/>
        <v>825</v>
      </c>
      <c r="C838" s="24">
        <f t="shared" si="105"/>
        <v>0</v>
      </c>
      <c r="D838" s="48" t="e">
        <f t="shared" si="110"/>
        <v>#DIV/0!</v>
      </c>
      <c r="E838" s="24">
        <f t="shared" si="106"/>
        <v>0</v>
      </c>
      <c r="F838" s="51" t="e">
        <f t="shared" si="111"/>
        <v>#DIV/0!</v>
      </c>
      <c r="G838" s="44">
        <f>IF(I837*($E$9*0.01/26)&gt;0,H838/2,0)</f>
        <v>0</v>
      </c>
      <c r="H838" s="133">
        <f>IF(I837*($E$9*0.01/26)&gt;0,(($E$9*0.01/12)*$E$8)/(1-1/(1+($E$9*0.01/12))^($E$10*12)),0)</f>
        <v>0</v>
      </c>
      <c r="I838" s="24">
        <f t="shared" si="107"/>
        <v>0</v>
      </c>
      <c r="J838" s="24">
        <f t="shared" si="108"/>
        <v>-2.7115892864415514E-11</v>
      </c>
      <c r="K838" s="45">
        <f t="shared" si="109"/>
        <v>-2.7115892864415514E-11</v>
      </c>
    </row>
    <row r="839" spans="1:11" x14ac:dyDescent="0.2">
      <c r="A839" s="138"/>
      <c r="B839" s="42">
        <f t="shared" si="104"/>
        <v>826</v>
      </c>
      <c r="C839" s="24">
        <f t="shared" si="105"/>
        <v>0</v>
      </c>
      <c r="D839" s="48" t="e">
        <f t="shared" si="110"/>
        <v>#DIV/0!</v>
      </c>
      <c r="E839" s="24">
        <f t="shared" si="106"/>
        <v>0</v>
      </c>
      <c r="F839" s="51" t="e">
        <f t="shared" si="111"/>
        <v>#DIV/0!</v>
      </c>
      <c r="G839" s="44">
        <f>IF(I837*($E$9*0.01/26)&gt;0,H838/2,0)</f>
        <v>0</v>
      </c>
      <c r="H839" s="134"/>
      <c r="I839" s="24">
        <f t="shared" si="107"/>
        <v>0</v>
      </c>
      <c r="J839" s="24">
        <f t="shared" si="108"/>
        <v>-2.7115892864415514E-11</v>
      </c>
      <c r="K839" s="45">
        <f t="shared" si="109"/>
        <v>-2.7115892864415514E-11</v>
      </c>
    </row>
    <row r="840" spans="1:11" x14ac:dyDescent="0.2">
      <c r="A840" s="138"/>
      <c r="B840" s="42">
        <f t="shared" si="104"/>
        <v>827</v>
      </c>
      <c r="C840" s="24">
        <f t="shared" si="105"/>
        <v>0</v>
      </c>
      <c r="D840" s="48" t="e">
        <f t="shared" si="110"/>
        <v>#DIV/0!</v>
      </c>
      <c r="E840" s="24">
        <f t="shared" si="106"/>
        <v>0</v>
      </c>
      <c r="F840" s="51" t="e">
        <f t="shared" si="111"/>
        <v>#DIV/0!</v>
      </c>
      <c r="G840" s="44">
        <f>IF(I839*($E$9*0.01/26)&gt;0,H840/2,0)</f>
        <v>0</v>
      </c>
      <c r="H840" s="133">
        <f>IF(I839*($E$9*0.01/26)&gt;0,(($E$9*0.01/12)*$E$8)/(1-1/(1+($E$9*0.01/12))^($E$10*12)),0)</f>
        <v>0</v>
      </c>
      <c r="I840" s="24">
        <f t="shared" si="107"/>
        <v>0</v>
      </c>
      <c r="J840" s="24">
        <f t="shared" si="108"/>
        <v>-2.7115892864415514E-11</v>
      </c>
      <c r="K840" s="45">
        <f t="shared" si="109"/>
        <v>-2.7115892864415514E-11</v>
      </c>
    </row>
    <row r="841" spans="1:11" x14ac:dyDescent="0.2">
      <c r="A841" s="138"/>
      <c r="B841" s="42">
        <f t="shared" si="104"/>
        <v>828</v>
      </c>
      <c r="C841" s="24">
        <f t="shared" si="105"/>
        <v>0</v>
      </c>
      <c r="D841" s="48" t="e">
        <f t="shared" si="110"/>
        <v>#DIV/0!</v>
      </c>
      <c r="E841" s="24">
        <f t="shared" si="106"/>
        <v>0</v>
      </c>
      <c r="F841" s="51" t="e">
        <f t="shared" si="111"/>
        <v>#DIV/0!</v>
      </c>
      <c r="G841" s="44">
        <f>IF(I839*($E$9*0.01/26)&gt;0,H840/2,0)</f>
        <v>0</v>
      </c>
      <c r="H841" s="134"/>
      <c r="I841" s="24">
        <f t="shared" si="107"/>
        <v>0</v>
      </c>
      <c r="J841" s="24">
        <f t="shared" si="108"/>
        <v>-2.7115892864415514E-11</v>
      </c>
      <c r="K841" s="45">
        <f t="shared" si="109"/>
        <v>-2.7115892864415514E-11</v>
      </c>
    </row>
    <row r="842" spans="1:11" x14ac:dyDescent="0.2">
      <c r="A842" s="138"/>
      <c r="B842" s="42">
        <f t="shared" si="104"/>
        <v>829</v>
      </c>
      <c r="C842" s="24">
        <f t="shared" si="105"/>
        <v>0</v>
      </c>
      <c r="D842" s="48" t="e">
        <f t="shared" si="110"/>
        <v>#DIV/0!</v>
      </c>
      <c r="E842" s="24">
        <f t="shared" si="106"/>
        <v>0</v>
      </c>
      <c r="F842" s="51" t="e">
        <f t="shared" si="111"/>
        <v>#DIV/0!</v>
      </c>
      <c r="G842" s="44">
        <f>IF(I841*($E$9*0.01/26)&gt;0,H842/2,0)</f>
        <v>0</v>
      </c>
      <c r="H842" s="133">
        <f>IF(I841*($E$9*0.01/26)&gt;0,(($E$9*0.01/12)*$E$8)/(1-1/(1+($E$9*0.01/12))^($E$10*12)),0)</f>
        <v>0</v>
      </c>
      <c r="I842" s="24">
        <f t="shared" si="107"/>
        <v>0</v>
      </c>
      <c r="J842" s="24">
        <f t="shared" si="108"/>
        <v>-2.7115892864415514E-11</v>
      </c>
      <c r="K842" s="45">
        <f t="shared" si="109"/>
        <v>-2.7115892864415514E-11</v>
      </c>
    </row>
    <row r="843" spans="1:11" x14ac:dyDescent="0.2">
      <c r="A843" s="138"/>
      <c r="B843" s="42">
        <f t="shared" si="104"/>
        <v>830</v>
      </c>
      <c r="C843" s="24">
        <f t="shared" si="105"/>
        <v>0</v>
      </c>
      <c r="D843" s="48" t="e">
        <f t="shared" si="110"/>
        <v>#DIV/0!</v>
      </c>
      <c r="E843" s="24">
        <f t="shared" si="106"/>
        <v>0</v>
      </c>
      <c r="F843" s="51" t="e">
        <f t="shared" si="111"/>
        <v>#DIV/0!</v>
      </c>
      <c r="G843" s="44">
        <f>IF(I841*($E$9*0.01/26)&gt;0,H842/2,0)</f>
        <v>0</v>
      </c>
      <c r="H843" s="134"/>
      <c r="I843" s="24">
        <f t="shared" si="107"/>
        <v>0</v>
      </c>
      <c r="J843" s="24">
        <f t="shared" si="108"/>
        <v>-2.7115892864415514E-11</v>
      </c>
      <c r="K843" s="45">
        <f t="shared" si="109"/>
        <v>-2.7115892864415514E-11</v>
      </c>
    </row>
    <row r="844" spans="1:11" x14ac:dyDescent="0.2">
      <c r="A844" s="138"/>
      <c r="B844" s="42">
        <f t="shared" si="104"/>
        <v>831</v>
      </c>
      <c r="C844" s="24">
        <f t="shared" si="105"/>
        <v>0</v>
      </c>
      <c r="D844" s="48" t="e">
        <f t="shared" si="110"/>
        <v>#DIV/0!</v>
      </c>
      <c r="E844" s="24">
        <f t="shared" si="106"/>
        <v>0</v>
      </c>
      <c r="F844" s="51" t="e">
        <f t="shared" si="111"/>
        <v>#DIV/0!</v>
      </c>
      <c r="G844" s="44">
        <f>IF(I843*($E$9*0.01/26)&gt;0,H844/2,0)</f>
        <v>0</v>
      </c>
      <c r="H844" s="133">
        <f>IF(I843*($E$9*0.01/26)&gt;0,(($E$9*0.01/12)*$E$8)/(1-1/(1+($E$9*0.01/12))^($E$10*12)),0)</f>
        <v>0</v>
      </c>
      <c r="I844" s="24">
        <f t="shared" si="107"/>
        <v>0</v>
      </c>
      <c r="J844" s="24">
        <f t="shared" si="108"/>
        <v>-2.7115892864415514E-11</v>
      </c>
      <c r="K844" s="45">
        <f t="shared" si="109"/>
        <v>-2.7115892864415514E-11</v>
      </c>
    </row>
    <row r="845" spans="1:11" x14ac:dyDescent="0.2">
      <c r="A845" s="139"/>
      <c r="B845" s="42">
        <f t="shared" si="104"/>
        <v>832</v>
      </c>
      <c r="C845" s="24">
        <f t="shared" si="105"/>
        <v>0</v>
      </c>
      <c r="D845" s="48" t="e">
        <f t="shared" si="110"/>
        <v>#DIV/0!</v>
      </c>
      <c r="E845" s="24">
        <f t="shared" si="106"/>
        <v>0</v>
      </c>
      <c r="F845" s="51" t="e">
        <f t="shared" si="111"/>
        <v>#DIV/0!</v>
      </c>
      <c r="G845" s="44">
        <f>IF(I843*($E$9*0.01/26)&gt;0,H844/2,0)</f>
        <v>0</v>
      </c>
      <c r="H845" s="134"/>
      <c r="I845" s="24">
        <f t="shared" si="107"/>
        <v>0</v>
      </c>
      <c r="J845" s="24">
        <f t="shared" si="108"/>
        <v>-2.7115892864415514E-11</v>
      </c>
      <c r="K845" s="45">
        <f t="shared" si="109"/>
        <v>-2.7115892864415514E-11</v>
      </c>
    </row>
    <row r="846" spans="1:11" x14ac:dyDescent="0.2">
      <c r="A846" s="137">
        <f>A820+1</f>
        <v>33</v>
      </c>
      <c r="B846" s="42">
        <f t="shared" si="104"/>
        <v>833</v>
      </c>
      <c r="C846" s="24">
        <f t="shared" si="105"/>
        <v>0</v>
      </c>
      <c r="D846" s="48" t="e">
        <f t="shared" si="110"/>
        <v>#DIV/0!</v>
      </c>
      <c r="E846" s="24">
        <f t="shared" si="106"/>
        <v>0</v>
      </c>
      <c r="F846" s="51" t="e">
        <f t="shared" si="111"/>
        <v>#DIV/0!</v>
      </c>
      <c r="G846" s="44">
        <f>IF(I845*($E$9*0.01/26)&gt;0,H846/2,0)</f>
        <v>0</v>
      </c>
      <c r="H846" s="133">
        <f>IF(I845*($E$9*0.01/26)&gt;0,(($E$9*0.01/12)*$E$8)/(1-1/(1+($E$9*0.01/12))^($E$10*12)),0)</f>
        <v>0</v>
      </c>
      <c r="I846" s="24">
        <f t="shared" si="107"/>
        <v>0</v>
      </c>
      <c r="J846" s="24">
        <f t="shared" si="108"/>
        <v>-2.7115892864415514E-11</v>
      </c>
      <c r="K846" s="45">
        <f t="shared" si="109"/>
        <v>-2.7115892864415514E-11</v>
      </c>
    </row>
    <row r="847" spans="1:11" x14ac:dyDescent="0.2">
      <c r="A847" s="138"/>
      <c r="B847" s="42">
        <f t="shared" si="104"/>
        <v>834</v>
      </c>
      <c r="C847" s="24">
        <f t="shared" si="105"/>
        <v>0</v>
      </c>
      <c r="D847" s="48" t="e">
        <f t="shared" si="110"/>
        <v>#DIV/0!</v>
      </c>
      <c r="E847" s="24">
        <f t="shared" si="106"/>
        <v>0</v>
      </c>
      <c r="F847" s="51" t="e">
        <f t="shared" si="111"/>
        <v>#DIV/0!</v>
      </c>
      <c r="G847" s="44">
        <f>IF(I845*($E$9*0.01/26)&gt;0,H846/2,0)</f>
        <v>0</v>
      </c>
      <c r="H847" s="134"/>
      <c r="I847" s="24">
        <f t="shared" si="107"/>
        <v>0</v>
      </c>
      <c r="J847" s="24">
        <f t="shared" si="108"/>
        <v>-2.7115892864415514E-11</v>
      </c>
      <c r="K847" s="45">
        <f t="shared" si="109"/>
        <v>-2.7115892864415514E-11</v>
      </c>
    </row>
    <row r="848" spans="1:11" x14ac:dyDescent="0.2">
      <c r="A848" s="138"/>
      <c r="B848" s="42">
        <f t="shared" si="104"/>
        <v>835</v>
      </c>
      <c r="C848" s="24">
        <f t="shared" si="105"/>
        <v>0</v>
      </c>
      <c r="D848" s="48" t="e">
        <f t="shared" si="110"/>
        <v>#DIV/0!</v>
      </c>
      <c r="E848" s="24">
        <f t="shared" si="106"/>
        <v>0</v>
      </c>
      <c r="F848" s="51" t="e">
        <f t="shared" si="111"/>
        <v>#DIV/0!</v>
      </c>
      <c r="G848" s="44">
        <f>IF(I847*($E$9*0.01/26)&gt;0,H848/2,0)</f>
        <v>0</v>
      </c>
      <c r="H848" s="133">
        <f>IF(I847*($E$9*0.01/26)&gt;0,(($E$9*0.01/12)*$E$8)/(1-1/(1+($E$9*0.01/12))^($E$10*12)),0)</f>
        <v>0</v>
      </c>
      <c r="I848" s="24">
        <f t="shared" si="107"/>
        <v>0</v>
      </c>
      <c r="J848" s="24">
        <f t="shared" si="108"/>
        <v>-2.7115892864415514E-11</v>
      </c>
      <c r="K848" s="45">
        <f t="shared" si="109"/>
        <v>-2.7115892864415514E-11</v>
      </c>
    </row>
    <row r="849" spans="1:11" x14ac:dyDescent="0.2">
      <c r="A849" s="138"/>
      <c r="B849" s="42">
        <f t="shared" si="104"/>
        <v>836</v>
      </c>
      <c r="C849" s="24">
        <f t="shared" si="105"/>
        <v>0</v>
      </c>
      <c r="D849" s="48" t="e">
        <f t="shared" si="110"/>
        <v>#DIV/0!</v>
      </c>
      <c r="E849" s="24">
        <f t="shared" si="106"/>
        <v>0</v>
      </c>
      <c r="F849" s="51" t="e">
        <f t="shared" si="111"/>
        <v>#DIV/0!</v>
      </c>
      <c r="G849" s="44">
        <f>IF(I847*($E$9*0.01/26)&gt;0,H848/2,0)</f>
        <v>0</v>
      </c>
      <c r="H849" s="134"/>
      <c r="I849" s="24">
        <f t="shared" si="107"/>
        <v>0</v>
      </c>
      <c r="J849" s="24">
        <f t="shared" si="108"/>
        <v>-2.7115892864415514E-11</v>
      </c>
      <c r="K849" s="45">
        <f t="shared" si="109"/>
        <v>-2.7115892864415514E-11</v>
      </c>
    </row>
    <row r="850" spans="1:11" x14ac:dyDescent="0.2">
      <c r="A850" s="138"/>
      <c r="B850" s="42">
        <f t="shared" si="104"/>
        <v>837</v>
      </c>
      <c r="C850" s="24">
        <f t="shared" si="105"/>
        <v>0</v>
      </c>
      <c r="D850" s="48" t="e">
        <f t="shared" si="110"/>
        <v>#DIV/0!</v>
      </c>
      <c r="E850" s="24">
        <f t="shared" si="106"/>
        <v>0</v>
      </c>
      <c r="F850" s="51" t="e">
        <f t="shared" si="111"/>
        <v>#DIV/0!</v>
      </c>
      <c r="G850" s="44">
        <f>IF(I849*($E$9*0.01/26)&gt;0,H850/2,0)</f>
        <v>0</v>
      </c>
      <c r="H850" s="133">
        <f>IF(I849*($E$9*0.01/26)&gt;0,(($E$9*0.01/12)*$E$8)/(1-1/(1+($E$9*0.01/12))^($E$10*12)),0)</f>
        <v>0</v>
      </c>
      <c r="I850" s="24">
        <f t="shared" si="107"/>
        <v>0</v>
      </c>
      <c r="J850" s="24">
        <f t="shared" si="108"/>
        <v>-2.7115892864415514E-11</v>
      </c>
      <c r="K850" s="45">
        <f t="shared" si="109"/>
        <v>-2.7115892864415514E-11</v>
      </c>
    </row>
    <row r="851" spans="1:11" x14ac:dyDescent="0.2">
      <c r="A851" s="138"/>
      <c r="B851" s="42">
        <f t="shared" si="104"/>
        <v>838</v>
      </c>
      <c r="C851" s="24">
        <f t="shared" si="105"/>
        <v>0</v>
      </c>
      <c r="D851" s="48" t="e">
        <f t="shared" si="110"/>
        <v>#DIV/0!</v>
      </c>
      <c r="E851" s="24">
        <f t="shared" si="106"/>
        <v>0</v>
      </c>
      <c r="F851" s="51" t="e">
        <f t="shared" si="111"/>
        <v>#DIV/0!</v>
      </c>
      <c r="G851" s="44">
        <f>IF(I849*($E$9*0.01/26)&gt;0,H850/2,0)</f>
        <v>0</v>
      </c>
      <c r="H851" s="134"/>
      <c r="I851" s="24">
        <f t="shared" si="107"/>
        <v>0</v>
      </c>
      <c r="J851" s="24">
        <f t="shared" si="108"/>
        <v>-2.7115892864415514E-11</v>
      </c>
      <c r="K851" s="45">
        <f t="shared" si="109"/>
        <v>-2.7115892864415514E-11</v>
      </c>
    </row>
    <row r="852" spans="1:11" x14ac:dyDescent="0.2">
      <c r="A852" s="138"/>
      <c r="B852" s="42">
        <f t="shared" si="104"/>
        <v>839</v>
      </c>
      <c r="C852" s="24">
        <f t="shared" si="105"/>
        <v>0</v>
      </c>
      <c r="D852" s="48" t="e">
        <f t="shared" si="110"/>
        <v>#DIV/0!</v>
      </c>
      <c r="E852" s="24">
        <f t="shared" si="106"/>
        <v>0</v>
      </c>
      <c r="F852" s="51" t="e">
        <f t="shared" si="111"/>
        <v>#DIV/0!</v>
      </c>
      <c r="G852" s="44">
        <f>IF(I851*($E$9*0.01/26)&gt;0,H852/2,0)</f>
        <v>0</v>
      </c>
      <c r="H852" s="133">
        <f>IF(I851*($E$9*0.01/26)&gt;0,(($E$9*0.01/12)*$E$8)/(1-1/(1+($E$9*0.01/12))^($E$10*12)),0)</f>
        <v>0</v>
      </c>
      <c r="I852" s="24">
        <f t="shared" si="107"/>
        <v>0</v>
      </c>
      <c r="J852" s="24">
        <f t="shared" si="108"/>
        <v>-2.7115892864415514E-11</v>
      </c>
      <c r="K852" s="45">
        <f t="shared" si="109"/>
        <v>-2.7115892864415514E-11</v>
      </c>
    </row>
    <row r="853" spans="1:11" x14ac:dyDescent="0.2">
      <c r="A853" s="138"/>
      <c r="B853" s="42">
        <f t="shared" si="104"/>
        <v>840</v>
      </c>
      <c r="C853" s="24">
        <f t="shared" si="105"/>
        <v>0</v>
      </c>
      <c r="D853" s="48" t="e">
        <f t="shared" si="110"/>
        <v>#DIV/0!</v>
      </c>
      <c r="E853" s="24">
        <f t="shared" si="106"/>
        <v>0</v>
      </c>
      <c r="F853" s="51" t="e">
        <f t="shared" si="111"/>
        <v>#DIV/0!</v>
      </c>
      <c r="G853" s="44">
        <f>IF(I851*($E$9*0.01/26)&gt;0,H852/2,0)</f>
        <v>0</v>
      </c>
      <c r="H853" s="134"/>
      <c r="I853" s="24">
        <f t="shared" si="107"/>
        <v>0</v>
      </c>
      <c r="J853" s="24">
        <f t="shared" si="108"/>
        <v>-2.7115892864415514E-11</v>
      </c>
      <c r="K853" s="45">
        <f t="shared" si="109"/>
        <v>-2.7115892864415514E-11</v>
      </c>
    </row>
    <row r="854" spans="1:11" x14ac:dyDescent="0.2">
      <c r="A854" s="138"/>
      <c r="B854" s="42">
        <f t="shared" si="104"/>
        <v>841</v>
      </c>
      <c r="C854" s="24">
        <f t="shared" si="105"/>
        <v>0</v>
      </c>
      <c r="D854" s="48" t="e">
        <f t="shared" si="110"/>
        <v>#DIV/0!</v>
      </c>
      <c r="E854" s="24">
        <f t="shared" si="106"/>
        <v>0</v>
      </c>
      <c r="F854" s="51" t="e">
        <f t="shared" si="111"/>
        <v>#DIV/0!</v>
      </c>
      <c r="G854" s="44">
        <f>IF(I853*($E$9*0.01/26)&gt;0,H854/2,0)</f>
        <v>0</v>
      </c>
      <c r="H854" s="133">
        <f>IF(I853*($E$9*0.01/26)&gt;0,(($E$9*0.01/12)*$E$8)/(1-1/(1+($E$9*0.01/12))^($E$10*12)),0)</f>
        <v>0</v>
      </c>
      <c r="I854" s="24">
        <f t="shared" si="107"/>
        <v>0</v>
      </c>
      <c r="J854" s="24">
        <f t="shared" si="108"/>
        <v>-2.7115892864415514E-11</v>
      </c>
      <c r="K854" s="45">
        <f t="shared" si="109"/>
        <v>-2.7115892864415514E-11</v>
      </c>
    </row>
    <row r="855" spans="1:11" x14ac:dyDescent="0.2">
      <c r="A855" s="138"/>
      <c r="B855" s="42">
        <f t="shared" si="104"/>
        <v>842</v>
      </c>
      <c r="C855" s="24">
        <f t="shared" si="105"/>
        <v>0</v>
      </c>
      <c r="D855" s="48" t="e">
        <f t="shared" si="110"/>
        <v>#DIV/0!</v>
      </c>
      <c r="E855" s="24">
        <f t="shared" si="106"/>
        <v>0</v>
      </c>
      <c r="F855" s="51" t="e">
        <f t="shared" si="111"/>
        <v>#DIV/0!</v>
      </c>
      <c r="G855" s="44">
        <f>IF(I853*($E$9*0.01/26)&gt;0,H854/2,0)</f>
        <v>0</v>
      </c>
      <c r="H855" s="134"/>
      <c r="I855" s="24">
        <f t="shared" si="107"/>
        <v>0</v>
      </c>
      <c r="J855" s="24">
        <f t="shared" si="108"/>
        <v>-2.7115892864415514E-11</v>
      </c>
      <c r="K855" s="45">
        <f t="shared" si="109"/>
        <v>-2.7115892864415514E-11</v>
      </c>
    </row>
    <row r="856" spans="1:11" x14ac:dyDescent="0.2">
      <c r="A856" s="138"/>
      <c r="B856" s="42">
        <f t="shared" si="104"/>
        <v>843</v>
      </c>
      <c r="C856" s="24">
        <f t="shared" si="105"/>
        <v>0</v>
      </c>
      <c r="D856" s="48" t="e">
        <f t="shared" si="110"/>
        <v>#DIV/0!</v>
      </c>
      <c r="E856" s="24">
        <f t="shared" si="106"/>
        <v>0</v>
      </c>
      <c r="F856" s="51" t="e">
        <f t="shared" si="111"/>
        <v>#DIV/0!</v>
      </c>
      <c r="G856" s="44">
        <f>IF(I855*($E$9*0.01/26)&gt;0,H856/2,0)</f>
        <v>0</v>
      </c>
      <c r="H856" s="133">
        <f>IF(I855*($E$9*0.01/26)&gt;0,(($E$9*0.01/12)*$E$8)/(1-1/(1+($E$9*0.01/12))^($E$10*12)),0)</f>
        <v>0</v>
      </c>
      <c r="I856" s="24">
        <f t="shared" si="107"/>
        <v>0</v>
      </c>
      <c r="J856" s="24">
        <f t="shared" si="108"/>
        <v>-2.7115892864415514E-11</v>
      </c>
      <c r="K856" s="45">
        <f t="shared" si="109"/>
        <v>-2.7115892864415514E-11</v>
      </c>
    </row>
    <row r="857" spans="1:11" x14ac:dyDescent="0.2">
      <c r="A857" s="138"/>
      <c r="B857" s="42">
        <f t="shared" si="104"/>
        <v>844</v>
      </c>
      <c r="C857" s="24">
        <f t="shared" si="105"/>
        <v>0</v>
      </c>
      <c r="D857" s="48" t="e">
        <f t="shared" si="110"/>
        <v>#DIV/0!</v>
      </c>
      <c r="E857" s="24">
        <f t="shared" si="106"/>
        <v>0</v>
      </c>
      <c r="F857" s="51" t="e">
        <f t="shared" si="111"/>
        <v>#DIV/0!</v>
      </c>
      <c r="G857" s="44">
        <f>IF(I855*($E$9*0.01/26)&gt;0,H856/2,0)</f>
        <v>0</v>
      </c>
      <c r="H857" s="134"/>
      <c r="I857" s="24">
        <f t="shared" si="107"/>
        <v>0</v>
      </c>
      <c r="J857" s="24">
        <f t="shared" si="108"/>
        <v>-2.7115892864415514E-11</v>
      </c>
      <c r="K857" s="45">
        <f t="shared" si="109"/>
        <v>-2.7115892864415514E-11</v>
      </c>
    </row>
    <row r="858" spans="1:11" x14ac:dyDescent="0.2">
      <c r="A858" s="138"/>
      <c r="B858" s="42">
        <f t="shared" ref="B858:B921" si="112">B857+1</f>
        <v>845</v>
      </c>
      <c r="C858" s="24">
        <f t="shared" si="105"/>
        <v>0</v>
      </c>
      <c r="D858" s="48" t="e">
        <f t="shared" si="110"/>
        <v>#DIV/0!</v>
      </c>
      <c r="E858" s="24">
        <f t="shared" si="106"/>
        <v>0</v>
      </c>
      <c r="F858" s="51" t="e">
        <f t="shared" si="111"/>
        <v>#DIV/0!</v>
      </c>
      <c r="G858" s="44">
        <f>IF(I857*($E$9*0.01/26)&gt;0,H858/2,0)</f>
        <v>0</v>
      </c>
      <c r="H858" s="133">
        <f>IF(I857*($E$9*0.01/26)&gt;0,(($E$9*0.01/12)*$E$8)/(1-1/(1+($E$9*0.01/12))^($E$10*12)),0)</f>
        <v>0</v>
      </c>
      <c r="I858" s="24">
        <f t="shared" si="107"/>
        <v>0</v>
      </c>
      <c r="J858" s="24">
        <f t="shared" si="108"/>
        <v>-2.7115892864415514E-11</v>
      </c>
      <c r="K858" s="45">
        <f t="shared" si="109"/>
        <v>-2.7115892864415514E-11</v>
      </c>
    </row>
    <row r="859" spans="1:11" x14ac:dyDescent="0.2">
      <c r="A859" s="138"/>
      <c r="B859" s="42">
        <f t="shared" si="112"/>
        <v>846</v>
      </c>
      <c r="C859" s="24">
        <f t="shared" si="105"/>
        <v>0</v>
      </c>
      <c r="D859" s="48" t="e">
        <f t="shared" si="110"/>
        <v>#DIV/0!</v>
      </c>
      <c r="E859" s="24">
        <f t="shared" si="106"/>
        <v>0</v>
      </c>
      <c r="F859" s="51" t="e">
        <f t="shared" si="111"/>
        <v>#DIV/0!</v>
      </c>
      <c r="G859" s="44">
        <f>IF(I857*($E$9*0.01/26)&gt;0,H858/2,0)</f>
        <v>0</v>
      </c>
      <c r="H859" s="134"/>
      <c r="I859" s="24">
        <f t="shared" si="107"/>
        <v>0</v>
      </c>
      <c r="J859" s="24">
        <f t="shared" si="108"/>
        <v>-2.7115892864415514E-11</v>
      </c>
      <c r="K859" s="45">
        <f t="shared" si="109"/>
        <v>-2.7115892864415514E-11</v>
      </c>
    </row>
    <row r="860" spans="1:11" x14ac:dyDescent="0.2">
      <c r="A860" s="138"/>
      <c r="B860" s="42">
        <f t="shared" si="112"/>
        <v>847</v>
      </c>
      <c r="C860" s="24">
        <f t="shared" si="105"/>
        <v>0</v>
      </c>
      <c r="D860" s="48" t="e">
        <f t="shared" si="110"/>
        <v>#DIV/0!</v>
      </c>
      <c r="E860" s="24">
        <f t="shared" si="106"/>
        <v>0</v>
      </c>
      <c r="F860" s="51" t="e">
        <f t="shared" si="111"/>
        <v>#DIV/0!</v>
      </c>
      <c r="G860" s="44">
        <f>IF(I859*($E$9*0.01/26)&gt;0,H860/2,0)</f>
        <v>0</v>
      </c>
      <c r="H860" s="133">
        <f>IF(I859*($E$9*0.01/26)&gt;0,(($E$9*0.01/12)*$E$8)/(1-1/(1+($E$9*0.01/12))^($E$10*12)),0)</f>
        <v>0</v>
      </c>
      <c r="I860" s="24">
        <f t="shared" si="107"/>
        <v>0</v>
      </c>
      <c r="J860" s="24">
        <f t="shared" si="108"/>
        <v>-2.7115892864415514E-11</v>
      </c>
      <c r="K860" s="45">
        <f t="shared" si="109"/>
        <v>-2.7115892864415514E-11</v>
      </c>
    </row>
    <row r="861" spans="1:11" x14ac:dyDescent="0.2">
      <c r="A861" s="138"/>
      <c r="B861" s="42">
        <f t="shared" si="112"/>
        <v>848</v>
      </c>
      <c r="C861" s="24">
        <f t="shared" si="105"/>
        <v>0</v>
      </c>
      <c r="D861" s="48" t="e">
        <f t="shared" si="110"/>
        <v>#DIV/0!</v>
      </c>
      <c r="E861" s="24">
        <f t="shared" si="106"/>
        <v>0</v>
      </c>
      <c r="F861" s="51" t="e">
        <f t="shared" si="111"/>
        <v>#DIV/0!</v>
      </c>
      <c r="G861" s="44">
        <f>IF(I859*($E$9*0.01/26)&gt;0,H860/2,0)</f>
        <v>0</v>
      </c>
      <c r="H861" s="134"/>
      <c r="I861" s="24">
        <f t="shared" si="107"/>
        <v>0</v>
      </c>
      <c r="J861" s="24">
        <f t="shared" si="108"/>
        <v>-2.7115892864415514E-11</v>
      </c>
      <c r="K861" s="45">
        <f t="shared" si="109"/>
        <v>-2.7115892864415514E-11</v>
      </c>
    </row>
    <row r="862" spans="1:11" x14ac:dyDescent="0.2">
      <c r="A862" s="138"/>
      <c r="B862" s="42">
        <f t="shared" si="112"/>
        <v>849</v>
      </c>
      <c r="C862" s="24">
        <f t="shared" si="105"/>
        <v>0</v>
      </c>
      <c r="D862" s="48" t="e">
        <f t="shared" si="110"/>
        <v>#DIV/0!</v>
      </c>
      <c r="E862" s="24">
        <f t="shared" si="106"/>
        <v>0</v>
      </c>
      <c r="F862" s="51" t="e">
        <f t="shared" si="111"/>
        <v>#DIV/0!</v>
      </c>
      <c r="G862" s="44">
        <f>IF(I861*($E$9*0.01/26)&gt;0,H862/2,0)</f>
        <v>0</v>
      </c>
      <c r="H862" s="133">
        <f>IF(I861*($E$9*0.01/26)&gt;0,(($E$9*0.01/12)*$E$8)/(1-1/(1+($E$9*0.01/12))^($E$10*12)),0)</f>
        <v>0</v>
      </c>
      <c r="I862" s="24">
        <f t="shared" si="107"/>
        <v>0</v>
      </c>
      <c r="J862" s="24">
        <f t="shared" si="108"/>
        <v>-2.7115892864415514E-11</v>
      </c>
      <c r="K862" s="45">
        <f t="shared" si="109"/>
        <v>-2.7115892864415514E-11</v>
      </c>
    </row>
    <row r="863" spans="1:11" x14ac:dyDescent="0.2">
      <c r="A863" s="138"/>
      <c r="B863" s="42">
        <f t="shared" si="112"/>
        <v>850</v>
      </c>
      <c r="C863" s="24">
        <f t="shared" si="105"/>
        <v>0</v>
      </c>
      <c r="D863" s="48" t="e">
        <f t="shared" si="110"/>
        <v>#DIV/0!</v>
      </c>
      <c r="E863" s="24">
        <f t="shared" si="106"/>
        <v>0</v>
      </c>
      <c r="F863" s="51" t="e">
        <f t="shared" si="111"/>
        <v>#DIV/0!</v>
      </c>
      <c r="G863" s="44">
        <f>IF(I861*($E$9*0.01/26)&gt;0,H862/2,0)</f>
        <v>0</v>
      </c>
      <c r="H863" s="134"/>
      <c r="I863" s="24">
        <f t="shared" si="107"/>
        <v>0</v>
      </c>
      <c r="J863" s="24">
        <f t="shared" si="108"/>
        <v>-2.7115892864415514E-11</v>
      </c>
      <c r="K863" s="45">
        <f t="shared" si="109"/>
        <v>-2.7115892864415514E-11</v>
      </c>
    </row>
    <row r="864" spans="1:11" x14ac:dyDescent="0.2">
      <c r="A864" s="138"/>
      <c r="B864" s="42">
        <f t="shared" si="112"/>
        <v>851</v>
      </c>
      <c r="C864" s="24">
        <f t="shared" si="105"/>
        <v>0</v>
      </c>
      <c r="D864" s="48" t="e">
        <f t="shared" si="110"/>
        <v>#DIV/0!</v>
      </c>
      <c r="E864" s="24">
        <f t="shared" si="106"/>
        <v>0</v>
      </c>
      <c r="F864" s="51" t="e">
        <f t="shared" si="111"/>
        <v>#DIV/0!</v>
      </c>
      <c r="G864" s="44">
        <f>IF(I863*($E$9*0.01/26)&gt;0,H864/2,0)</f>
        <v>0</v>
      </c>
      <c r="H864" s="133">
        <f>IF(I863*($E$9*0.01/26)&gt;0,(($E$9*0.01/12)*$E$8)/(1-1/(1+($E$9*0.01/12))^($E$10*12)),0)</f>
        <v>0</v>
      </c>
      <c r="I864" s="24">
        <f t="shared" si="107"/>
        <v>0</v>
      </c>
      <c r="J864" s="24">
        <f t="shared" si="108"/>
        <v>-2.7115892864415514E-11</v>
      </c>
      <c r="K864" s="45">
        <f t="shared" si="109"/>
        <v>-2.7115892864415514E-11</v>
      </c>
    </row>
    <row r="865" spans="1:11" x14ac:dyDescent="0.2">
      <c r="A865" s="138"/>
      <c r="B865" s="42">
        <f t="shared" si="112"/>
        <v>852</v>
      </c>
      <c r="C865" s="24">
        <f t="shared" si="105"/>
        <v>0</v>
      </c>
      <c r="D865" s="48" t="e">
        <f t="shared" si="110"/>
        <v>#DIV/0!</v>
      </c>
      <c r="E865" s="24">
        <f t="shared" si="106"/>
        <v>0</v>
      </c>
      <c r="F865" s="51" t="e">
        <f t="shared" si="111"/>
        <v>#DIV/0!</v>
      </c>
      <c r="G865" s="44">
        <f>IF(I863*($E$9*0.01/26)&gt;0,H864/2,0)</f>
        <v>0</v>
      </c>
      <c r="H865" s="134"/>
      <c r="I865" s="24">
        <f t="shared" si="107"/>
        <v>0</v>
      </c>
      <c r="J865" s="24">
        <f t="shared" si="108"/>
        <v>-2.7115892864415514E-11</v>
      </c>
      <c r="K865" s="45">
        <f t="shared" si="109"/>
        <v>-2.7115892864415514E-11</v>
      </c>
    </row>
    <row r="866" spans="1:11" x14ac:dyDescent="0.2">
      <c r="A866" s="138"/>
      <c r="B866" s="42">
        <f t="shared" si="112"/>
        <v>853</v>
      </c>
      <c r="C866" s="24">
        <f t="shared" si="105"/>
        <v>0</v>
      </c>
      <c r="D866" s="48" t="e">
        <f t="shared" si="110"/>
        <v>#DIV/0!</v>
      </c>
      <c r="E866" s="24">
        <f t="shared" si="106"/>
        <v>0</v>
      </c>
      <c r="F866" s="51" t="e">
        <f t="shared" si="111"/>
        <v>#DIV/0!</v>
      </c>
      <c r="G866" s="44">
        <f>IF(I865*($E$9*0.01/26)&gt;0,H866/2,0)</f>
        <v>0</v>
      </c>
      <c r="H866" s="133">
        <f>IF(I865*($E$9*0.01/26)&gt;0,(($E$9*0.01/12)*$E$8)/(1-1/(1+($E$9*0.01/12))^($E$10*12)),0)</f>
        <v>0</v>
      </c>
      <c r="I866" s="24">
        <f t="shared" si="107"/>
        <v>0</v>
      </c>
      <c r="J866" s="24">
        <f t="shared" si="108"/>
        <v>-2.7115892864415514E-11</v>
      </c>
      <c r="K866" s="45">
        <f t="shared" si="109"/>
        <v>-2.7115892864415514E-11</v>
      </c>
    </row>
    <row r="867" spans="1:11" x14ac:dyDescent="0.2">
      <c r="A867" s="138"/>
      <c r="B867" s="42">
        <f t="shared" si="112"/>
        <v>854</v>
      </c>
      <c r="C867" s="24">
        <f t="shared" si="105"/>
        <v>0</v>
      </c>
      <c r="D867" s="48" t="e">
        <f t="shared" si="110"/>
        <v>#DIV/0!</v>
      </c>
      <c r="E867" s="24">
        <f t="shared" si="106"/>
        <v>0</v>
      </c>
      <c r="F867" s="51" t="e">
        <f t="shared" si="111"/>
        <v>#DIV/0!</v>
      </c>
      <c r="G867" s="44">
        <f>IF(I865*($E$9*0.01/26)&gt;0,H866/2,0)</f>
        <v>0</v>
      </c>
      <c r="H867" s="134"/>
      <c r="I867" s="24">
        <f t="shared" si="107"/>
        <v>0</v>
      </c>
      <c r="J867" s="24">
        <f t="shared" si="108"/>
        <v>-2.7115892864415514E-11</v>
      </c>
      <c r="K867" s="45">
        <f t="shared" si="109"/>
        <v>-2.7115892864415514E-11</v>
      </c>
    </row>
    <row r="868" spans="1:11" x14ac:dyDescent="0.2">
      <c r="A868" s="138"/>
      <c r="B868" s="42">
        <f t="shared" si="112"/>
        <v>855</v>
      </c>
      <c r="C868" s="24">
        <f t="shared" si="105"/>
        <v>0</v>
      </c>
      <c r="D868" s="48" t="e">
        <f t="shared" si="110"/>
        <v>#DIV/0!</v>
      </c>
      <c r="E868" s="24">
        <f t="shared" si="106"/>
        <v>0</v>
      </c>
      <c r="F868" s="51" t="e">
        <f t="shared" si="111"/>
        <v>#DIV/0!</v>
      </c>
      <c r="G868" s="44">
        <f>IF(I867*($E$9*0.01/26)&gt;0,H868/2,0)</f>
        <v>0</v>
      </c>
      <c r="H868" s="133">
        <f>IF(I867*($E$9*0.01/26)&gt;0,(($E$9*0.01/12)*$E$8)/(1-1/(1+($E$9*0.01/12))^($E$10*12)),0)</f>
        <v>0</v>
      </c>
      <c r="I868" s="24">
        <f t="shared" si="107"/>
        <v>0</v>
      </c>
      <c r="J868" s="24">
        <f t="shared" si="108"/>
        <v>-2.7115892864415514E-11</v>
      </c>
      <c r="K868" s="45">
        <f t="shared" si="109"/>
        <v>-2.7115892864415514E-11</v>
      </c>
    </row>
    <row r="869" spans="1:11" x14ac:dyDescent="0.2">
      <c r="A869" s="138"/>
      <c r="B869" s="42">
        <f t="shared" si="112"/>
        <v>856</v>
      </c>
      <c r="C869" s="24">
        <f t="shared" si="105"/>
        <v>0</v>
      </c>
      <c r="D869" s="48" t="e">
        <f t="shared" si="110"/>
        <v>#DIV/0!</v>
      </c>
      <c r="E869" s="24">
        <f t="shared" si="106"/>
        <v>0</v>
      </c>
      <c r="F869" s="51" t="e">
        <f t="shared" si="111"/>
        <v>#DIV/0!</v>
      </c>
      <c r="G869" s="44">
        <f>IF(I867*($E$9*0.01/26)&gt;0,H868/2,0)</f>
        <v>0</v>
      </c>
      <c r="H869" s="134"/>
      <c r="I869" s="24">
        <f t="shared" si="107"/>
        <v>0</v>
      </c>
      <c r="J869" s="24">
        <f t="shared" si="108"/>
        <v>-2.7115892864415514E-11</v>
      </c>
      <c r="K869" s="45">
        <f t="shared" si="109"/>
        <v>-2.7115892864415514E-11</v>
      </c>
    </row>
    <row r="870" spans="1:11" x14ac:dyDescent="0.2">
      <c r="A870" s="138"/>
      <c r="B870" s="42">
        <f t="shared" si="112"/>
        <v>857</v>
      </c>
      <c r="C870" s="24">
        <f t="shared" si="105"/>
        <v>0</v>
      </c>
      <c r="D870" s="48" t="e">
        <f t="shared" si="110"/>
        <v>#DIV/0!</v>
      </c>
      <c r="E870" s="24">
        <f t="shared" si="106"/>
        <v>0</v>
      </c>
      <c r="F870" s="51" t="e">
        <f t="shared" si="111"/>
        <v>#DIV/0!</v>
      </c>
      <c r="G870" s="44">
        <f>IF(I869*($E$9*0.01/26)&gt;0,H870/2,0)</f>
        <v>0</v>
      </c>
      <c r="H870" s="133">
        <f>IF(I869*($E$9*0.01/26)&gt;0,(($E$9*0.01/12)*$E$8)/(1-1/(1+($E$9*0.01/12))^($E$10*12)),0)</f>
        <v>0</v>
      </c>
      <c r="I870" s="24">
        <f t="shared" si="107"/>
        <v>0</v>
      </c>
      <c r="J870" s="24">
        <f t="shared" si="108"/>
        <v>-2.7115892864415514E-11</v>
      </c>
      <c r="K870" s="45">
        <f t="shared" si="109"/>
        <v>-2.7115892864415514E-11</v>
      </c>
    </row>
    <row r="871" spans="1:11" x14ac:dyDescent="0.2">
      <c r="A871" s="139"/>
      <c r="B871" s="42">
        <f t="shared" si="112"/>
        <v>858</v>
      </c>
      <c r="C871" s="24">
        <f t="shared" si="105"/>
        <v>0</v>
      </c>
      <c r="D871" s="48" t="e">
        <f t="shared" si="110"/>
        <v>#DIV/0!</v>
      </c>
      <c r="E871" s="24">
        <f t="shared" si="106"/>
        <v>0</v>
      </c>
      <c r="F871" s="51" t="e">
        <f t="shared" si="111"/>
        <v>#DIV/0!</v>
      </c>
      <c r="G871" s="44">
        <f>IF(I869*($E$9*0.01/26)&gt;0,H870/2,0)</f>
        <v>0</v>
      </c>
      <c r="H871" s="134"/>
      <c r="I871" s="24">
        <f t="shared" si="107"/>
        <v>0</v>
      </c>
      <c r="J871" s="24">
        <f t="shared" si="108"/>
        <v>-2.7115892864415514E-11</v>
      </c>
      <c r="K871" s="45">
        <f t="shared" si="109"/>
        <v>-2.7115892864415514E-11</v>
      </c>
    </row>
    <row r="872" spans="1:11" x14ac:dyDescent="0.2">
      <c r="A872" s="137">
        <f>A846+1</f>
        <v>34</v>
      </c>
      <c r="B872" s="42">
        <f t="shared" si="112"/>
        <v>859</v>
      </c>
      <c r="C872" s="24">
        <f t="shared" ref="C872:C935" si="113">IF(I871*($E$9*0.01/26)&gt;0,I871*($E$9*0.01/26),0)</f>
        <v>0</v>
      </c>
      <c r="D872" s="48" t="e">
        <f t="shared" si="110"/>
        <v>#DIV/0!</v>
      </c>
      <c r="E872" s="24">
        <f t="shared" ref="E872:E935" si="114">IF(I871*($E$9*0.01/26)&gt;0,G872-C872,0)</f>
        <v>0</v>
      </c>
      <c r="F872" s="51" t="e">
        <f t="shared" si="111"/>
        <v>#DIV/0!</v>
      </c>
      <c r="G872" s="44">
        <f>IF(I871*($E$9*0.01/26)&gt;0,H872/2,0)</f>
        <v>0</v>
      </c>
      <c r="H872" s="133">
        <f>IF(I871*($E$9*0.01/26)&gt;0,(($E$9*0.01/12)*$E$8)/(1-1/(1+($E$9*0.01/12))^($E$10*12)),0)</f>
        <v>0</v>
      </c>
      <c r="I872" s="24">
        <f t="shared" ref="I872:I935" si="115">IF(I871*($E$9*0.01/26)&gt;0,I871-E872,0)</f>
        <v>0</v>
      </c>
      <c r="J872" s="24">
        <f t="shared" ref="J872:J935" si="116">J871-C872</f>
        <v>-2.7115892864415514E-11</v>
      </c>
      <c r="K872" s="45">
        <f t="shared" ref="K872:K935" si="117">I872+J872</f>
        <v>-2.7115892864415514E-11</v>
      </c>
    </row>
    <row r="873" spans="1:11" x14ac:dyDescent="0.2">
      <c r="A873" s="138"/>
      <c r="B873" s="42">
        <f t="shared" si="112"/>
        <v>860</v>
      </c>
      <c r="C873" s="24">
        <f t="shared" si="113"/>
        <v>0</v>
      </c>
      <c r="D873" s="48" t="e">
        <f t="shared" ref="D873:D936" si="118">C873/G873</f>
        <v>#DIV/0!</v>
      </c>
      <c r="E873" s="24">
        <f t="shared" si="114"/>
        <v>0</v>
      </c>
      <c r="F873" s="51" t="e">
        <f t="shared" ref="F873:F936" si="119">E873/G873</f>
        <v>#DIV/0!</v>
      </c>
      <c r="G873" s="44">
        <f>IF(I871*($E$9*0.01/26)&gt;0,H872/2,0)</f>
        <v>0</v>
      </c>
      <c r="H873" s="134"/>
      <c r="I873" s="24">
        <f t="shared" si="115"/>
        <v>0</v>
      </c>
      <c r="J873" s="24">
        <f t="shared" si="116"/>
        <v>-2.7115892864415514E-11</v>
      </c>
      <c r="K873" s="45">
        <f t="shared" si="117"/>
        <v>-2.7115892864415514E-11</v>
      </c>
    </row>
    <row r="874" spans="1:11" x14ac:dyDescent="0.2">
      <c r="A874" s="138"/>
      <c r="B874" s="42">
        <f t="shared" si="112"/>
        <v>861</v>
      </c>
      <c r="C874" s="24">
        <f t="shared" si="113"/>
        <v>0</v>
      </c>
      <c r="D874" s="48" t="e">
        <f t="shared" si="118"/>
        <v>#DIV/0!</v>
      </c>
      <c r="E874" s="24">
        <f t="shared" si="114"/>
        <v>0</v>
      </c>
      <c r="F874" s="51" t="e">
        <f t="shared" si="119"/>
        <v>#DIV/0!</v>
      </c>
      <c r="G874" s="44">
        <f>IF(I873*($E$9*0.01/26)&gt;0,H874/2,0)</f>
        <v>0</v>
      </c>
      <c r="H874" s="133">
        <f>IF(I873*($E$9*0.01/26)&gt;0,(($E$9*0.01/12)*$E$8)/(1-1/(1+($E$9*0.01/12))^($E$10*12)),0)</f>
        <v>0</v>
      </c>
      <c r="I874" s="24">
        <f t="shared" si="115"/>
        <v>0</v>
      </c>
      <c r="J874" s="24">
        <f t="shared" si="116"/>
        <v>-2.7115892864415514E-11</v>
      </c>
      <c r="K874" s="45">
        <f t="shared" si="117"/>
        <v>-2.7115892864415514E-11</v>
      </c>
    </row>
    <row r="875" spans="1:11" x14ac:dyDescent="0.2">
      <c r="A875" s="138"/>
      <c r="B875" s="42">
        <f t="shared" si="112"/>
        <v>862</v>
      </c>
      <c r="C875" s="24">
        <f t="shared" si="113"/>
        <v>0</v>
      </c>
      <c r="D875" s="48" t="e">
        <f t="shared" si="118"/>
        <v>#DIV/0!</v>
      </c>
      <c r="E875" s="24">
        <f t="shared" si="114"/>
        <v>0</v>
      </c>
      <c r="F875" s="51" t="e">
        <f t="shared" si="119"/>
        <v>#DIV/0!</v>
      </c>
      <c r="G875" s="44">
        <f>IF(I873*($E$9*0.01/26)&gt;0,H874/2,0)</f>
        <v>0</v>
      </c>
      <c r="H875" s="134"/>
      <c r="I875" s="24">
        <f t="shared" si="115"/>
        <v>0</v>
      </c>
      <c r="J875" s="24">
        <f t="shared" si="116"/>
        <v>-2.7115892864415514E-11</v>
      </c>
      <c r="K875" s="45">
        <f t="shared" si="117"/>
        <v>-2.7115892864415514E-11</v>
      </c>
    </row>
    <row r="876" spans="1:11" x14ac:dyDescent="0.2">
      <c r="A876" s="138"/>
      <c r="B876" s="42">
        <f t="shared" si="112"/>
        <v>863</v>
      </c>
      <c r="C876" s="24">
        <f t="shared" si="113"/>
        <v>0</v>
      </c>
      <c r="D876" s="48" t="e">
        <f t="shared" si="118"/>
        <v>#DIV/0!</v>
      </c>
      <c r="E876" s="24">
        <f t="shared" si="114"/>
        <v>0</v>
      </c>
      <c r="F876" s="51" t="e">
        <f t="shared" si="119"/>
        <v>#DIV/0!</v>
      </c>
      <c r="G876" s="44">
        <f>IF(I875*($E$9*0.01/26)&gt;0,H876/2,0)</f>
        <v>0</v>
      </c>
      <c r="H876" s="133">
        <f>IF(I875*($E$9*0.01/26)&gt;0,(($E$9*0.01/12)*$E$8)/(1-1/(1+($E$9*0.01/12))^($E$10*12)),0)</f>
        <v>0</v>
      </c>
      <c r="I876" s="24">
        <f t="shared" si="115"/>
        <v>0</v>
      </c>
      <c r="J876" s="24">
        <f t="shared" si="116"/>
        <v>-2.7115892864415514E-11</v>
      </c>
      <c r="K876" s="45">
        <f t="shared" si="117"/>
        <v>-2.7115892864415514E-11</v>
      </c>
    </row>
    <row r="877" spans="1:11" x14ac:dyDescent="0.2">
      <c r="A877" s="138"/>
      <c r="B877" s="42">
        <f t="shared" si="112"/>
        <v>864</v>
      </c>
      <c r="C877" s="24">
        <f t="shared" si="113"/>
        <v>0</v>
      </c>
      <c r="D877" s="48" t="e">
        <f t="shared" si="118"/>
        <v>#DIV/0!</v>
      </c>
      <c r="E877" s="24">
        <f t="shared" si="114"/>
        <v>0</v>
      </c>
      <c r="F877" s="51" t="e">
        <f t="shared" si="119"/>
        <v>#DIV/0!</v>
      </c>
      <c r="G877" s="44">
        <f>IF(I875*($E$9*0.01/26)&gt;0,H876/2,0)</f>
        <v>0</v>
      </c>
      <c r="H877" s="134"/>
      <c r="I877" s="24">
        <f t="shared" si="115"/>
        <v>0</v>
      </c>
      <c r="J877" s="24">
        <f t="shared" si="116"/>
        <v>-2.7115892864415514E-11</v>
      </c>
      <c r="K877" s="45">
        <f t="shared" si="117"/>
        <v>-2.7115892864415514E-11</v>
      </c>
    </row>
    <row r="878" spans="1:11" x14ac:dyDescent="0.2">
      <c r="A878" s="138"/>
      <c r="B878" s="42">
        <f t="shared" si="112"/>
        <v>865</v>
      </c>
      <c r="C878" s="24">
        <f t="shared" si="113"/>
        <v>0</v>
      </c>
      <c r="D878" s="48" t="e">
        <f t="shared" si="118"/>
        <v>#DIV/0!</v>
      </c>
      <c r="E878" s="24">
        <f t="shared" si="114"/>
        <v>0</v>
      </c>
      <c r="F878" s="51" t="e">
        <f t="shared" si="119"/>
        <v>#DIV/0!</v>
      </c>
      <c r="G878" s="44">
        <f>IF(I877*($E$9*0.01/26)&gt;0,H878/2,0)</f>
        <v>0</v>
      </c>
      <c r="H878" s="133">
        <f>IF(I877*($E$9*0.01/26)&gt;0,(($E$9*0.01/12)*$E$8)/(1-1/(1+($E$9*0.01/12))^($E$10*12)),0)</f>
        <v>0</v>
      </c>
      <c r="I878" s="24">
        <f t="shared" si="115"/>
        <v>0</v>
      </c>
      <c r="J878" s="24">
        <f t="shared" si="116"/>
        <v>-2.7115892864415514E-11</v>
      </c>
      <c r="K878" s="45">
        <f t="shared" si="117"/>
        <v>-2.7115892864415514E-11</v>
      </c>
    </row>
    <row r="879" spans="1:11" x14ac:dyDescent="0.2">
      <c r="A879" s="138"/>
      <c r="B879" s="42">
        <f t="shared" si="112"/>
        <v>866</v>
      </c>
      <c r="C879" s="24">
        <f t="shared" si="113"/>
        <v>0</v>
      </c>
      <c r="D879" s="48" t="e">
        <f t="shared" si="118"/>
        <v>#DIV/0!</v>
      </c>
      <c r="E879" s="24">
        <f t="shared" si="114"/>
        <v>0</v>
      </c>
      <c r="F879" s="51" t="e">
        <f t="shared" si="119"/>
        <v>#DIV/0!</v>
      </c>
      <c r="G879" s="44">
        <f>IF(I877*($E$9*0.01/26)&gt;0,H878/2,0)</f>
        <v>0</v>
      </c>
      <c r="H879" s="134"/>
      <c r="I879" s="24">
        <f t="shared" si="115"/>
        <v>0</v>
      </c>
      <c r="J879" s="24">
        <f t="shared" si="116"/>
        <v>-2.7115892864415514E-11</v>
      </c>
      <c r="K879" s="45">
        <f t="shared" si="117"/>
        <v>-2.7115892864415514E-11</v>
      </c>
    </row>
    <row r="880" spans="1:11" x14ac:dyDescent="0.2">
      <c r="A880" s="138"/>
      <c r="B880" s="42">
        <f t="shared" si="112"/>
        <v>867</v>
      </c>
      <c r="C880" s="24">
        <f t="shared" si="113"/>
        <v>0</v>
      </c>
      <c r="D880" s="48" t="e">
        <f t="shared" si="118"/>
        <v>#DIV/0!</v>
      </c>
      <c r="E880" s="24">
        <f t="shared" si="114"/>
        <v>0</v>
      </c>
      <c r="F880" s="51" t="e">
        <f t="shared" si="119"/>
        <v>#DIV/0!</v>
      </c>
      <c r="G880" s="44">
        <f>IF(I879*($E$9*0.01/26)&gt;0,H880/2,0)</f>
        <v>0</v>
      </c>
      <c r="H880" s="133">
        <f>IF(I879*($E$9*0.01/26)&gt;0,(($E$9*0.01/12)*$E$8)/(1-1/(1+($E$9*0.01/12))^($E$10*12)),0)</f>
        <v>0</v>
      </c>
      <c r="I880" s="24">
        <f t="shared" si="115"/>
        <v>0</v>
      </c>
      <c r="J880" s="24">
        <f t="shared" si="116"/>
        <v>-2.7115892864415514E-11</v>
      </c>
      <c r="K880" s="45">
        <f t="shared" si="117"/>
        <v>-2.7115892864415514E-11</v>
      </c>
    </row>
    <row r="881" spans="1:11" x14ac:dyDescent="0.2">
      <c r="A881" s="138"/>
      <c r="B881" s="42">
        <f t="shared" si="112"/>
        <v>868</v>
      </c>
      <c r="C881" s="24">
        <f t="shared" si="113"/>
        <v>0</v>
      </c>
      <c r="D881" s="48" t="e">
        <f t="shared" si="118"/>
        <v>#DIV/0!</v>
      </c>
      <c r="E881" s="24">
        <f t="shared" si="114"/>
        <v>0</v>
      </c>
      <c r="F881" s="51" t="e">
        <f t="shared" si="119"/>
        <v>#DIV/0!</v>
      </c>
      <c r="G881" s="44">
        <f>IF(I879*($E$9*0.01/26)&gt;0,H880/2,0)</f>
        <v>0</v>
      </c>
      <c r="H881" s="134"/>
      <c r="I881" s="24">
        <f t="shared" si="115"/>
        <v>0</v>
      </c>
      <c r="J881" s="24">
        <f t="shared" si="116"/>
        <v>-2.7115892864415514E-11</v>
      </c>
      <c r="K881" s="45">
        <f t="shared" si="117"/>
        <v>-2.7115892864415514E-11</v>
      </c>
    </row>
    <row r="882" spans="1:11" x14ac:dyDescent="0.2">
      <c r="A882" s="138"/>
      <c r="B882" s="42">
        <f t="shared" si="112"/>
        <v>869</v>
      </c>
      <c r="C882" s="24">
        <f t="shared" si="113"/>
        <v>0</v>
      </c>
      <c r="D882" s="48" t="e">
        <f t="shared" si="118"/>
        <v>#DIV/0!</v>
      </c>
      <c r="E882" s="24">
        <f t="shared" si="114"/>
        <v>0</v>
      </c>
      <c r="F882" s="51" t="e">
        <f t="shared" si="119"/>
        <v>#DIV/0!</v>
      </c>
      <c r="G882" s="44">
        <f>IF(I881*($E$9*0.01/26)&gt;0,H882/2,0)</f>
        <v>0</v>
      </c>
      <c r="H882" s="133">
        <f>IF(I881*($E$9*0.01/26)&gt;0,(($E$9*0.01/12)*$E$8)/(1-1/(1+($E$9*0.01/12))^($E$10*12)),0)</f>
        <v>0</v>
      </c>
      <c r="I882" s="24">
        <f t="shared" si="115"/>
        <v>0</v>
      </c>
      <c r="J882" s="24">
        <f t="shared" si="116"/>
        <v>-2.7115892864415514E-11</v>
      </c>
      <c r="K882" s="45">
        <f t="shared" si="117"/>
        <v>-2.7115892864415514E-11</v>
      </c>
    </row>
    <row r="883" spans="1:11" x14ac:dyDescent="0.2">
      <c r="A883" s="138"/>
      <c r="B883" s="42">
        <f t="shared" si="112"/>
        <v>870</v>
      </c>
      <c r="C883" s="24">
        <f t="shared" si="113"/>
        <v>0</v>
      </c>
      <c r="D883" s="48" t="e">
        <f t="shared" si="118"/>
        <v>#DIV/0!</v>
      </c>
      <c r="E883" s="24">
        <f t="shared" si="114"/>
        <v>0</v>
      </c>
      <c r="F883" s="51" t="e">
        <f t="shared" si="119"/>
        <v>#DIV/0!</v>
      </c>
      <c r="G883" s="44">
        <f>IF(I881*($E$9*0.01/26)&gt;0,H882/2,0)</f>
        <v>0</v>
      </c>
      <c r="H883" s="134"/>
      <c r="I883" s="24">
        <f t="shared" si="115"/>
        <v>0</v>
      </c>
      <c r="J883" s="24">
        <f t="shared" si="116"/>
        <v>-2.7115892864415514E-11</v>
      </c>
      <c r="K883" s="45">
        <f t="shared" si="117"/>
        <v>-2.7115892864415514E-11</v>
      </c>
    </row>
    <row r="884" spans="1:11" x14ac:dyDescent="0.2">
      <c r="A884" s="138"/>
      <c r="B884" s="42">
        <f t="shared" si="112"/>
        <v>871</v>
      </c>
      <c r="C884" s="24">
        <f t="shared" si="113"/>
        <v>0</v>
      </c>
      <c r="D884" s="48" t="e">
        <f t="shared" si="118"/>
        <v>#DIV/0!</v>
      </c>
      <c r="E884" s="24">
        <f t="shared" si="114"/>
        <v>0</v>
      </c>
      <c r="F884" s="51" t="e">
        <f t="shared" si="119"/>
        <v>#DIV/0!</v>
      </c>
      <c r="G884" s="44">
        <f>IF(I883*($E$9*0.01/26)&gt;0,H884/2,0)</f>
        <v>0</v>
      </c>
      <c r="H884" s="133">
        <f>IF(I883*($E$9*0.01/26)&gt;0,(($E$9*0.01/12)*$E$8)/(1-1/(1+($E$9*0.01/12))^($E$10*12)),0)</f>
        <v>0</v>
      </c>
      <c r="I884" s="24">
        <f t="shared" si="115"/>
        <v>0</v>
      </c>
      <c r="J884" s="24">
        <f t="shared" si="116"/>
        <v>-2.7115892864415514E-11</v>
      </c>
      <c r="K884" s="45">
        <f t="shared" si="117"/>
        <v>-2.7115892864415514E-11</v>
      </c>
    </row>
    <row r="885" spans="1:11" x14ac:dyDescent="0.2">
      <c r="A885" s="138"/>
      <c r="B885" s="42">
        <f t="shared" si="112"/>
        <v>872</v>
      </c>
      <c r="C885" s="24">
        <f t="shared" si="113"/>
        <v>0</v>
      </c>
      <c r="D885" s="48" t="e">
        <f t="shared" si="118"/>
        <v>#DIV/0!</v>
      </c>
      <c r="E885" s="24">
        <f t="shared" si="114"/>
        <v>0</v>
      </c>
      <c r="F885" s="51" t="e">
        <f t="shared" si="119"/>
        <v>#DIV/0!</v>
      </c>
      <c r="G885" s="44">
        <f>IF(I883*($E$9*0.01/26)&gt;0,H884/2,0)</f>
        <v>0</v>
      </c>
      <c r="H885" s="134"/>
      <c r="I885" s="24">
        <f t="shared" si="115"/>
        <v>0</v>
      </c>
      <c r="J885" s="24">
        <f t="shared" si="116"/>
        <v>-2.7115892864415514E-11</v>
      </c>
      <c r="K885" s="45">
        <f t="shared" si="117"/>
        <v>-2.7115892864415514E-11</v>
      </c>
    </row>
    <row r="886" spans="1:11" x14ac:dyDescent="0.2">
      <c r="A886" s="138"/>
      <c r="B886" s="42">
        <f t="shared" si="112"/>
        <v>873</v>
      </c>
      <c r="C886" s="24">
        <f t="shared" si="113"/>
        <v>0</v>
      </c>
      <c r="D886" s="48" t="e">
        <f t="shared" si="118"/>
        <v>#DIV/0!</v>
      </c>
      <c r="E886" s="24">
        <f t="shared" si="114"/>
        <v>0</v>
      </c>
      <c r="F886" s="51" t="e">
        <f t="shared" si="119"/>
        <v>#DIV/0!</v>
      </c>
      <c r="G886" s="44">
        <f>IF(I885*($E$9*0.01/26)&gt;0,H886/2,0)</f>
        <v>0</v>
      </c>
      <c r="H886" s="133">
        <f>IF(I885*($E$9*0.01/26)&gt;0,(($E$9*0.01/12)*$E$8)/(1-1/(1+($E$9*0.01/12))^($E$10*12)),0)</f>
        <v>0</v>
      </c>
      <c r="I886" s="24">
        <f t="shared" si="115"/>
        <v>0</v>
      </c>
      <c r="J886" s="24">
        <f t="shared" si="116"/>
        <v>-2.7115892864415514E-11</v>
      </c>
      <c r="K886" s="45">
        <f t="shared" si="117"/>
        <v>-2.7115892864415514E-11</v>
      </c>
    </row>
    <row r="887" spans="1:11" x14ac:dyDescent="0.2">
      <c r="A887" s="138"/>
      <c r="B887" s="42">
        <f t="shared" si="112"/>
        <v>874</v>
      </c>
      <c r="C887" s="24">
        <f t="shared" si="113"/>
        <v>0</v>
      </c>
      <c r="D887" s="48" t="e">
        <f t="shared" si="118"/>
        <v>#DIV/0!</v>
      </c>
      <c r="E887" s="24">
        <f t="shared" si="114"/>
        <v>0</v>
      </c>
      <c r="F887" s="51" t="e">
        <f t="shared" si="119"/>
        <v>#DIV/0!</v>
      </c>
      <c r="G887" s="44">
        <f>IF(I885*($E$9*0.01/26)&gt;0,H886/2,0)</f>
        <v>0</v>
      </c>
      <c r="H887" s="134"/>
      <c r="I887" s="24">
        <f t="shared" si="115"/>
        <v>0</v>
      </c>
      <c r="J887" s="24">
        <f t="shared" si="116"/>
        <v>-2.7115892864415514E-11</v>
      </c>
      <c r="K887" s="45">
        <f t="shared" si="117"/>
        <v>-2.7115892864415514E-11</v>
      </c>
    </row>
    <row r="888" spans="1:11" x14ac:dyDescent="0.2">
      <c r="A888" s="138"/>
      <c r="B888" s="42">
        <f t="shared" si="112"/>
        <v>875</v>
      </c>
      <c r="C888" s="24">
        <f t="shared" si="113"/>
        <v>0</v>
      </c>
      <c r="D888" s="48" t="e">
        <f t="shared" si="118"/>
        <v>#DIV/0!</v>
      </c>
      <c r="E888" s="24">
        <f t="shared" si="114"/>
        <v>0</v>
      </c>
      <c r="F888" s="51" t="e">
        <f t="shared" si="119"/>
        <v>#DIV/0!</v>
      </c>
      <c r="G888" s="44">
        <f>IF(I887*($E$9*0.01/26)&gt;0,H888/2,0)</f>
        <v>0</v>
      </c>
      <c r="H888" s="133">
        <f>IF(I887*($E$9*0.01/26)&gt;0,(($E$9*0.01/12)*$E$8)/(1-1/(1+($E$9*0.01/12))^($E$10*12)),0)</f>
        <v>0</v>
      </c>
      <c r="I888" s="24">
        <f t="shared" si="115"/>
        <v>0</v>
      </c>
      <c r="J888" s="24">
        <f t="shared" si="116"/>
        <v>-2.7115892864415514E-11</v>
      </c>
      <c r="K888" s="45">
        <f t="shared" si="117"/>
        <v>-2.7115892864415514E-11</v>
      </c>
    </row>
    <row r="889" spans="1:11" x14ac:dyDescent="0.2">
      <c r="A889" s="138"/>
      <c r="B889" s="42">
        <f t="shared" si="112"/>
        <v>876</v>
      </c>
      <c r="C889" s="24">
        <f t="shared" si="113"/>
        <v>0</v>
      </c>
      <c r="D889" s="48" t="e">
        <f t="shared" si="118"/>
        <v>#DIV/0!</v>
      </c>
      <c r="E889" s="24">
        <f t="shared" si="114"/>
        <v>0</v>
      </c>
      <c r="F889" s="51" t="e">
        <f t="shared" si="119"/>
        <v>#DIV/0!</v>
      </c>
      <c r="G889" s="44">
        <f>IF(I887*($E$9*0.01/26)&gt;0,H888/2,0)</f>
        <v>0</v>
      </c>
      <c r="H889" s="134"/>
      <c r="I889" s="24">
        <f t="shared" si="115"/>
        <v>0</v>
      </c>
      <c r="J889" s="24">
        <f t="shared" si="116"/>
        <v>-2.7115892864415514E-11</v>
      </c>
      <c r="K889" s="45">
        <f t="shared" si="117"/>
        <v>-2.7115892864415514E-11</v>
      </c>
    </row>
    <row r="890" spans="1:11" x14ac:dyDescent="0.2">
      <c r="A890" s="138"/>
      <c r="B890" s="42">
        <f t="shared" si="112"/>
        <v>877</v>
      </c>
      <c r="C890" s="24">
        <f t="shared" si="113"/>
        <v>0</v>
      </c>
      <c r="D890" s="48" t="e">
        <f t="shared" si="118"/>
        <v>#DIV/0!</v>
      </c>
      <c r="E890" s="24">
        <f t="shared" si="114"/>
        <v>0</v>
      </c>
      <c r="F890" s="51" t="e">
        <f t="shared" si="119"/>
        <v>#DIV/0!</v>
      </c>
      <c r="G890" s="44">
        <f>IF(I889*($E$9*0.01/26)&gt;0,H890/2,0)</f>
        <v>0</v>
      </c>
      <c r="H890" s="133">
        <f>IF(I889*($E$9*0.01/26)&gt;0,(($E$9*0.01/12)*$E$8)/(1-1/(1+($E$9*0.01/12))^($E$10*12)),0)</f>
        <v>0</v>
      </c>
      <c r="I890" s="24">
        <f t="shared" si="115"/>
        <v>0</v>
      </c>
      <c r="J890" s="24">
        <f t="shared" si="116"/>
        <v>-2.7115892864415514E-11</v>
      </c>
      <c r="K890" s="45">
        <f t="shared" si="117"/>
        <v>-2.7115892864415514E-11</v>
      </c>
    </row>
    <row r="891" spans="1:11" x14ac:dyDescent="0.2">
      <c r="A891" s="138"/>
      <c r="B891" s="42">
        <f t="shared" si="112"/>
        <v>878</v>
      </c>
      <c r="C891" s="24">
        <f t="shared" si="113"/>
        <v>0</v>
      </c>
      <c r="D891" s="48" t="e">
        <f t="shared" si="118"/>
        <v>#DIV/0!</v>
      </c>
      <c r="E891" s="24">
        <f t="shared" si="114"/>
        <v>0</v>
      </c>
      <c r="F891" s="51" t="e">
        <f t="shared" si="119"/>
        <v>#DIV/0!</v>
      </c>
      <c r="G891" s="44">
        <f>IF(I889*($E$9*0.01/26)&gt;0,H890/2,0)</f>
        <v>0</v>
      </c>
      <c r="H891" s="134"/>
      <c r="I891" s="24">
        <f t="shared" si="115"/>
        <v>0</v>
      </c>
      <c r="J891" s="24">
        <f t="shared" si="116"/>
        <v>-2.7115892864415514E-11</v>
      </c>
      <c r="K891" s="45">
        <f t="shared" si="117"/>
        <v>-2.7115892864415514E-11</v>
      </c>
    </row>
    <row r="892" spans="1:11" x14ac:dyDescent="0.2">
      <c r="A892" s="138"/>
      <c r="B892" s="42">
        <f t="shared" si="112"/>
        <v>879</v>
      </c>
      <c r="C892" s="24">
        <f t="shared" si="113"/>
        <v>0</v>
      </c>
      <c r="D892" s="48" t="e">
        <f t="shared" si="118"/>
        <v>#DIV/0!</v>
      </c>
      <c r="E892" s="24">
        <f t="shared" si="114"/>
        <v>0</v>
      </c>
      <c r="F892" s="51" t="e">
        <f t="shared" si="119"/>
        <v>#DIV/0!</v>
      </c>
      <c r="G892" s="44">
        <f>IF(I891*($E$9*0.01/26)&gt;0,H892/2,0)</f>
        <v>0</v>
      </c>
      <c r="H892" s="133">
        <f>IF(I891*($E$9*0.01/26)&gt;0,(($E$9*0.01/12)*$E$8)/(1-1/(1+($E$9*0.01/12))^($E$10*12)),0)</f>
        <v>0</v>
      </c>
      <c r="I892" s="24">
        <f t="shared" si="115"/>
        <v>0</v>
      </c>
      <c r="J892" s="24">
        <f t="shared" si="116"/>
        <v>-2.7115892864415514E-11</v>
      </c>
      <c r="K892" s="45">
        <f t="shared" si="117"/>
        <v>-2.7115892864415514E-11</v>
      </c>
    </row>
    <row r="893" spans="1:11" x14ac:dyDescent="0.2">
      <c r="A893" s="138"/>
      <c r="B893" s="42">
        <f t="shared" si="112"/>
        <v>880</v>
      </c>
      <c r="C893" s="24">
        <f t="shared" si="113"/>
        <v>0</v>
      </c>
      <c r="D893" s="48" t="e">
        <f t="shared" si="118"/>
        <v>#DIV/0!</v>
      </c>
      <c r="E893" s="24">
        <f t="shared" si="114"/>
        <v>0</v>
      </c>
      <c r="F893" s="51" t="e">
        <f t="shared" si="119"/>
        <v>#DIV/0!</v>
      </c>
      <c r="G893" s="44">
        <f>IF(I891*($E$9*0.01/26)&gt;0,H892/2,0)</f>
        <v>0</v>
      </c>
      <c r="H893" s="134"/>
      <c r="I893" s="24">
        <f t="shared" si="115"/>
        <v>0</v>
      </c>
      <c r="J893" s="24">
        <f t="shared" si="116"/>
        <v>-2.7115892864415514E-11</v>
      </c>
      <c r="K893" s="45">
        <f t="shared" si="117"/>
        <v>-2.7115892864415514E-11</v>
      </c>
    </row>
    <row r="894" spans="1:11" x14ac:dyDescent="0.2">
      <c r="A894" s="138"/>
      <c r="B894" s="42">
        <f t="shared" si="112"/>
        <v>881</v>
      </c>
      <c r="C894" s="24">
        <f t="shared" si="113"/>
        <v>0</v>
      </c>
      <c r="D894" s="48" t="e">
        <f t="shared" si="118"/>
        <v>#DIV/0!</v>
      </c>
      <c r="E894" s="24">
        <f t="shared" si="114"/>
        <v>0</v>
      </c>
      <c r="F894" s="51" t="e">
        <f t="shared" si="119"/>
        <v>#DIV/0!</v>
      </c>
      <c r="G894" s="44">
        <f>IF(I893*($E$9*0.01/26)&gt;0,H894/2,0)</f>
        <v>0</v>
      </c>
      <c r="H894" s="133">
        <f>IF(I893*($E$9*0.01/26)&gt;0,(($E$9*0.01/12)*$E$8)/(1-1/(1+($E$9*0.01/12))^($E$10*12)),0)</f>
        <v>0</v>
      </c>
      <c r="I894" s="24">
        <f t="shared" si="115"/>
        <v>0</v>
      </c>
      <c r="J894" s="24">
        <f t="shared" si="116"/>
        <v>-2.7115892864415514E-11</v>
      </c>
      <c r="K894" s="45">
        <f t="shared" si="117"/>
        <v>-2.7115892864415514E-11</v>
      </c>
    </row>
    <row r="895" spans="1:11" x14ac:dyDescent="0.2">
      <c r="A895" s="138"/>
      <c r="B895" s="42">
        <f t="shared" si="112"/>
        <v>882</v>
      </c>
      <c r="C895" s="24">
        <f t="shared" si="113"/>
        <v>0</v>
      </c>
      <c r="D895" s="48" t="e">
        <f t="shared" si="118"/>
        <v>#DIV/0!</v>
      </c>
      <c r="E895" s="24">
        <f t="shared" si="114"/>
        <v>0</v>
      </c>
      <c r="F895" s="51" t="e">
        <f t="shared" si="119"/>
        <v>#DIV/0!</v>
      </c>
      <c r="G895" s="44">
        <f>IF(I893*($E$9*0.01/26)&gt;0,H894/2,0)</f>
        <v>0</v>
      </c>
      <c r="H895" s="134"/>
      <c r="I895" s="24">
        <f t="shared" si="115"/>
        <v>0</v>
      </c>
      <c r="J895" s="24">
        <f t="shared" si="116"/>
        <v>-2.7115892864415514E-11</v>
      </c>
      <c r="K895" s="45">
        <f t="shared" si="117"/>
        <v>-2.7115892864415514E-11</v>
      </c>
    </row>
    <row r="896" spans="1:11" x14ac:dyDescent="0.2">
      <c r="A896" s="138"/>
      <c r="B896" s="42">
        <f t="shared" si="112"/>
        <v>883</v>
      </c>
      <c r="C896" s="24">
        <f t="shared" si="113"/>
        <v>0</v>
      </c>
      <c r="D896" s="48" t="e">
        <f t="shared" si="118"/>
        <v>#DIV/0!</v>
      </c>
      <c r="E896" s="24">
        <f t="shared" si="114"/>
        <v>0</v>
      </c>
      <c r="F896" s="51" t="e">
        <f t="shared" si="119"/>
        <v>#DIV/0!</v>
      </c>
      <c r="G896" s="44">
        <f>IF(I895*($E$9*0.01/26)&gt;0,H896/2,0)</f>
        <v>0</v>
      </c>
      <c r="H896" s="133">
        <f>IF(I895*($E$9*0.01/26)&gt;0,(($E$9*0.01/12)*$E$8)/(1-1/(1+($E$9*0.01/12))^($E$10*12)),0)</f>
        <v>0</v>
      </c>
      <c r="I896" s="24">
        <f t="shared" si="115"/>
        <v>0</v>
      </c>
      <c r="J896" s="24">
        <f t="shared" si="116"/>
        <v>-2.7115892864415514E-11</v>
      </c>
      <c r="K896" s="45">
        <f t="shared" si="117"/>
        <v>-2.7115892864415514E-11</v>
      </c>
    </row>
    <row r="897" spans="1:11" x14ac:dyDescent="0.2">
      <c r="A897" s="139"/>
      <c r="B897" s="42">
        <f t="shared" si="112"/>
        <v>884</v>
      </c>
      <c r="C897" s="24">
        <f t="shared" si="113"/>
        <v>0</v>
      </c>
      <c r="D897" s="48" t="e">
        <f t="shared" si="118"/>
        <v>#DIV/0!</v>
      </c>
      <c r="E897" s="24">
        <f t="shared" si="114"/>
        <v>0</v>
      </c>
      <c r="F897" s="51" t="e">
        <f t="shared" si="119"/>
        <v>#DIV/0!</v>
      </c>
      <c r="G897" s="44">
        <f>IF(I895*($E$9*0.01/26)&gt;0,H896/2,0)</f>
        <v>0</v>
      </c>
      <c r="H897" s="134"/>
      <c r="I897" s="24">
        <f t="shared" si="115"/>
        <v>0</v>
      </c>
      <c r="J897" s="24">
        <f t="shared" si="116"/>
        <v>-2.7115892864415514E-11</v>
      </c>
      <c r="K897" s="45">
        <f t="shared" si="117"/>
        <v>-2.7115892864415514E-11</v>
      </c>
    </row>
    <row r="898" spans="1:11" x14ac:dyDescent="0.2">
      <c r="A898" s="137">
        <f>A872+1</f>
        <v>35</v>
      </c>
      <c r="B898" s="42">
        <f t="shared" si="112"/>
        <v>885</v>
      </c>
      <c r="C898" s="24">
        <f t="shared" si="113"/>
        <v>0</v>
      </c>
      <c r="D898" s="48" t="e">
        <f t="shared" si="118"/>
        <v>#DIV/0!</v>
      </c>
      <c r="E898" s="24">
        <f t="shared" si="114"/>
        <v>0</v>
      </c>
      <c r="F898" s="51" t="e">
        <f t="shared" si="119"/>
        <v>#DIV/0!</v>
      </c>
      <c r="G898" s="44">
        <f>IF(I897*($E$9*0.01/26)&gt;0,H898/2,0)</f>
        <v>0</v>
      </c>
      <c r="H898" s="133">
        <f>IF(I897*($E$9*0.01/26)&gt;0,(($E$9*0.01/12)*$E$8)/(1-1/(1+($E$9*0.01/12))^($E$10*12)),0)</f>
        <v>0</v>
      </c>
      <c r="I898" s="24">
        <f t="shared" si="115"/>
        <v>0</v>
      </c>
      <c r="J898" s="24">
        <f t="shared" si="116"/>
        <v>-2.7115892864415514E-11</v>
      </c>
      <c r="K898" s="45">
        <f t="shared" si="117"/>
        <v>-2.7115892864415514E-11</v>
      </c>
    </row>
    <row r="899" spans="1:11" x14ac:dyDescent="0.2">
      <c r="A899" s="138"/>
      <c r="B899" s="42">
        <f t="shared" si="112"/>
        <v>886</v>
      </c>
      <c r="C899" s="24">
        <f t="shared" si="113"/>
        <v>0</v>
      </c>
      <c r="D899" s="48" t="e">
        <f t="shared" si="118"/>
        <v>#DIV/0!</v>
      </c>
      <c r="E899" s="24">
        <f t="shared" si="114"/>
        <v>0</v>
      </c>
      <c r="F899" s="51" t="e">
        <f t="shared" si="119"/>
        <v>#DIV/0!</v>
      </c>
      <c r="G899" s="44">
        <f>IF(I897*($E$9*0.01/26)&gt;0,H898/2,0)</f>
        <v>0</v>
      </c>
      <c r="H899" s="134"/>
      <c r="I899" s="24">
        <f t="shared" si="115"/>
        <v>0</v>
      </c>
      <c r="J899" s="24">
        <f t="shared" si="116"/>
        <v>-2.7115892864415514E-11</v>
      </c>
      <c r="K899" s="45">
        <f t="shared" si="117"/>
        <v>-2.7115892864415514E-11</v>
      </c>
    </row>
    <row r="900" spans="1:11" x14ac:dyDescent="0.2">
      <c r="A900" s="138"/>
      <c r="B900" s="42">
        <f t="shared" si="112"/>
        <v>887</v>
      </c>
      <c r="C900" s="24">
        <f t="shared" si="113"/>
        <v>0</v>
      </c>
      <c r="D900" s="48" t="e">
        <f t="shared" si="118"/>
        <v>#DIV/0!</v>
      </c>
      <c r="E900" s="24">
        <f t="shared" si="114"/>
        <v>0</v>
      </c>
      <c r="F900" s="51" t="e">
        <f t="shared" si="119"/>
        <v>#DIV/0!</v>
      </c>
      <c r="G900" s="44">
        <f>IF(I899*($E$9*0.01/26)&gt;0,H900/2,0)</f>
        <v>0</v>
      </c>
      <c r="H900" s="133">
        <f>IF(I899*($E$9*0.01/26)&gt;0,(($E$9*0.01/12)*$E$8)/(1-1/(1+($E$9*0.01/12))^($E$10*12)),0)</f>
        <v>0</v>
      </c>
      <c r="I900" s="24">
        <f t="shared" si="115"/>
        <v>0</v>
      </c>
      <c r="J900" s="24">
        <f t="shared" si="116"/>
        <v>-2.7115892864415514E-11</v>
      </c>
      <c r="K900" s="45">
        <f t="shared" si="117"/>
        <v>-2.7115892864415514E-11</v>
      </c>
    </row>
    <row r="901" spans="1:11" x14ac:dyDescent="0.2">
      <c r="A901" s="138"/>
      <c r="B901" s="42">
        <f t="shared" si="112"/>
        <v>888</v>
      </c>
      <c r="C901" s="24">
        <f t="shared" si="113"/>
        <v>0</v>
      </c>
      <c r="D901" s="48" t="e">
        <f t="shared" si="118"/>
        <v>#DIV/0!</v>
      </c>
      <c r="E901" s="24">
        <f t="shared" si="114"/>
        <v>0</v>
      </c>
      <c r="F901" s="51" t="e">
        <f t="shared" si="119"/>
        <v>#DIV/0!</v>
      </c>
      <c r="G901" s="44">
        <f>IF(I899*($E$9*0.01/26)&gt;0,H900/2,0)</f>
        <v>0</v>
      </c>
      <c r="H901" s="134"/>
      <c r="I901" s="24">
        <f t="shared" si="115"/>
        <v>0</v>
      </c>
      <c r="J901" s="24">
        <f t="shared" si="116"/>
        <v>-2.7115892864415514E-11</v>
      </c>
      <c r="K901" s="45">
        <f t="shared" si="117"/>
        <v>-2.7115892864415514E-11</v>
      </c>
    </row>
    <row r="902" spans="1:11" x14ac:dyDescent="0.2">
      <c r="A902" s="138"/>
      <c r="B902" s="42">
        <f t="shared" si="112"/>
        <v>889</v>
      </c>
      <c r="C902" s="24">
        <f t="shared" si="113"/>
        <v>0</v>
      </c>
      <c r="D902" s="48" t="e">
        <f t="shared" si="118"/>
        <v>#DIV/0!</v>
      </c>
      <c r="E902" s="24">
        <f t="shared" si="114"/>
        <v>0</v>
      </c>
      <c r="F902" s="51" t="e">
        <f t="shared" si="119"/>
        <v>#DIV/0!</v>
      </c>
      <c r="G902" s="44">
        <f>IF(I901*($E$9*0.01/26)&gt;0,H902/2,0)</f>
        <v>0</v>
      </c>
      <c r="H902" s="133">
        <f>IF(I901*($E$9*0.01/26)&gt;0,(($E$9*0.01/12)*$E$8)/(1-1/(1+($E$9*0.01/12))^($E$10*12)),0)</f>
        <v>0</v>
      </c>
      <c r="I902" s="24">
        <f t="shared" si="115"/>
        <v>0</v>
      </c>
      <c r="J902" s="24">
        <f t="shared" si="116"/>
        <v>-2.7115892864415514E-11</v>
      </c>
      <c r="K902" s="45">
        <f t="shared" si="117"/>
        <v>-2.7115892864415514E-11</v>
      </c>
    </row>
    <row r="903" spans="1:11" x14ac:dyDescent="0.2">
      <c r="A903" s="138"/>
      <c r="B903" s="42">
        <f t="shared" si="112"/>
        <v>890</v>
      </c>
      <c r="C903" s="24">
        <f t="shared" si="113"/>
        <v>0</v>
      </c>
      <c r="D903" s="48" t="e">
        <f t="shared" si="118"/>
        <v>#DIV/0!</v>
      </c>
      <c r="E903" s="24">
        <f t="shared" si="114"/>
        <v>0</v>
      </c>
      <c r="F903" s="51" t="e">
        <f t="shared" si="119"/>
        <v>#DIV/0!</v>
      </c>
      <c r="G903" s="44">
        <f>IF(I901*($E$9*0.01/26)&gt;0,H902/2,0)</f>
        <v>0</v>
      </c>
      <c r="H903" s="134"/>
      <c r="I903" s="24">
        <f t="shared" si="115"/>
        <v>0</v>
      </c>
      <c r="J903" s="24">
        <f t="shared" si="116"/>
        <v>-2.7115892864415514E-11</v>
      </c>
      <c r="K903" s="45">
        <f t="shared" si="117"/>
        <v>-2.7115892864415514E-11</v>
      </c>
    </row>
    <row r="904" spans="1:11" x14ac:dyDescent="0.2">
      <c r="A904" s="138"/>
      <c r="B904" s="42">
        <f t="shared" si="112"/>
        <v>891</v>
      </c>
      <c r="C904" s="24">
        <f t="shared" si="113"/>
        <v>0</v>
      </c>
      <c r="D904" s="48" t="e">
        <f t="shared" si="118"/>
        <v>#DIV/0!</v>
      </c>
      <c r="E904" s="24">
        <f t="shared" si="114"/>
        <v>0</v>
      </c>
      <c r="F904" s="51" t="e">
        <f t="shared" si="119"/>
        <v>#DIV/0!</v>
      </c>
      <c r="G904" s="44">
        <f>IF(I903*($E$9*0.01/26)&gt;0,H904/2,0)</f>
        <v>0</v>
      </c>
      <c r="H904" s="133">
        <f>IF(I903*($E$9*0.01/26)&gt;0,(($E$9*0.01/12)*$E$8)/(1-1/(1+($E$9*0.01/12))^($E$10*12)),0)</f>
        <v>0</v>
      </c>
      <c r="I904" s="24">
        <f t="shared" si="115"/>
        <v>0</v>
      </c>
      <c r="J904" s="24">
        <f t="shared" si="116"/>
        <v>-2.7115892864415514E-11</v>
      </c>
      <c r="K904" s="45">
        <f t="shared" si="117"/>
        <v>-2.7115892864415514E-11</v>
      </c>
    </row>
    <row r="905" spans="1:11" x14ac:dyDescent="0.2">
      <c r="A905" s="138"/>
      <c r="B905" s="42">
        <f t="shared" si="112"/>
        <v>892</v>
      </c>
      <c r="C905" s="24">
        <f t="shared" si="113"/>
        <v>0</v>
      </c>
      <c r="D905" s="48" t="e">
        <f t="shared" si="118"/>
        <v>#DIV/0!</v>
      </c>
      <c r="E905" s="24">
        <f t="shared" si="114"/>
        <v>0</v>
      </c>
      <c r="F905" s="51" t="e">
        <f t="shared" si="119"/>
        <v>#DIV/0!</v>
      </c>
      <c r="G905" s="44">
        <f>IF(I903*($E$9*0.01/26)&gt;0,H904/2,0)</f>
        <v>0</v>
      </c>
      <c r="H905" s="134"/>
      <c r="I905" s="24">
        <f t="shared" si="115"/>
        <v>0</v>
      </c>
      <c r="J905" s="24">
        <f t="shared" si="116"/>
        <v>-2.7115892864415514E-11</v>
      </c>
      <c r="K905" s="45">
        <f t="shared" si="117"/>
        <v>-2.7115892864415514E-11</v>
      </c>
    </row>
    <row r="906" spans="1:11" x14ac:dyDescent="0.2">
      <c r="A906" s="138"/>
      <c r="B906" s="42">
        <f t="shared" si="112"/>
        <v>893</v>
      </c>
      <c r="C906" s="24">
        <f t="shared" si="113"/>
        <v>0</v>
      </c>
      <c r="D906" s="48" t="e">
        <f t="shared" si="118"/>
        <v>#DIV/0!</v>
      </c>
      <c r="E906" s="24">
        <f t="shared" si="114"/>
        <v>0</v>
      </c>
      <c r="F906" s="51" t="e">
        <f t="shared" si="119"/>
        <v>#DIV/0!</v>
      </c>
      <c r="G906" s="44">
        <f>IF(I905*($E$9*0.01/26)&gt;0,H906/2,0)</f>
        <v>0</v>
      </c>
      <c r="H906" s="133">
        <f>IF(I905*($E$9*0.01/26)&gt;0,(($E$9*0.01/12)*$E$8)/(1-1/(1+($E$9*0.01/12))^($E$10*12)),0)</f>
        <v>0</v>
      </c>
      <c r="I906" s="24">
        <f t="shared" si="115"/>
        <v>0</v>
      </c>
      <c r="J906" s="24">
        <f t="shared" si="116"/>
        <v>-2.7115892864415514E-11</v>
      </c>
      <c r="K906" s="45">
        <f t="shared" si="117"/>
        <v>-2.7115892864415514E-11</v>
      </c>
    </row>
    <row r="907" spans="1:11" x14ac:dyDescent="0.2">
      <c r="A907" s="138"/>
      <c r="B907" s="42">
        <f t="shared" si="112"/>
        <v>894</v>
      </c>
      <c r="C907" s="24">
        <f t="shared" si="113"/>
        <v>0</v>
      </c>
      <c r="D907" s="48" t="e">
        <f t="shared" si="118"/>
        <v>#DIV/0!</v>
      </c>
      <c r="E907" s="24">
        <f t="shared" si="114"/>
        <v>0</v>
      </c>
      <c r="F907" s="51" t="e">
        <f t="shared" si="119"/>
        <v>#DIV/0!</v>
      </c>
      <c r="G907" s="44">
        <f>IF(I905*($E$9*0.01/26)&gt;0,H906/2,0)</f>
        <v>0</v>
      </c>
      <c r="H907" s="134"/>
      <c r="I907" s="24">
        <f t="shared" si="115"/>
        <v>0</v>
      </c>
      <c r="J907" s="24">
        <f t="shared" si="116"/>
        <v>-2.7115892864415514E-11</v>
      </c>
      <c r="K907" s="45">
        <f t="shared" si="117"/>
        <v>-2.7115892864415514E-11</v>
      </c>
    </row>
    <row r="908" spans="1:11" x14ac:dyDescent="0.2">
      <c r="A908" s="138"/>
      <c r="B908" s="42">
        <f t="shared" si="112"/>
        <v>895</v>
      </c>
      <c r="C908" s="24">
        <f t="shared" si="113"/>
        <v>0</v>
      </c>
      <c r="D908" s="48" t="e">
        <f t="shared" si="118"/>
        <v>#DIV/0!</v>
      </c>
      <c r="E908" s="24">
        <f t="shared" si="114"/>
        <v>0</v>
      </c>
      <c r="F908" s="51" t="e">
        <f t="shared" si="119"/>
        <v>#DIV/0!</v>
      </c>
      <c r="G908" s="44">
        <f>IF(I907*($E$9*0.01/26)&gt;0,H908/2,0)</f>
        <v>0</v>
      </c>
      <c r="H908" s="133">
        <f>IF(I907*($E$9*0.01/26)&gt;0,(($E$9*0.01/12)*$E$8)/(1-1/(1+($E$9*0.01/12))^($E$10*12)),0)</f>
        <v>0</v>
      </c>
      <c r="I908" s="24">
        <f t="shared" si="115"/>
        <v>0</v>
      </c>
      <c r="J908" s="24">
        <f t="shared" si="116"/>
        <v>-2.7115892864415514E-11</v>
      </c>
      <c r="K908" s="45">
        <f t="shared" si="117"/>
        <v>-2.7115892864415514E-11</v>
      </c>
    </row>
    <row r="909" spans="1:11" x14ac:dyDescent="0.2">
      <c r="A909" s="138"/>
      <c r="B909" s="42">
        <f t="shared" si="112"/>
        <v>896</v>
      </c>
      <c r="C909" s="24">
        <f t="shared" si="113"/>
        <v>0</v>
      </c>
      <c r="D909" s="48" t="e">
        <f t="shared" si="118"/>
        <v>#DIV/0!</v>
      </c>
      <c r="E909" s="24">
        <f t="shared" si="114"/>
        <v>0</v>
      </c>
      <c r="F909" s="51" t="e">
        <f t="shared" si="119"/>
        <v>#DIV/0!</v>
      </c>
      <c r="G909" s="44">
        <f>IF(I907*($E$9*0.01/26)&gt;0,H908/2,0)</f>
        <v>0</v>
      </c>
      <c r="H909" s="134"/>
      <c r="I909" s="24">
        <f t="shared" si="115"/>
        <v>0</v>
      </c>
      <c r="J909" s="24">
        <f t="shared" si="116"/>
        <v>-2.7115892864415514E-11</v>
      </c>
      <c r="K909" s="45">
        <f t="shared" si="117"/>
        <v>-2.7115892864415514E-11</v>
      </c>
    </row>
    <row r="910" spans="1:11" x14ac:dyDescent="0.2">
      <c r="A910" s="138"/>
      <c r="B910" s="42">
        <f t="shared" si="112"/>
        <v>897</v>
      </c>
      <c r="C910" s="24">
        <f t="shared" si="113"/>
        <v>0</v>
      </c>
      <c r="D910" s="48" t="e">
        <f t="shared" si="118"/>
        <v>#DIV/0!</v>
      </c>
      <c r="E910" s="24">
        <f t="shared" si="114"/>
        <v>0</v>
      </c>
      <c r="F910" s="51" t="e">
        <f t="shared" si="119"/>
        <v>#DIV/0!</v>
      </c>
      <c r="G910" s="44">
        <f>IF(I909*($E$9*0.01/26)&gt;0,H910/2,0)</f>
        <v>0</v>
      </c>
      <c r="H910" s="133">
        <f>IF(I909*($E$9*0.01/26)&gt;0,(($E$9*0.01/12)*$E$8)/(1-1/(1+($E$9*0.01/12))^($E$10*12)),0)</f>
        <v>0</v>
      </c>
      <c r="I910" s="24">
        <f t="shared" si="115"/>
        <v>0</v>
      </c>
      <c r="J910" s="24">
        <f t="shared" si="116"/>
        <v>-2.7115892864415514E-11</v>
      </c>
      <c r="K910" s="45">
        <f t="shared" si="117"/>
        <v>-2.7115892864415514E-11</v>
      </c>
    </row>
    <row r="911" spans="1:11" x14ac:dyDescent="0.2">
      <c r="A911" s="138"/>
      <c r="B911" s="42">
        <f t="shared" si="112"/>
        <v>898</v>
      </c>
      <c r="C911" s="24">
        <f t="shared" si="113"/>
        <v>0</v>
      </c>
      <c r="D911" s="48" t="e">
        <f t="shared" si="118"/>
        <v>#DIV/0!</v>
      </c>
      <c r="E911" s="24">
        <f t="shared" si="114"/>
        <v>0</v>
      </c>
      <c r="F911" s="51" t="e">
        <f t="shared" si="119"/>
        <v>#DIV/0!</v>
      </c>
      <c r="G911" s="44">
        <f>IF(I909*($E$9*0.01/26)&gt;0,H910/2,0)</f>
        <v>0</v>
      </c>
      <c r="H911" s="134"/>
      <c r="I911" s="24">
        <f t="shared" si="115"/>
        <v>0</v>
      </c>
      <c r="J911" s="24">
        <f t="shared" si="116"/>
        <v>-2.7115892864415514E-11</v>
      </c>
      <c r="K911" s="45">
        <f t="shared" si="117"/>
        <v>-2.7115892864415514E-11</v>
      </c>
    </row>
    <row r="912" spans="1:11" x14ac:dyDescent="0.2">
      <c r="A912" s="138"/>
      <c r="B912" s="42">
        <f t="shared" si="112"/>
        <v>899</v>
      </c>
      <c r="C912" s="24">
        <f t="shared" si="113"/>
        <v>0</v>
      </c>
      <c r="D912" s="48" t="e">
        <f t="shared" si="118"/>
        <v>#DIV/0!</v>
      </c>
      <c r="E912" s="24">
        <f t="shared" si="114"/>
        <v>0</v>
      </c>
      <c r="F912" s="51" t="e">
        <f t="shared" si="119"/>
        <v>#DIV/0!</v>
      </c>
      <c r="G912" s="44">
        <f>IF(I911*($E$9*0.01/26)&gt;0,H912/2,0)</f>
        <v>0</v>
      </c>
      <c r="H912" s="133">
        <f>IF(I911*($E$9*0.01/26)&gt;0,(($E$9*0.01/12)*$E$8)/(1-1/(1+($E$9*0.01/12))^($E$10*12)),0)</f>
        <v>0</v>
      </c>
      <c r="I912" s="24">
        <f t="shared" si="115"/>
        <v>0</v>
      </c>
      <c r="J912" s="24">
        <f t="shared" si="116"/>
        <v>-2.7115892864415514E-11</v>
      </c>
      <c r="K912" s="45">
        <f t="shared" si="117"/>
        <v>-2.7115892864415514E-11</v>
      </c>
    </row>
    <row r="913" spans="1:11" x14ac:dyDescent="0.2">
      <c r="A913" s="138"/>
      <c r="B913" s="42">
        <f t="shared" si="112"/>
        <v>900</v>
      </c>
      <c r="C913" s="24">
        <f t="shared" si="113"/>
        <v>0</v>
      </c>
      <c r="D913" s="48" t="e">
        <f t="shared" si="118"/>
        <v>#DIV/0!</v>
      </c>
      <c r="E913" s="24">
        <f t="shared" si="114"/>
        <v>0</v>
      </c>
      <c r="F913" s="51" t="e">
        <f t="shared" si="119"/>
        <v>#DIV/0!</v>
      </c>
      <c r="G913" s="44">
        <f>IF(I911*($E$9*0.01/26)&gt;0,H912/2,0)</f>
        <v>0</v>
      </c>
      <c r="H913" s="134"/>
      <c r="I913" s="24">
        <f t="shared" si="115"/>
        <v>0</v>
      </c>
      <c r="J913" s="24">
        <f t="shared" si="116"/>
        <v>-2.7115892864415514E-11</v>
      </c>
      <c r="K913" s="45">
        <f t="shared" si="117"/>
        <v>-2.7115892864415514E-11</v>
      </c>
    </row>
    <row r="914" spans="1:11" x14ac:dyDescent="0.2">
      <c r="A914" s="138"/>
      <c r="B914" s="42">
        <f t="shared" si="112"/>
        <v>901</v>
      </c>
      <c r="C914" s="24">
        <f t="shared" si="113"/>
        <v>0</v>
      </c>
      <c r="D914" s="48" t="e">
        <f t="shared" si="118"/>
        <v>#DIV/0!</v>
      </c>
      <c r="E914" s="24">
        <f t="shared" si="114"/>
        <v>0</v>
      </c>
      <c r="F914" s="51" t="e">
        <f t="shared" si="119"/>
        <v>#DIV/0!</v>
      </c>
      <c r="G914" s="44">
        <f>IF(I913*($E$9*0.01/26)&gt;0,H914/2,0)</f>
        <v>0</v>
      </c>
      <c r="H914" s="133">
        <f>IF(I913*($E$9*0.01/26)&gt;0,(($E$9*0.01/12)*$E$8)/(1-1/(1+($E$9*0.01/12))^($E$10*12)),0)</f>
        <v>0</v>
      </c>
      <c r="I914" s="24">
        <f t="shared" si="115"/>
        <v>0</v>
      </c>
      <c r="J914" s="24">
        <f t="shared" si="116"/>
        <v>-2.7115892864415514E-11</v>
      </c>
      <c r="K914" s="45">
        <f t="shared" si="117"/>
        <v>-2.7115892864415514E-11</v>
      </c>
    </row>
    <row r="915" spans="1:11" x14ac:dyDescent="0.2">
      <c r="A915" s="138"/>
      <c r="B915" s="42">
        <f t="shared" si="112"/>
        <v>902</v>
      </c>
      <c r="C915" s="24">
        <f t="shared" si="113"/>
        <v>0</v>
      </c>
      <c r="D915" s="48" t="e">
        <f t="shared" si="118"/>
        <v>#DIV/0!</v>
      </c>
      <c r="E915" s="24">
        <f t="shared" si="114"/>
        <v>0</v>
      </c>
      <c r="F915" s="51" t="e">
        <f t="shared" si="119"/>
        <v>#DIV/0!</v>
      </c>
      <c r="G915" s="44">
        <f>IF(I913*($E$9*0.01/26)&gt;0,H914/2,0)</f>
        <v>0</v>
      </c>
      <c r="H915" s="134"/>
      <c r="I915" s="24">
        <f t="shared" si="115"/>
        <v>0</v>
      </c>
      <c r="J915" s="24">
        <f t="shared" si="116"/>
        <v>-2.7115892864415514E-11</v>
      </c>
      <c r="K915" s="45">
        <f t="shared" si="117"/>
        <v>-2.7115892864415514E-11</v>
      </c>
    </row>
    <row r="916" spans="1:11" x14ac:dyDescent="0.2">
      <c r="A916" s="138"/>
      <c r="B916" s="42">
        <f t="shared" si="112"/>
        <v>903</v>
      </c>
      <c r="C916" s="24">
        <f t="shared" si="113"/>
        <v>0</v>
      </c>
      <c r="D916" s="48" t="e">
        <f t="shared" si="118"/>
        <v>#DIV/0!</v>
      </c>
      <c r="E916" s="24">
        <f t="shared" si="114"/>
        <v>0</v>
      </c>
      <c r="F916" s="51" t="e">
        <f t="shared" si="119"/>
        <v>#DIV/0!</v>
      </c>
      <c r="G916" s="44">
        <f>IF(I915*($E$9*0.01/26)&gt;0,H916/2,0)</f>
        <v>0</v>
      </c>
      <c r="H916" s="133">
        <f>IF(I915*($E$9*0.01/26)&gt;0,(($E$9*0.01/12)*$E$8)/(1-1/(1+($E$9*0.01/12))^($E$10*12)),0)</f>
        <v>0</v>
      </c>
      <c r="I916" s="24">
        <f t="shared" si="115"/>
        <v>0</v>
      </c>
      <c r="J916" s="24">
        <f t="shared" si="116"/>
        <v>-2.7115892864415514E-11</v>
      </c>
      <c r="K916" s="45">
        <f t="shared" si="117"/>
        <v>-2.7115892864415514E-11</v>
      </c>
    </row>
    <row r="917" spans="1:11" x14ac:dyDescent="0.2">
      <c r="A917" s="138"/>
      <c r="B917" s="42">
        <f t="shared" si="112"/>
        <v>904</v>
      </c>
      <c r="C917" s="24">
        <f t="shared" si="113"/>
        <v>0</v>
      </c>
      <c r="D917" s="48" t="e">
        <f t="shared" si="118"/>
        <v>#DIV/0!</v>
      </c>
      <c r="E917" s="24">
        <f t="shared" si="114"/>
        <v>0</v>
      </c>
      <c r="F917" s="51" t="e">
        <f t="shared" si="119"/>
        <v>#DIV/0!</v>
      </c>
      <c r="G917" s="44">
        <f>IF(I915*($E$9*0.01/26)&gt;0,H916/2,0)</f>
        <v>0</v>
      </c>
      <c r="H917" s="134"/>
      <c r="I917" s="24">
        <f t="shared" si="115"/>
        <v>0</v>
      </c>
      <c r="J917" s="24">
        <f t="shared" si="116"/>
        <v>-2.7115892864415514E-11</v>
      </c>
      <c r="K917" s="45">
        <f t="shared" si="117"/>
        <v>-2.7115892864415514E-11</v>
      </c>
    </row>
    <row r="918" spans="1:11" x14ac:dyDescent="0.2">
      <c r="A918" s="138"/>
      <c r="B918" s="42">
        <f t="shared" si="112"/>
        <v>905</v>
      </c>
      <c r="C918" s="24">
        <f t="shared" si="113"/>
        <v>0</v>
      </c>
      <c r="D918" s="48" t="e">
        <f t="shared" si="118"/>
        <v>#DIV/0!</v>
      </c>
      <c r="E918" s="24">
        <f t="shared" si="114"/>
        <v>0</v>
      </c>
      <c r="F918" s="51" t="e">
        <f t="shared" si="119"/>
        <v>#DIV/0!</v>
      </c>
      <c r="G918" s="44">
        <f>IF(I917*($E$9*0.01/26)&gt;0,H918/2,0)</f>
        <v>0</v>
      </c>
      <c r="H918" s="133">
        <f>IF(I917*($E$9*0.01/26)&gt;0,(($E$9*0.01/12)*$E$8)/(1-1/(1+($E$9*0.01/12))^($E$10*12)),0)</f>
        <v>0</v>
      </c>
      <c r="I918" s="24">
        <f t="shared" si="115"/>
        <v>0</v>
      </c>
      <c r="J918" s="24">
        <f t="shared" si="116"/>
        <v>-2.7115892864415514E-11</v>
      </c>
      <c r="K918" s="45">
        <f t="shared" si="117"/>
        <v>-2.7115892864415514E-11</v>
      </c>
    </row>
    <row r="919" spans="1:11" x14ac:dyDescent="0.2">
      <c r="A919" s="138"/>
      <c r="B919" s="42">
        <f t="shared" si="112"/>
        <v>906</v>
      </c>
      <c r="C919" s="24">
        <f t="shared" si="113"/>
        <v>0</v>
      </c>
      <c r="D919" s="48" t="e">
        <f t="shared" si="118"/>
        <v>#DIV/0!</v>
      </c>
      <c r="E919" s="24">
        <f t="shared" si="114"/>
        <v>0</v>
      </c>
      <c r="F919" s="51" t="e">
        <f t="shared" si="119"/>
        <v>#DIV/0!</v>
      </c>
      <c r="G919" s="44">
        <f>IF(I917*($E$9*0.01/26)&gt;0,H918/2,0)</f>
        <v>0</v>
      </c>
      <c r="H919" s="134"/>
      <c r="I919" s="24">
        <f t="shared" si="115"/>
        <v>0</v>
      </c>
      <c r="J919" s="24">
        <f t="shared" si="116"/>
        <v>-2.7115892864415514E-11</v>
      </c>
      <c r="K919" s="45">
        <f t="shared" si="117"/>
        <v>-2.7115892864415514E-11</v>
      </c>
    </row>
    <row r="920" spans="1:11" x14ac:dyDescent="0.2">
      <c r="A920" s="138"/>
      <c r="B920" s="42">
        <f t="shared" si="112"/>
        <v>907</v>
      </c>
      <c r="C920" s="24">
        <f t="shared" si="113"/>
        <v>0</v>
      </c>
      <c r="D920" s="48" t="e">
        <f t="shared" si="118"/>
        <v>#DIV/0!</v>
      </c>
      <c r="E920" s="24">
        <f t="shared" si="114"/>
        <v>0</v>
      </c>
      <c r="F920" s="51" t="e">
        <f t="shared" si="119"/>
        <v>#DIV/0!</v>
      </c>
      <c r="G920" s="44">
        <f>IF(I919*($E$9*0.01/26)&gt;0,H920/2,0)</f>
        <v>0</v>
      </c>
      <c r="H920" s="133">
        <f>IF(I919*($E$9*0.01/26)&gt;0,(($E$9*0.01/12)*$E$8)/(1-1/(1+($E$9*0.01/12))^($E$10*12)),0)</f>
        <v>0</v>
      </c>
      <c r="I920" s="24">
        <f t="shared" si="115"/>
        <v>0</v>
      </c>
      <c r="J920" s="24">
        <f t="shared" si="116"/>
        <v>-2.7115892864415514E-11</v>
      </c>
      <c r="K920" s="45">
        <f t="shared" si="117"/>
        <v>-2.7115892864415514E-11</v>
      </c>
    </row>
    <row r="921" spans="1:11" x14ac:dyDescent="0.2">
      <c r="A921" s="138"/>
      <c r="B921" s="42">
        <f t="shared" si="112"/>
        <v>908</v>
      </c>
      <c r="C921" s="24">
        <f t="shared" si="113"/>
        <v>0</v>
      </c>
      <c r="D921" s="48" t="e">
        <f t="shared" si="118"/>
        <v>#DIV/0!</v>
      </c>
      <c r="E921" s="24">
        <f t="shared" si="114"/>
        <v>0</v>
      </c>
      <c r="F921" s="51" t="e">
        <f t="shared" si="119"/>
        <v>#DIV/0!</v>
      </c>
      <c r="G921" s="44">
        <f>IF(I919*($E$9*0.01/26)&gt;0,H920/2,0)</f>
        <v>0</v>
      </c>
      <c r="H921" s="134"/>
      <c r="I921" s="24">
        <f t="shared" si="115"/>
        <v>0</v>
      </c>
      <c r="J921" s="24">
        <f t="shared" si="116"/>
        <v>-2.7115892864415514E-11</v>
      </c>
      <c r="K921" s="45">
        <f t="shared" si="117"/>
        <v>-2.7115892864415514E-11</v>
      </c>
    </row>
    <row r="922" spans="1:11" x14ac:dyDescent="0.2">
      <c r="A922" s="138"/>
      <c r="B922" s="42">
        <f t="shared" ref="B922:B985" si="120">B921+1</f>
        <v>909</v>
      </c>
      <c r="C922" s="24">
        <f t="shared" si="113"/>
        <v>0</v>
      </c>
      <c r="D922" s="48" t="e">
        <f t="shared" si="118"/>
        <v>#DIV/0!</v>
      </c>
      <c r="E922" s="24">
        <f t="shared" si="114"/>
        <v>0</v>
      </c>
      <c r="F922" s="51" t="e">
        <f t="shared" si="119"/>
        <v>#DIV/0!</v>
      </c>
      <c r="G922" s="44">
        <f>IF(I921*($E$9*0.01/26)&gt;0,H922/2,0)</f>
        <v>0</v>
      </c>
      <c r="H922" s="133">
        <f>IF(I921*($E$9*0.01/26)&gt;0,(($E$9*0.01/12)*$E$8)/(1-1/(1+($E$9*0.01/12))^($E$10*12)),0)</f>
        <v>0</v>
      </c>
      <c r="I922" s="24">
        <f t="shared" si="115"/>
        <v>0</v>
      </c>
      <c r="J922" s="24">
        <f t="shared" si="116"/>
        <v>-2.7115892864415514E-11</v>
      </c>
      <c r="K922" s="45">
        <f t="shared" si="117"/>
        <v>-2.7115892864415514E-11</v>
      </c>
    </row>
    <row r="923" spans="1:11" x14ac:dyDescent="0.2">
      <c r="A923" s="139"/>
      <c r="B923" s="42">
        <f t="shared" si="120"/>
        <v>910</v>
      </c>
      <c r="C923" s="24">
        <f t="shared" si="113"/>
        <v>0</v>
      </c>
      <c r="D923" s="48" t="e">
        <f t="shared" si="118"/>
        <v>#DIV/0!</v>
      </c>
      <c r="E923" s="24">
        <f t="shared" si="114"/>
        <v>0</v>
      </c>
      <c r="F923" s="51" t="e">
        <f t="shared" si="119"/>
        <v>#DIV/0!</v>
      </c>
      <c r="G923" s="44">
        <f>IF(I921*($E$9*0.01/26)&gt;0,H922/2,0)</f>
        <v>0</v>
      </c>
      <c r="H923" s="134"/>
      <c r="I923" s="24">
        <f t="shared" si="115"/>
        <v>0</v>
      </c>
      <c r="J923" s="24">
        <f t="shared" si="116"/>
        <v>-2.7115892864415514E-11</v>
      </c>
      <c r="K923" s="45">
        <f t="shared" si="117"/>
        <v>-2.7115892864415514E-11</v>
      </c>
    </row>
    <row r="924" spans="1:11" x14ac:dyDescent="0.2">
      <c r="A924" s="137">
        <f>A898+1</f>
        <v>36</v>
      </c>
      <c r="B924" s="42">
        <f t="shared" si="120"/>
        <v>911</v>
      </c>
      <c r="C924" s="24">
        <f t="shared" si="113"/>
        <v>0</v>
      </c>
      <c r="D924" s="48" t="e">
        <f t="shared" si="118"/>
        <v>#DIV/0!</v>
      </c>
      <c r="E924" s="24">
        <f t="shared" si="114"/>
        <v>0</v>
      </c>
      <c r="F924" s="51" t="e">
        <f t="shared" si="119"/>
        <v>#DIV/0!</v>
      </c>
      <c r="G924" s="44">
        <f>IF(I923*($E$9*0.01/26)&gt;0,H924/2,0)</f>
        <v>0</v>
      </c>
      <c r="H924" s="133">
        <f>IF(I923*($E$9*0.01/26)&gt;0,(($E$9*0.01/12)*$E$8)/(1-1/(1+($E$9*0.01/12))^($E$10*12)),0)</f>
        <v>0</v>
      </c>
      <c r="I924" s="24">
        <f t="shared" si="115"/>
        <v>0</v>
      </c>
      <c r="J924" s="24">
        <f t="shared" si="116"/>
        <v>-2.7115892864415514E-11</v>
      </c>
      <c r="K924" s="45">
        <f t="shared" si="117"/>
        <v>-2.7115892864415514E-11</v>
      </c>
    </row>
    <row r="925" spans="1:11" x14ac:dyDescent="0.2">
      <c r="A925" s="138"/>
      <c r="B925" s="42">
        <f t="shared" si="120"/>
        <v>912</v>
      </c>
      <c r="C925" s="24">
        <f t="shared" si="113"/>
        <v>0</v>
      </c>
      <c r="D925" s="48" t="e">
        <f t="shared" si="118"/>
        <v>#DIV/0!</v>
      </c>
      <c r="E925" s="24">
        <f t="shared" si="114"/>
        <v>0</v>
      </c>
      <c r="F925" s="51" t="e">
        <f t="shared" si="119"/>
        <v>#DIV/0!</v>
      </c>
      <c r="G925" s="44">
        <f>IF(I923*($E$9*0.01/26)&gt;0,H924/2,0)</f>
        <v>0</v>
      </c>
      <c r="H925" s="134"/>
      <c r="I925" s="24">
        <f t="shared" si="115"/>
        <v>0</v>
      </c>
      <c r="J925" s="24">
        <f t="shared" si="116"/>
        <v>-2.7115892864415514E-11</v>
      </c>
      <c r="K925" s="45">
        <f t="shared" si="117"/>
        <v>-2.7115892864415514E-11</v>
      </c>
    </row>
    <row r="926" spans="1:11" x14ac:dyDescent="0.2">
      <c r="A926" s="138"/>
      <c r="B926" s="42">
        <f t="shared" si="120"/>
        <v>913</v>
      </c>
      <c r="C926" s="24">
        <f t="shared" si="113"/>
        <v>0</v>
      </c>
      <c r="D926" s="48" t="e">
        <f t="shared" si="118"/>
        <v>#DIV/0!</v>
      </c>
      <c r="E926" s="24">
        <f t="shared" si="114"/>
        <v>0</v>
      </c>
      <c r="F926" s="51" t="e">
        <f t="shared" si="119"/>
        <v>#DIV/0!</v>
      </c>
      <c r="G926" s="44">
        <f>IF(I925*($E$9*0.01/26)&gt;0,H926/2,0)</f>
        <v>0</v>
      </c>
      <c r="H926" s="133">
        <f>IF(I925*($E$9*0.01/26)&gt;0,(($E$9*0.01/12)*$E$8)/(1-1/(1+($E$9*0.01/12))^($E$10*12)),0)</f>
        <v>0</v>
      </c>
      <c r="I926" s="24">
        <f t="shared" si="115"/>
        <v>0</v>
      </c>
      <c r="J926" s="24">
        <f t="shared" si="116"/>
        <v>-2.7115892864415514E-11</v>
      </c>
      <c r="K926" s="45">
        <f t="shared" si="117"/>
        <v>-2.7115892864415514E-11</v>
      </c>
    </row>
    <row r="927" spans="1:11" x14ac:dyDescent="0.2">
      <c r="A927" s="138"/>
      <c r="B927" s="42">
        <f t="shared" si="120"/>
        <v>914</v>
      </c>
      <c r="C927" s="24">
        <f t="shared" si="113"/>
        <v>0</v>
      </c>
      <c r="D927" s="48" t="e">
        <f t="shared" si="118"/>
        <v>#DIV/0!</v>
      </c>
      <c r="E927" s="24">
        <f t="shared" si="114"/>
        <v>0</v>
      </c>
      <c r="F927" s="51" t="e">
        <f t="shared" si="119"/>
        <v>#DIV/0!</v>
      </c>
      <c r="G927" s="44">
        <f>IF(I925*($E$9*0.01/26)&gt;0,H926/2,0)</f>
        <v>0</v>
      </c>
      <c r="H927" s="134"/>
      <c r="I927" s="24">
        <f t="shared" si="115"/>
        <v>0</v>
      </c>
      <c r="J927" s="24">
        <f t="shared" si="116"/>
        <v>-2.7115892864415514E-11</v>
      </c>
      <c r="K927" s="45">
        <f t="shared" si="117"/>
        <v>-2.7115892864415514E-11</v>
      </c>
    </row>
    <row r="928" spans="1:11" x14ac:dyDescent="0.2">
      <c r="A928" s="138"/>
      <c r="B928" s="42">
        <f t="shared" si="120"/>
        <v>915</v>
      </c>
      <c r="C928" s="24">
        <f t="shared" si="113"/>
        <v>0</v>
      </c>
      <c r="D928" s="48" t="e">
        <f t="shared" si="118"/>
        <v>#DIV/0!</v>
      </c>
      <c r="E928" s="24">
        <f t="shared" si="114"/>
        <v>0</v>
      </c>
      <c r="F928" s="51" t="e">
        <f t="shared" si="119"/>
        <v>#DIV/0!</v>
      </c>
      <c r="G928" s="44">
        <f>IF(I927*($E$9*0.01/26)&gt;0,H928/2,0)</f>
        <v>0</v>
      </c>
      <c r="H928" s="133">
        <f>IF(I927*($E$9*0.01/26)&gt;0,(($E$9*0.01/12)*$E$8)/(1-1/(1+($E$9*0.01/12))^($E$10*12)),0)</f>
        <v>0</v>
      </c>
      <c r="I928" s="24">
        <f t="shared" si="115"/>
        <v>0</v>
      </c>
      <c r="J928" s="24">
        <f t="shared" si="116"/>
        <v>-2.7115892864415514E-11</v>
      </c>
      <c r="K928" s="45">
        <f t="shared" si="117"/>
        <v>-2.7115892864415514E-11</v>
      </c>
    </row>
    <row r="929" spans="1:11" x14ac:dyDescent="0.2">
      <c r="A929" s="138"/>
      <c r="B929" s="42">
        <f t="shared" si="120"/>
        <v>916</v>
      </c>
      <c r="C929" s="24">
        <f t="shared" si="113"/>
        <v>0</v>
      </c>
      <c r="D929" s="48" t="e">
        <f t="shared" si="118"/>
        <v>#DIV/0!</v>
      </c>
      <c r="E929" s="24">
        <f t="shared" si="114"/>
        <v>0</v>
      </c>
      <c r="F929" s="51" t="e">
        <f t="shared" si="119"/>
        <v>#DIV/0!</v>
      </c>
      <c r="G929" s="44">
        <f>IF(I927*($E$9*0.01/26)&gt;0,H928/2,0)</f>
        <v>0</v>
      </c>
      <c r="H929" s="134"/>
      <c r="I929" s="24">
        <f t="shared" si="115"/>
        <v>0</v>
      </c>
      <c r="J929" s="24">
        <f t="shared" si="116"/>
        <v>-2.7115892864415514E-11</v>
      </c>
      <c r="K929" s="45">
        <f t="shared" si="117"/>
        <v>-2.7115892864415514E-11</v>
      </c>
    </row>
    <row r="930" spans="1:11" x14ac:dyDescent="0.2">
      <c r="A930" s="138"/>
      <c r="B930" s="42">
        <f t="shared" si="120"/>
        <v>917</v>
      </c>
      <c r="C930" s="24">
        <f t="shared" si="113"/>
        <v>0</v>
      </c>
      <c r="D930" s="48" t="e">
        <f t="shared" si="118"/>
        <v>#DIV/0!</v>
      </c>
      <c r="E930" s="24">
        <f t="shared" si="114"/>
        <v>0</v>
      </c>
      <c r="F930" s="51" t="e">
        <f t="shared" si="119"/>
        <v>#DIV/0!</v>
      </c>
      <c r="G930" s="44">
        <f>IF(I929*($E$9*0.01/26)&gt;0,H930/2,0)</f>
        <v>0</v>
      </c>
      <c r="H930" s="133">
        <f>IF(I929*($E$9*0.01/26)&gt;0,(($E$9*0.01/12)*$E$8)/(1-1/(1+($E$9*0.01/12))^($E$10*12)),0)</f>
        <v>0</v>
      </c>
      <c r="I930" s="24">
        <f t="shared" si="115"/>
        <v>0</v>
      </c>
      <c r="J930" s="24">
        <f t="shared" si="116"/>
        <v>-2.7115892864415514E-11</v>
      </c>
      <c r="K930" s="45">
        <f t="shared" si="117"/>
        <v>-2.7115892864415514E-11</v>
      </c>
    </row>
    <row r="931" spans="1:11" x14ac:dyDescent="0.2">
      <c r="A931" s="138"/>
      <c r="B931" s="42">
        <f t="shared" si="120"/>
        <v>918</v>
      </c>
      <c r="C931" s="24">
        <f t="shared" si="113"/>
        <v>0</v>
      </c>
      <c r="D931" s="48" t="e">
        <f t="shared" si="118"/>
        <v>#DIV/0!</v>
      </c>
      <c r="E931" s="24">
        <f t="shared" si="114"/>
        <v>0</v>
      </c>
      <c r="F931" s="51" t="e">
        <f t="shared" si="119"/>
        <v>#DIV/0!</v>
      </c>
      <c r="G931" s="44">
        <f>IF(I929*($E$9*0.01/26)&gt;0,H930/2,0)</f>
        <v>0</v>
      </c>
      <c r="H931" s="134"/>
      <c r="I931" s="24">
        <f t="shared" si="115"/>
        <v>0</v>
      </c>
      <c r="J931" s="24">
        <f t="shared" si="116"/>
        <v>-2.7115892864415514E-11</v>
      </c>
      <c r="K931" s="45">
        <f t="shared" si="117"/>
        <v>-2.7115892864415514E-11</v>
      </c>
    </row>
    <row r="932" spans="1:11" x14ac:dyDescent="0.2">
      <c r="A932" s="138"/>
      <c r="B932" s="42">
        <f t="shared" si="120"/>
        <v>919</v>
      </c>
      <c r="C932" s="24">
        <f t="shared" si="113"/>
        <v>0</v>
      </c>
      <c r="D932" s="48" t="e">
        <f t="shared" si="118"/>
        <v>#DIV/0!</v>
      </c>
      <c r="E932" s="24">
        <f t="shared" si="114"/>
        <v>0</v>
      </c>
      <c r="F932" s="51" t="e">
        <f t="shared" si="119"/>
        <v>#DIV/0!</v>
      </c>
      <c r="G932" s="44">
        <f>IF(I931*($E$9*0.01/26)&gt;0,H932/2,0)</f>
        <v>0</v>
      </c>
      <c r="H932" s="133">
        <f>IF(I931*($E$9*0.01/26)&gt;0,(($E$9*0.01/12)*$E$8)/(1-1/(1+($E$9*0.01/12))^($E$10*12)),0)</f>
        <v>0</v>
      </c>
      <c r="I932" s="24">
        <f t="shared" si="115"/>
        <v>0</v>
      </c>
      <c r="J932" s="24">
        <f t="shared" si="116"/>
        <v>-2.7115892864415514E-11</v>
      </c>
      <c r="K932" s="45">
        <f t="shared" si="117"/>
        <v>-2.7115892864415514E-11</v>
      </c>
    </row>
    <row r="933" spans="1:11" x14ac:dyDescent="0.2">
      <c r="A933" s="138"/>
      <c r="B933" s="42">
        <f t="shared" si="120"/>
        <v>920</v>
      </c>
      <c r="C933" s="24">
        <f t="shared" si="113"/>
        <v>0</v>
      </c>
      <c r="D933" s="48" t="e">
        <f t="shared" si="118"/>
        <v>#DIV/0!</v>
      </c>
      <c r="E933" s="24">
        <f t="shared" si="114"/>
        <v>0</v>
      </c>
      <c r="F933" s="51" t="e">
        <f t="shared" si="119"/>
        <v>#DIV/0!</v>
      </c>
      <c r="G933" s="44">
        <f>IF(I931*($E$9*0.01/26)&gt;0,H932/2,0)</f>
        <v>0</v>
      </c>
      <c r="H933" s="134"/>
      <c r="I933" s="24">
        <f t="shared" si="115"/>
        <v>0</v>
      </c>
      <c r="J933" s="24">
        <f t="shared" si="116"/>
        <v>-2.7115892864415514E-11</v>
      </c>
      <c r="K933" s="45">
        <f t="shared" si="117"/>
        <v>-2.7115892864415514E-11</v>
      </c>
    </row>
    <row r="934" spans="1:11" x14ac:dyDescent="0.2">
      <c r="A934" s="138"/>
      <c r="B934" s="42">
        <f t="shared" si="120"/>
        <v>921</v>
      </c>
      <c r="C934" s="24">
        <f t="shared" si="113"/>
        <v>0</v>
      </c>
      <c r="D934" s="48" t="e">
        <f t="shared" si="118"/>
        <v>#DIV/0!</v>
      </c>
      <c r="E934" s="24">
        <f t="shared" si="114"/>
        <v>0</v>
      </c>
      <c r="F934" s="51" t="e">
        <f t="shared" si="119"/>
        <v>#DIV/0!</v>
      </c>
      <c r="G934" s="44">
        <f>IF(I933*($E$9*0.01/26)&gt;0,H934/2,0)</f>
        <v>0</v>
      </c>
      <c r="H934" s="133">
        <f>IF(I933*($E$9*0.01/26)&gt;0,(($E$9*0.01/12)*$E$8)/(1-1/(1+($E$9*0.01/12))^($E$10*12)),0)</f>
        <v>0</v>
      </c>
      <c r="I934" s="24">
        <f t="shared" si="115"/>
        <v>0</v>
      </c>
      <c r="J934" s="24">
        <f t="shared" si="116"/>
        <v>-2.7115892864415514E-11</v>
      </c>
      <c r="K934" s="45">
        <f t="shared" si="117"/>
        <v>-2.7115892864415514E-11</v>
      </c>
    </row>
    <row r="935" spans="1:11" x14ac:dyDescent="0.2">
      <c r="A935" s="138"/>
      <c r="B935" s="42">
        <f t="shared" si="120"/>
        <v>922</v>
      </c>
      <c r="C935" s="24">
        <f t="shared" si="113"/>
        <v>0</v>
      </c>
      <c r="D935" s="48" t="e">
        <f t="shared" si="118"/>
        <v>#DIV/0!</v>
      </c>
      <c r="E935" s="24">
        <f t="shared" si="114"/>
        <v>0</v>
      </c>
      <c r="F935" s="51" t="e">
        <f t="shared" si="119"/>
        <v>#DIV/0!</v>
      </c>
      <c r="G935" s="44">
        <f>IF(I933*($E$9*0.01/26)&gt;0,H934/2,0)</f>
        <v>0</v>
      </c>
      <c r="H935" s="134"/>
      <c r="I935" s="24">
        <f t="shared" si="115"/>
        <v>0</v>
      </c>
      <c r="J935" s="24">
        <f t="shared" si="116"/>
        <v>-2.7115892864415514E-11</v>
      </c>
      <c r="K935" s="45">
        <f t="shared" si="117"/>
        <v>-2.7115892864415514E-11</v>
      </c>
    </row>
    <row r="936" spans="1:11" x14ac:dyDescent="0.2">
      <c r="A936" s="138"/>
      <c r="B936" s="42">
        <f t="shared" si="120"/>
        <v>923</v>
      </c>
      <c r="C936" s="24">
        <f t="shared" ref="C936:C999" si="121">IF(I935*($E$9*0.01/26)&gt;0,I935*($E$9*0.01/26),0)</f>
        <v>0</v>
      </c>
      <c r="D936" s="48" t="e">
        <f t="shared" si="118"/>
        <v>#DIV/0!</v>
      </c>
      <c r="E936" s="24">
        <f t="shared" ref="E936:E999" si="122">IF(I935*($E$9*0.01/26)&gt;0,G936-C936,0)</f>
        <v>0</v>
      </c>
      <c r="F936" s="51" t="e">
        <f t="shared" si="119"/>
        <v>#DIV/0!</v>
      </c>
      <c r="G936" s="44">
        <f>IF(I935*($E$9*0.01/26)&gt;0,H936/2,0)</f>
        <v>0</v>
      </c>
      <c r="H936" s="133">
        <f>IF(I935*($E$9*0.01/26)&gt;0,(($E$9*0.01/12)*$E$8)/(1-1/(1+($E$9*0.01/12))^($E$10*12)),0)</f>
        <v>0</v>
      </c>
      <c r="I936" s="24">
        <f t="shared" ref="I936:I999" si="123">IF(I935*($E$9*0.01/26)&gt;0,I935-E936,0)</f>
        <v>0</v>
      </c>
      <c r="J936" s="24">
        <f t="shared" ref="J936:J999" si="124">J935-C936</f>
        <v>-2.7115892864415514E-11</v>
      </c>
      <c r="K936" s="45">
        <f t="shared" ref="K936:K999" si="125">I936+J936</f>
        <v>-2.7115892864415514E-11</v>
      </c>
    </row>
    <row r="937" spans="1:11" x14ac:dyDescent="0.2">
      <c r="A937" s="138"/>
      <c r="B937" s="42">
        <f t="shared" si="120"/>
        <v>924</v>
      </c>
      <c r="C937" s="24">
        <f t="shared" si="121"/>
        <v>0</v>
      </c>
      <c r="D937" s="48" t="e">
        <f t="shared" ref="D937:D1000" si="126">C937/G937</f>
        <v>#DIV/0!</v>
      </c>
      <c r="E937" s="24">
        <f t="shared" si="122"/>
        <v>0</v>
      </c>
      <c r="F937" s="51" t="e">
        <f t="shared" ref="F937:F1000" si="127">E937/G937</f>
        <v>#DIV/0!</v>
      </c>
      <c r="G937" s="44">
        <f>IF(I935*($E$9*0.01/26)&gt;0,H936/2,0)</f>
        <v>0</v>
      </c>
      <c r="H937" s="134"/>
      <c r="I937" s="24">
        <f t="shared" si="123"/>
        <v>0</v>
      </c>
      <c r="J937" s="24">
        <f t="shared" si="124"/>
        <v>-2.7115892864415514E-11</v>
      </c>
      <c r="K937" s="45">
        <f t="shared" si="125"/>
        <v>-2.7115892864415514E-11</v>
      </c>
    </row>
    <row r="938" spans="1:11" x14ac:dyDescent="0.2">
      <c r="A938" s="138"/>
      <c r="B938" s="42">
        <f t="shared" si="120"/>
        <v>925</v>
      </c>
      <c r="C938" s="24">
        <f t="shared" si="121"/>
        <v>0</v>
      </c>
      <c r="D938" s="48" t="e">
        <f t="shared" si="126"/>
        <v>#DIV/0!</v>
      </c>
      <c r="E938" s="24">
        <f t="shared" si="122"/>
        <v>0</v>
      </c>
      <c r="F938" s="51" t="e">
        <f t="shared" si="127"/>
        <v>#DIV/0!</v>
      </c>
      <c r="G938" s="44">
        <f>IF(I937*($E$9*0.01/26)&gt;0,H938/2,0)</f>
        <v>0</v>
      </c>
      <c r="H938" s="133">
        <f>IF(I937*($E$9*0.01/26)&gt;0,(($E$9*0.01/12)*$E$8)/(1-1/(1+($E$9*0.01/12))^($E$10*12)),0)</f>
        <v>0</v>
      </c>
      <c r="I938" s="24">
        <f t="shared" si="123"/>
        <v>0</v>
      </c>
      <c r="J938" s="24">
        <f t="shared" si="124"/>
        <v>-2.7115892864415514E-11</v>
      </c>
      <c r="K938" s="45">
        <f t="shared" si="125"/>
        <v>-2.7115892864415514E-11</v>
      </c>
    </row>
    <row r="939" spans="1:11" x14ac:dyDescent="0.2">
      <c r="A939" s="138"/>
      <c r="B939" s="42">
        <f t="shared" si="120"/>
        <v>926</v>
      </c>
      <c r="C939" s="24">
        <f t="shared" si="121"/>
        <v>0</v>
      </c>
      <c r="D939" s="48" t="e">
        <f t="shared" si="126"/>
        <v>#DIV/0!</v>
      </c>
      <c r="E939" s="24">
        <f t="shared" si="122"/>
        <v>0</v>
      </c>
      <c r="F939" s="51" t="e">
        <f t="shared" si="127"/>
        <v>#DIV/0!</v>
      </c>
      <c r="G939" s="44">
        <f>IF(I937*($E$9*0.01/26)&gt;0,H938/2,0)</f>
        <v>0</v>
      </c>
      <c r="H939" s="134"/>
      <c r="I939" s="24">
        <f t="shared" si="123"/>
        <v>0</v>
      </c>
      <c r="J939" s="24">
        <f t="shared" si="124"/>
        <v>-2.7115892864415514E-11</v>
      </c>
      <c r="K939" s="45">
        <f t="shared" si="125"/>
        <v>-2.7115892864415514E-11</v>
      </c>
    </row>
    <row r="940" spans="1:11" x14ac:dyDescent="0.2">
      <c r="A940" s="138"/>
      <c r="B940" s="42">
        <f t="shared" si="120"/>
        <v>927</v>
      </c>
      <c r="C940" s="24">
        <f t="shared" si="121"/>
        <v>0</v>
      </c>
      <c r="D940" s="48" t="e">
        <f t="shared" si="126"/>
        <v>#DIV/0!</v>
      </c>
      <c r="E940" s="24">
        <f t="shared" si="122"/>
        <v>0</v>
      </c>
      <c r="F940" s="51" t="e">
        <f t="shared" si="127"/>
        <v>#DIV/0!</v>
      </c>
      <c r="G940" s="44">
        <f>IF(I939*($E$9*0.01/26)&gt;0,H940/2,0)</f>
        <v>0</v>
      </c>
      <c r="H940" s="133">
        <f>IF(I939*($E$9*0.01/26)&gt;0,(($E$9*0.01/12)*$E$8)/(1-1/(1+($E$9*0.01/12))^($E$10*12)),0)</f>
        <v>0</v>
      </c>
      <c r="I940" s="24">
        <f t="shared" si="123"/>
        <v>0</v>
      </c>
      <c r="J940" s="24">
        <f t="shared" si="124"/>
        <v>-2.7115892864415514E-11</v>
      </c>
      <c r="K940" s="45">
        <f t="shared" si="125"/>
        <v>-2.7115892864415514E-11</v>
      </c>
    </row>
    <row r="941" spans="1:11" x14ac:dyDescent="0.2">
      <c r="A941" s="138"/>
      <c r="B941" s="42">
        <f t="shared" si="120"/>
        <v>928</v>
      </c>
      <c r="C941" s="24">
        <f t="shared" si="121"/>
        <v>0</v>
      </c>
      <c r="D941" s="48" t="e">
        <f t="shared" si="126"/>
        <v>#DIV/0!</v>
      </c>
      <c r="E941" s="24">
        <f t="shared" si="122"/>
        <v>0</v>
      </c>
      <c r="F941" s="51" t="e">
        <f t="shared" si="127"/>
        <v>#DIV/0!</v>
      </c>
      <c r="G941" s="44">
        <f>IF(I939*($E$9*0.01/26)&gt;0,H940/2,0)</f>
        <v>0</v>
      </c>
      <c r="H941" s="134"/>
      <c r="I941" s="24">
        <f t="shared" si="123"/>
        <v>0</v>
      </c>
      <c r="J941" s="24">
        <f t="shared" si="124"/>
        <v>-2.7115892864415514E-11</v>
      </c>
      <c r="K941" s="45">
        <f t="shared" si="125"/>
        <v>-2.7115892864415514E-11</v>
      </c>
    </row>
    <row r="942" spans="1:11" x14ac:dyDescent="0.2">
      <c r="A942" s="138"/>
      <c r="B942" s="42">
        <f t="shared" si="120"/>
        <v>929</v>
      </c>
      <c r="C942" s="24">
        <f t="shared" si="121"/>
        <v>0</v>
      </c>
      <c r="D942" s="48" t="e">
        <f t="shared" si="126"/>
        <v>#DIV/0!</v>
      </c>
      <c r="E942" s="24">
        <f t="shared" si="122"/>
        <v>0</v>
      </c>
      <c r="F942" s="51" t="e">
        <f t="shared" si="127"/>
        <v>#DIV/0!</v>
      </c>
      <c r="G942" s="44">
        <f>IF(I941*($E$9*0.01/26)&gt;0,H942/2,0)</f>
        <v>0</v>
      </c>
      <c r="H942" s="133">
        <f>IF(I941*($E$9*0.01/26)&gt;0,(($E$9*0.01/12)*$E$8)/(1-1/(1+($E$9*0.01/12))^($E$10*12)),0)</f>
        <v>0</v>
      </c>
      <c r="I942" s="24">
        <f t="shared" si="123"/>
        <v>0</v>
      </c>
      <c r="J942" s="24">
        <f t="shared" si="124"/>
        <v>-2.7115892864415514E-11</v>
      </c>
      <c r="K942" s="45">
        <f t="shared" si="125"/>
        <v>-2.7115892864415514E-11</v>
      </c>
    </row>
    <row r="943" spans="1:11" x14ac:dyDescent="0.2">
      <c r="A943" s="138"/>
      <c r="B943" s="42">
        <f t="shared" si="120"/>
        <v>930</v>
      </c>
      <c r="C943" s="24">
        <f t="shared" si="121"/>
        <v>0</v>
      </c>
      <c r="D943" s="48" t="e">
        <f t="shared" si="126"/>
        <v>#DIV/0!</v>
      </c>
      <c r="E943" s="24">
        <f t="shared" si="122"/>
        <v>0</v>
      </c>
      <c r="F943" s="51" t="e">
        <f t="shared" si="127"/>
        <v>#DIV/0!</v>
      </c>
      <c r="G943" s="44">
        <f>IF(I941*($E$9*0.01/26)&gt;0,H942/2,0)</f>
        <v>0</v>
      </c>
      <c r="H943" s="134"/>
      <c r="I943" s="24">
        <f t="shared" si="123"/>
        <v>0</v>
      </c>
      <c r="J943" s="24">
        <f t="shared" si="124"/>
        <v>-2.7115892864415514E-11</v>
      </c>
      <c r="K943" s="45">
        <f t="shared" si="125"/>
        <v>-2.7115892864415514E-11</v>
      </c>
    </row>
    <row r="944" spans="1:11" x14ac:dyDescent="0.2">
      <c r="A944" s="138"/>
      <c r="B944" s="42">
        <f t="shared" si="120"/>
        <v>931</v>
      </c>
      <c r="C944" s="24">
        <f t="shared" si="121"/>
        <v>0</v>
      </c>
      <c r="D944" s="48" t="e">
        <f t="shared" si="126"/>
        <v>#DIV/0!</v>
      </c>
      <c r="E944" s="24">
        <f t="shared" si="122"/>
        <v>0</v>
      </c>
      <c r="F944" s="51" t="e">
        <f t="shared" si="127"/>
        <v>#DIV/0!</v>
      </c>
      <c r="G944" s="44">
        <f>IF(I943*($E$9*0.01/26)&gt;0,H944/2,0)</f>
        <v>0</v>
      </c>
      <c r="H944" s="133">
        <f>IF(I943*($E$9*0.01/26)&gt;0,(($E$9*0.01/12)*$E$8)/(1-1/(1+($E$9*0.01/12))^($E$10*12)),0)</f>
        <v>0</v>
      </c>
      <c r="I944" s="24">
        <f t="shared" si="123"/>
        <v>0</v>
      </c>
      <c r="J944" s="24">
        <f t="shared" si="124"/>
        <v>-2.7115892864415514E-11</v>
      </c>
      <c r="K944" s="45">
        <f t="shared" si="125"/>
        <v>-2.7115892864415514E-11</v>
      </c>
    </row>
    <row r="945" spans="1:11" x14ac:dyDescent="0.2">
      <c r="A945" s="138"/>
      <c r="B945" s="42">
        <f t="shared" si="120"/>
        <v>932</v>
      </c>
      <c r="C945" s="24">
        <f t="shared" si="121"/>
        <v>0</v>
      </c>
      <c r="D945" s="48" t="e">
        <f t="shared" si="126"/>
        <v>#DIV/0!</v>
      </c>
      <c r="E945" s="24">
        <f t="shared" si="122"/>
        <v>0</v>
      </c>
      <c r="F945" s="51" t="e">
        <f t="shared" si="127"/>
        <v>#DIV/0!</v>
      </c>
      <c r="G945" s="44">
        <f>IF(I943*($E$9*0.01/26)&gt;0,H944/2,0)</f>
        <v>0</v>
      </c>
      <c r="H945" s="134"/>
      <c r="I945" s="24">
        <f t="shared" si="123"/>
        <v>0</v>
      </c>
      <c r="J945" s="24">
        <f t="shared" si="124"/>
        <v>-2.7115892864415514E-11</v>
      </c>
      <c r="K945" s="45">
        <f t="shared" si="125"/>
        <v>-2.7115892864415514E-11</v>
      </c>
    </row>
    <row r="946" spans="1:11" x14ac:dyDescent="0.2">
      <c r="A946" s="138"/>
      <c r="B946" s="42">
        <f t="shared" si="120"/>
        <v>933</v>
      </c>
      <c r="C946" s="24">
        <f t="shared" si="121"/>
        <v>0</v>
      </c>
      <c r="D946" s="48" t="e">
        <f t="shared" si="126"/>
        <v>#DIV/0!</v>
      </c>
      <c r="E946" s="24">
        <f t="shared" si="122"/>
        <v>0</v>
      </c>
      <c r="F946" s="51" t="e">
        <f t="shared" si="127"/>
        <v>#DIV/0!</v>
      </c>
      <c r="G946" s="44">
        <f>IF(I945*($E$9*0.01/26)&gt;0,H946/2,0)</f>
        <v>0</v>
      </c>
      <c r="H946" s="133">
        <f>IF(I945*($E$9*0.01/26)&gt;0,(($E$9*0.01/12)*$E$8)/(1-1/(1+($E$9*0.01/12))^($E$10*12)),0)</f>
        <v>0</v>
      </c>
      <c r="I946" s="24">
        <f t="shared" si="123"/>
        <v>0</v>
      </c>
      <c r="J946" s="24">
        <f t="shared" si="124"/>
        <v>-2.7115892864415514E-11</v>
      </c>
      <c r="K946" s="45">
        <f t="shared" si="125"/>
        <v>-2.7115892864415514E-11</v>
      </c>
    </row>
    <row r="947" spans="1:11" x14ac:dyDescent="0.2">
      <c r="A947" s="138"/>
      <c r="B947" s="42">
        <f t="shared" si="120"/>
        <v>934</v>
      </c>
      <c r="C947" s="24">
        <f t="shared" si="121"/>
        <v>0</v>
      </c>
      <c r="D947" s="48" t="e">
        <f t="shared" si="126"/>
        <v>#DIV/0!</v>
      </c>
      <c r="E947" s="24">
        <f t="shared" si="122"/>
        <v>0</v>
      </c>
      <c r="F947" s="51" t="e">
        <f t="shared" si="127"/>
        <v>#DIV/0!</v>
      </c>
      <c r="G947" s="44">
        <f>IF(I945*($E$9*0.01/26)&gt;0,H946/2,0)</f>
        <v>0</v>
      </c>
      <c r="H947" s="134"/>
      <c r="I947" s="24">
        <f t="shared" si="123"/>
        <v>0</v>
      </c>
      <c r="J947" s="24">
        <f t="shared" si="124"/>
        <v>-2.7115892864415514E-11</v>
      </c>
      <c r="K947" s="45">
        <f t="shared" si="125"/>
        <v>-2.7115892864415514E-11</v>
      </c>
    </row>
    <row r="948" spans="1:11" x14ac:dyDescent="0.2">
      <c r="A948" s="138"/>
      <c r="B948" s="42">
        <f t="shared" si="120"/>
        <v>935</v>
      </c>
      <c r="C948" s="24">
        <f t="shared" si="121"/>
        <v>0</v>
      </c>
      <c r="D948" s="48" t="e">
        <f t="shared" si="126"/>
        <v>#DIV/0!</v>
      </c>
      <c r="E948" s="24">
        <f t="shared" si="122"/>
        <v>0</v>
      </c>
      <c r="F948" s="51" t="e">
        <f t="shared" si="127"/>
        <v>#DIV/0!</v>
      </c>
      <c r="G948" s="44">
        <f>IF(I947*($E$9*0.01/26)&gt;0,H948/2,0)</f>
        <v>0</v>
      </c>
      <c r="H948" s="133">
        <f>IF(I947*($E$9*0.01/26)&gt;0,(($E$9*0.01/12)*$E$8)/(1-1/(1+($E$9*0.01/12))^($E$10*12)),0)</f>
        <v>0</v>
      </c>
      <c r="I948" s="24">
        <f t="shared" si="123"/>
        <v>0</v>
      </c>
      <c r="J948" s="24">
        <f t="shared" si="124"/>
        <v>-2.7115892864415514E-11</v>
      </c>
      <c r="K948" s="45">
        <f t="shared" si="125"/>
        <v>-2.7115892864415514E-11</v>
      </c>
    </row>
    <row r="949" spans="1:11" x14ac:dyDescent="0.2">
      <c r="A949" s="139"/>
      <c r="B949" s="42">
        <f t="shared" si="120"/>
        <v>936</v>
      </c>
      <c r="C949" s="24">
        <f t="shared" si="121"/>
        <v>0</v>
      </c>
      <c r="D949" s="48" t="e">
        <f t="shared" si="126"/>
        <v>#DIV/0!</v>
      </c>
      <c r="E949" s="24">
        <f t="shared" si="122"/>
        <v>0</v>
      </c>
      <c r="F949" s="51" t="e">
        <f t="shared" si="127"/>
        <v>#DIV/0!</v>
      </c>
      <c r="G949" s="44">
        <f>IF(I947*($E$9*0.01/26)&gt;0,H948/2,0)</f>
        <v>0</v>
      </c>
      <c r="H949" s="134"/>
      <c r="I949" s="24">
        <f t="shared" si="123"/>
        <v>0</v>
      </c>
      <c r="J949" s="24">
        <f t="shared" si="124"/>
        <v>-2.7115892864415514E-11</v>
      </c>
      <c r="K949" s="45">
        <f t="shared" si="125"/>
        <v>-2.7115892864415514E-11</v>
      </c>
    </row>
    <row r="950" spans="1:11" x14ac:dyDescent="0.2">
      <c r="A950" s="137">
        <f>A924+1</f>
        <v>37</v>
      </c>
      <c r="B950" s="42">
        <f t="shared" si="120"/>
        <v>937</v>
      </c>
      <c r="C950" s="24">
        <f t="shared" si="121"/>
        <v>0</v>
      </c>
      <c r="D950" s="48" t="e">
        <f t="shared" si="126"/>
        <v>#DIV/0!</v>
      </c>
      <c r="E950" s="24">
        <f t="shared" si="122"/>
        <v>0</v>
      </c>
      <c r="F950" s="51" t="e">
        <f t="shared" si="127"/>
        <v>#DIV/0!</v>
      </c>
      <c r="G950" s="44">
        <f>IF(I949*($E$9*0.01/26)&gt;0,H950/2,0)</f>
        <v>0</v>
      </c>
      <c r="H950" s="133">
        <f>IF(I949*($E$9*0.01/26)&gt;0,(($E$9*0.01/12)*$E$8)/(1-1/(1+($E$9*0.01/12))^($E$10*12)),0)</f>
        <v>0</v>
      </c>
      <c r="I950" s="24">
        <f t="shared" si="123"/>
        <v>0</v>
      </c>
      <c r="J950" s="24">
        <f t="shared" si="124"/>
        <v>-2.7115892864415514E-11</v>
      </c>
      <c r="K950" s="45">
        <f t="shared" si="125"/>
        <v>-2.7115892864415514E-11</v>
      </c>
    </row>
    <row r="951" spans="1:11" x14ac:dyDescent="0.2">
      <c r="A951" s="138"/>
      <c r="B951" s="42">
        <f t="shared" si="120"/>
        <v>938</v>
      </c>
      <c r="C951" s="24">
        <f t="shared" si="121"/>
        <v>0</v>
      </c>
      <c r="D951" s="48" t="e">
        <f t="shared" si="126"/>
        <v>#DIV/0!</v>
      </c>
      <c r="E951" s="24">
        <f t="shared" si="122"/>
        <v>0</v>
      </c>
      <c r="F951" s="51" t="e">
        <f t="shared" si="127"/>
        <v>#DIV/0!</v>
      </c>
      <c r="G951" s="44">
        <f>IF(I949*($E$9*0.01/26)&gt;0,H950/2,0)</f>
        <v>0</v>
      </c>
      <c r="H951" s="134"/>
      <c r="I951" s="24">
        <f t="shared" si="123"/>
        <v>0</v>
      </c>
      <c r="J951" s="24">
        <f t="shared" si="124"/>
        <v>-2.7115892864415514E-11</v>
      </c>
      <c r="K951" s="45">
        <f t="shared" si="125"/>
        <v>-2.7115892864415514E-11</v>
      </c>
    </row>
    <row r="952" spans="1:11" x14ac:dyDescent="0.2">
      <c r="A952" s="138"/>
      <c r="B952" s="42">
        <f t="shared" si="120"/>
        <v>939</v>
      </c>
      <c r="C952" s="24">
        <f t="shared" si="121"/>
        <v>0</v>
      </c>
      <c r="D952" s="48" t="e">
        <f t="shared" si="126"/>
        <v>#DIV/0!</v>
      </c>
      <c r="E952" s="24">
        <f t="shared" si="122"/>
        <v>0</v>
      </c>
      <c r="F952" s="51" t="e">
        <f t="shared" si="127"/>
        <v>#DIV/0!</v>
      </c>
      <c r="G952" s="44">
        <f>IF(I951*($E$9*0.01/26)&gt;0,H952/2,0)</f>
        <v>0</v>
      </c>
      <c r="H952" s="133">
        <f>IF(I951*($E$9*0.01/26)&gt;0,(($E$9*0.01/12)*$E$8)/(1-1/(1+($E$9*0.01/12))^($E$10*12)),0)</f>
        <v>0</v>
      </c>
      <c r="I952" s="24">
        <f t="shared" si="123"/>
        <v>0</v>
      </c>
      <c r="J952" s="24">
        <f t="shared" si="124"/>
        <v>-2.7115892864415514E-11</v>
      </c>
      <c r="K952" s="45">
        <f t="shared" si="125"/>
        <v>-2.7115892864415514E-11</v>
      </c>
    </row>
    <row r="953" spans="1:11" x14ac:dyDescent="0.2">
      <c r="A953" s="138"/>
      <c r="B953" s="42">
        <f t="shared" si="120"/>
        <v>940</v>
      </c>
      <c r="C953" s="24">
        <f t="shared" si="121"/>
        <v>0</v>
      </c>
      <c r="D953" s="48" t="e">
        <f t="shared" si="126"/>
        <v>#DIV/0!</v>
      </c>
      <c r="E953" s="24">
        <f t="shared" si="122"/>
        <v>0</v>
      </c>
      <c r="F953" s="51" t="e">
        <f t="shared" si="127"/>
        <v>#DIV/0!</v>
      </c>
      <c r="G953" s="44">
        <f>IF(I951*($E$9*0.01/26)&gt;0,H952/2,0)</f>
        <v>0</v>
      </c>
      <c r="H953" s="134"/>
      <c r="I953" s="24">
        <f t="shared" si="123"/>
        <v>0</v>
      </c>
      <c r="J953" s="24">
        <f t="shared" si="124"/>
        <v>-2.7115892864415514E-11</v>
      </c>
      <c r="K953" s="45">
        <f t="shared" si="125"/>
        <v>-2.7115892864415514E-11</v>
      </c>
    </row>
    <row r="954" spans="1:11" x14ac:dyDescent="0.2">
      <c r="A954" s="138"/>
      <c r="B954" s="42">
        <f t="shared" si="120"/>
        <v>941</v>
      </c>
      <c r="C954" s="24">
        <f t="shared" si="121"/>
        <v>0</v>
      </c>
      <c r="D954" s="48" t="e">
        <f t="shared" si="126"/>
        <v>#DIV/0!</v>
      </c>
      <c r="E954" s="24">
        <f t="shared" si="122"/>
        <v>0</v>
      </c>
      <c r="F954" s="51" t="e">
        <f t="shared" si="127"/>
        <v>#DIV/0!</v>
      </c>
      <c r="G954" s="44">
        <f>IF(I953*($E$9*0.01/26)&gt;0,H954/2,0)</f>
        <v>0</v>
      </c>
      <c r="H954" s="133">
        <f>IF(I953*($E$9*0.01/26)&gt;0,(($E$9*0.01/12)*$E$8)/(1-1/(1+($E$9*0.01/12))^($E$10*12)),0)</f>
        <v>0</v>
      </c>
      <c r="I954" s="24">
        <f t="shared" si="123"/>
        <v>0</v>
      </c>
      <c r="J954" s="24">
        <f t="shared" si="124"/>
        <v>-2.7115892864415514E-11</v>
      </c>
      <c r="K954" s="45">
        <f t="shared" si="125"/>
        <v>-2.7115892864415514E-11</v>
      </c>
    </row>
    <row r="955" spans="1:11" x14ac:dyDescent="0.2">
      <c r="A955" s="138"/>
      <c r="B955" s="42">
        <f t="shared" si="120"/>
        <v>942</v>
      </c>
      <c r="C955" s="24">
        <f t="shared" si="121"/>
        <v>0</v>
      </c>
      <c r="D955" s="48" t="e">
        <f t="shared" si="126"/>
        <v>#DIV/0!</v>
      </c>
      <c r="E955" s="24">
        <f t="shared" si="122"/>
        <v>0</v>
      </c>
      <c r="F955" s="51" t="e">
        <f t="shared" si="127"/>
        <v>#DIV/0!</v>
      </c>
      <c r="G955" s="44">
        <f>IF(I953*($E$9*0.01/26)&gt;0,H954/2,0)</f>
        <v>0</v>
      </c>
      <c r="H955" s="134"/>
      <c r="I955" s="24">
        <f t="shared" si="123"/>
        <v>0</v>
      </c>
      <c r="J955" s="24">
        <f t="shared" si="124"/>
        <v>-2.7115892864415514E-11</v>
      </c>
      <c r="K955" s="45">
        <f t="shared" si="125"/>
        <v>-2.7115892864415514E-11</v>
      </c>
    </row>
    <row r="956" spans="1:11" x14ac:dyDescent="0.2">
      <c r="A956" s="138"/>
      <c r="B956" s="42">
        <f t="shared" si="120"/>
        <v>943</v>
      </c>
      <c r="C956" s="24">
        <f t="shared" si="121"/>
        <v>0</v>
      </c>
      <c r="D956" s="48" t="e">
        <f t="shared" si="126"/>
        <v>#DIV/0!</v>
      </c>
      <c r="E956" s="24">
        <f t="shared" si="122"/>
        <v>0</v>
      </c>
      <c r="F956" s="51" t="e">
        <f t="shared" si="127"/>
        <v>#DIV/0!</v>
      </c>
      <c r="G956" s="44">
        <f>IF(I955*($E$9*0.01/26)&gt;0,H956/2,0)</f>
        <v>0</v>
      </c>
      <c r="H956" s="133">
        <f>IF(I955*($E$9*0.01/26)&gt;0,(($E$9*0.01/12)*$E$8)/(1-1/(1+($E$9*0.01/12))^($E$10*12)),0)</f>
        <v>0</v>
      </c>
      <c r="I956" s="24">
        <f t="shared" si="123"/>
        <v>0</v>
      </c>
      <c r="J956" s="24">
        <f t="shared" si="124"/>
        <v>-2.7115892864415514E-11</v>
      </c>
      <c r="K956" s="45">
        <f t="shared" si="125"/>
        <v>-2.7115892864415514E-11</v>
      </c>
    </row>
    <row r="957" spans="1:11" x14ac:dyDescent="0.2">
      <c r="A957" s="138"/>
      <c r="B957" s="42">
        <f t="shared" si="120"/>
        <v>944</v>
      </c>
      <c r="C957" s="24">
        <f t="shared" si="121"/>
        <v>0</v>
      </c>
      <c r="D957" s="48" t="e">
        <f t="shared" si="126"/>
        <v>#DIV/0!</v>
      </c>
      <c r="E957" s="24">
        <f t="shared" si="122"/>
        <v>0</v>
      </c>
      <c r="F957" s="51" t="e">
        <f t="shared" si="127"/>
        <v>#DIV/0!</v>
      </c>
      <c r="G957" s="44">
        <f>IF(I955*($E$9*0.01/26)&gt;0,H956/2,0)</f>
        <v>0</v>
      </c>
      <c r="H957" s="134"/>
      <c r="I957" s="24">
        <f t="shared" si="123"/>
        <v>0</v>
      </c>
      <c r="J957" s="24">
        <f t="shared" si="124"/>
        <v>-2.7115892864415514E-11</v>
      </c>
      <c r="K957" s="45">
        <f t="shared" si="125"/>
        <v>-2.7115892864415514E-11</v>
      </c>
    </row>
    <row r="958" spans="1:11" x14ac:dyDescent="0.2">
      <c r="A958" s="138"/>
      <c r="B958" s="42">
        <f t="shared" si="120"/>
        <v>945</v>
      </c>
      <c r="C958" s="24">
        <f t="shared" si="121"/>
        <v>0</v>
      </c>
      <c r="D958" s="48" t="e">
        <f t="shared" si="126"/>
        <v>#DIV/0!</v>
      </c>
      <c r="E958" s="24">
        <f t="shared" si="122"/>
        <v>0</v>
      </c>
      <c r="F958" s="51" t="e">
        <f t="shared" si="127"/>
        <v>#DIV/0!</v>
      </c>
      <c r="G958" s="44">
        <f>IF(I957*($E$9*0.01/26)&gt;0,H958/2,0)</f>
        <v>0</v>
      </c>
      <c r="H958" s="133">
        <f>IF(I957*($E$9*0.01/26)&gt;0,(($E$9*0.01/12)*$E$8)/(1-1/(1+($E$9*0.01/12))^($E$10*12)),0)</f>
        <v>0</v>
      </c>
      <c r="I958" s="24">
        <f t="shared" si="123"/>
        <v>0</v>
      </c>
      <c r="J958" s="24">
        <f t="shared" si="124"/>
        <v>-2.7115892864415514E-11</v>
      </c>
      <c r="K958" s="45">
        <f t="shared" si="125"/>
        <v>-2.7115892864415514E-11</v>
      </c>
    </row>
    <row r="959" spans="1:11" x14ac:dyDescent="0.2">
      <c r="A959" s="138"/>
      <c r="B959" s="42">
        <f t="shared" si="120"/>
        <v>946</v>
      </c>
      <c r="C959" s="24">
        <f t="shared" si="121"/>
        <v>0</v>
      </c>
      <c r="D959" s="48" t="e">
        <f t="shared" si="126"/>
        <v>#DIV/0!</v>
      </c>
      <c r="E959" s="24">
        <f t="shared" si="122"/>
        <v>0</v>
      </c>
      <c r="F959" s="51" t="e">
        <f t="shared" si="127"/>
        <v>#DIV/0!</v>
      </c>
      <c r="G959" s="44">
        <f>IF(I957*($E$9*0.01/26)&gt;0,H958/2,0)</f>
        <v>0</v>
      </c>
      <c r="H959" s="134"/>
      <c r="I959" s="24">
        <f t="shared" si="123"/>
        <v>0</v>
      </c>
      <c r="J959" s="24">
        <f t="shared" si="124"/>
        <v>-2.7115892864415514E-11</v>
      </c>
      <c r="K959" s="45">
        <f t="shared" si="125"/>
        <v>-2.7115892864415514E-11</v>
      </c>
    </row>
    <row r="960" spans="1:11" x14ac:dyDescent="0.2">
      <c r="A960" s="138"/>
      <c r="B960" s="42">
        <f t="shared" si="120"/>
        <v>947</v>
      </c>
      <c r="C960" s="24">
        <f t="shared" si="121"/>
        <v>0</v>
      </c>
      <c r="D960" s="48" t="e">
        <f t="shared" si="126"/>
        <v>#DIV/0!</v>
      </c>
      <c r="E960" s="24">
        <f t="shared" si="122"/>
        <v>0</v>
      </c>
      <c r="F960" s="51" t="e">
        <f t="shared" si="127"/>
        <v>#DIV/0!</v>
      </c>
      <c r="G960" s="44">
        <f>IF(I959*($E$9*0.01/26)&gt;0,H960/2,0)</f>
        <v>0</v>
      </c>
      <c r="H960" s="133">
        <f>IF(I959*($E$9*0.01/26)&gt;0,(($E$9*0.01/12)*$E$8)/(1-1/(1+($E$9*0.01/12))^($E$10*12)),0)</f>
        <v>0</v>
      </c>
      <c r="I960" s="24">
        <f t="shared" si="123"/>
        <v>0</v>
      </c>
      <c r="J960" s="24">
        <f t="shared" si="124"/>
        <v>-2.7115892864415514E-11</v>
      </c>
      <c r="K960" s="45">
        <f t="shared" si="125"/>
        <v>-2.7115892864415514E-11</v>
      </c>
    </row>
    <row r="961" spans="1:11" x14ac:dyDescent="0.2">
      <c r="A961" s="138"/>
      <c r="B961" s="42">
        <f t="shared" si="120"/>
        <v>948</v>
      </c>
      <c r="C961" s="24">
        <f t="shared" si="121"/>
        <v>0</v>
      </c>
      <c r="D961" s="48" t="e">
        <f t="shared" si="126"/>
        <v>#DIV/0!</v>
      </c>
      <c r="E961" s="24">
        <f t="shared" si="122"/>
        <v>0</v>
      </c>
      <c r="F961" s="51" t="e">
        <f t="shared" si="127"/>
        <v>#DIV/0!</v>
      </c>
      <c r="G961" s="44">
        <f>IF(I959*($E$9*0.01/26)&gt;0,H960/2,0)</f>
        <v>0</v>
      </c>
      <c r="H961" s="134"/>
      <c r="I961" s="24">
        <f t="shared" si="123"/>
        <v>0</v>
      </c>
      <c r="J961" s="24">
        <f t="shared" si="124"/>
        <v>-2.7115892864415514E-11</v>
      </c>
      <c r="K961" s="45">
        <f t="shared" si="125"/>
        <v>-2.7115892864415514E-11</v>
      </c>
    </row>
    <row r="962" spans="1:11" x14ac:dyDescent="0.2">
      <c r="A962" s="138"/>
      <c r="B962" s="42">
        <f t="shared" si="120"/>
        <v>949</v>
      </c>
      <c r="C962" s="24">
        <f t="shared" si="121"/>
        <v>0</v>
      </c>
      <c r="D962" s="48" t="e">
        <f t="shared" si="126"/>
        <v>#DIV/0!</v>
      </c>
      <c r="E962" s="24">
        <f t="shared" si="122"/>
        <v>0</v>
      </c>
      <c r="F962" s="51" t="e">
        <f t="shared" si="127"/>
        <v>#DIV/0!</v>
      </c>
      <c r="G962" s="44">
        <f>IF(I961*($E$9*0.01/26)&gt;0,H962/2,0)</f>
        <v>0</v>
      </c>
      <c r="H962" s="133">
        <f>IF(I961*($E$9*0.01/26)&gt;0,(($E$9*0.01/12)*$E$8)/(1-1/(1+($E$9*0.01/12))^($E$10*12)),0)</f>
        <v>0</v>
      </c>
      <c r="I962" s="24">
        <f t="shared" si="123"/>
        <v>0</v>
      </c>
      <c r="J962" s="24">
        <f t="shared" si="124"/>
        <v>-2.7115892864415514E-11</v>
      </c>
      <c r="K962" s="45">
        <f t="shared" si="125"/>
        <v>-2.7115892864415514E-11</v>
      </c>
    </row>
    <row r="963" spans="1:11" x14ac:dyDescent="0.2">
      <c r="A963" s="138"/>
      <c r="B963" s="42">
        <f t="shared" si="120"/>
        <v>950</v>
      </c>
      <c r="C963" s="24">
        <f t="shared" si="121"/>
        <v>0</v>
      </c>
      <c r="D963" s="48" t="e">
        <f t="shared" si="126"/>
        <v>#DIV/0!</v>
      </c>
      <c r="E963" s="24">
        <f t="shared" si="122"/>
        <v>0</v>
      </c>
      <c r="F963" s="51" t="e">
        <f t="shared" si="127"/>
        <v>#DIV/0!</v>
      </c>
      <c r="G963" s="44">
        <f>IF(I961*($E$9*0.01/26)&gt;0,H962/2,0)</f>
        <v>0</v>
      </c>
      <c r="H963" s="134"/>
      <c r="I963" s="24">
        <f t="shared" si="123"/>
        <v>0</v>
      </c>
      <c r="J963" s="24">
        <f t="shared" si="124"/>
        <v>-2.7115892864415514E-11</v>
      </c>
      <c r="K963" s="45">
        <f t="shared" si="125"/>
        <v>-2.7115892864415514E-11</v>
      </c>
    </row>
    <row r="964" spans="1:11" x14ac:dyDescent="0.2">
      <c r="A964" s="138"/>
      <c r="B964" s="42">
        <f t="shared" si="120"/>
        <v>951</v>
      </c>
      <c r="C964" s="24">
        <f t="shared" si="121"/>
        <v>0</v>
      </c>
      <c r="D964" s="48" t="e">
        <f t="shared" si="126"/>
        <v>#DIV/0!</v>
      </c>
      <c r="E964" s="24">
        <f t="shared" si="122"/>
        <v>0</v>
      </c>
      <c r="F964" s="51" t="e">
        <f t="shared" si="127"/>
        <v>#DIV/0!</v>
      </c>
      <c r="G964" s="44">
        <f>IF(I963*($E$9*0.01/26)&gt;0,H964/2,0)</f>
        <v>0</v>
      </c>
      <c r="H964" s="133">
        <f>IF(I963*($E$9*0.01/26)&gt;0,(($E$9*0.01/12)*$E$8)/(1-1/(1+($E$9*0.01/12))^($E$10*12)),0)</f>
        <v>0</v>
      </c>
      <c r="I964" s="24">
        <f t="shared" si="123"/>
        <v>0</v>
      </c>
      <c r="J964" s="24">
        <f t="shared" si="124"/>
        <v>-2.7115892864415514E-11</v>
      </c>
      <c r="K964" s="45">
        <f t="shared" si="125"/>
        <v>-2.7115892864415514E-11</v>
      </c>
    </row>
    <row r="965" spans="1:11" x14ac:dyDescent="0.2">
      <c r="A965" s="138"/>
      <c r="B965" s="42">
        <f t="shared" si="120"/>
        <v>952</v>
      </c>
      <c r="C965" s="24">
        <f t="shared" si="121"/>
        <v>0</v>
      </c>
      <c r="D965" s="48" t="e">
        <f t="shared" si="126"/>
        <v>#DIV/0!</v>
      </c>
      <c r="E965" s="24">
        <f t="shared" si="122"/>
        <v>0</v>
      </c>
      <c r="F965" s="51" t="e">
        <f t="shared" si="127"/>
        <v>#DIV/0!</v>
      </c>
      <c r="G965" s="44">
        <f>IF(I963*($E$9*0.01/26)&gt;0,H964/2,0)</f>
        <v>0</v>
      </c>
      <c r="H965" s="134"/>
      <c r="I965" s="24">
        <f t="shared" si="123"/>
        <v>0</v>
      </c>
      <c r="J965" s="24">
        <f t="shared" si="124"/>
        <v>-2.7115892864415514E-11</v>
      </c>
      <c r="K965" s="45">
        <f t="shared" si="125"/>
        <v>-2.7115892864415514E-11</v>
      </c>
    </row>
    <row r="966" spans="1:11" x14ac:dyDescent="0.2">
      <c r="A966" s="138"/>
      <c r="B966" s="42">
        <f t="shared" si="120"/>
        <v>953</v>
      </c>
      <c r="C966" s="24">
        <f t="shared" si="121"/>
        <v>0</v>
      </c>
      <c r="D966" s="48" t="e">
        <f t="shared" si="126"/>
        <v>#DIV/0!</v>
      </c>
      <c r="E966" s="24">
        <f t="shared" si="122"/>
        <v>0</v>
      </c>
      <c r="F966" s="51" t="e">
        <f t="shared" si="127"/>
        <v>#DIV/0!</v>
      </c>
      <c r="G966" s="44">
        <f>IF(I965*($E$9*0.01/26)&gt;0,H966/2,0)</f>
        <v>0</v>
      </c>
      <c r="H966" s="133">
        <f>IF(I965*($E$9*0.01/26)&gt;0,(($E$9*0.01/12)*$E$8)/(1-1/(1+($E$9*0.01/12))^($E$10*12)),0)</f>
        <v>0</v>
      </c>
      <c r="I966" s="24">
        <f t="shared" si="123"/>
        <v>0</v>
      </c>
      <c r="J966" s="24">
        <f t="shared" si="124"/>
        <v>-2.7115892864415514E-11</v>
      </c>
      <c r="K966" s="45">
        <f t="shared" si="125"/>
        <v>-2.7115892864415514E-11</v>
      </c>
    </row>
    <row r="967" spans="1:11" x14ac:dyDescent="0.2">
      <c r="A967" s="138"/>
      <c r="B967" s="42">
        <f t="shared" si="120"/>
        <v>954</v>
      </c>
      <c r="C967" s="24">
        <f t="shared" si="121"/>
        <v>0</v>
      </c>
      <c r="D967" s="48" t="e">
        <f t="shared" si="126"/>
        <v>#DIV/0!</v>
      </c>
      <c r="E967" s="24">
        <f t="shared" si="122"/>
        <v>0</v>
      </c>
      <c r="F967" s="51" t="e">
        <f t="shared" si="127"/>
        <v>#DIV/0!</v>
      </c>
      <c r="G967" s="44">
        <f>IF(I965*($E$9*0.01/26)&gt;0,H966/2,0)</f>
        <v>0</v>
      </c>
      <c r="H967" s="134"/>
      <c r="I967" s="24">
        <f t="shared" si="123"/>
        <v>0</v>
      </c>
      <c r="J967" s="24">
        <f t="shared" si="124"/>
        <v>-2.7115892864415514E-11</v>
      </c>
      <c r="K967" s="45">
        <f t="shared" si="125"/>
        <v>-2.7115892864415514E-11</v>
      </c>
    </row>
    <row r="968" spans="1:11" x14ac:dyDescent="0.2">
      <c r="A968" s="138"/>
      <c r="B968" s="42">
        <f t="shared" si="120"/>
        <v>955</v>
      </c>
      <c r="C968" s="24">
        <f t="shared" si="121"/>
        <v>0</v>
      </c>
      <c r="D968" s="48" t="e">
        <f t="shared" si="126"/>
        <v>#DIV/0!</v>
      </c>
      <c r="E968" s="24">
        <f t="shared" si="122"/>
        <v>0</v>
      </c>
      <c r="F968" s="51" t="e">
        <f t="shared" si="127"/>
        <v>#DIV/0!</v>
      </c>
      <c r="G968" s="44">
        <f>IF(I967*($E$9*0.01/26)&gt;0,H968/2,0)</f>
        <v>0</v>
      </c>
      <c r="H968" s="133">
        <f>IF(I967*($E$9*0.01/26)&gt;0,(($E$9*0.01/12)*$E$8)/(1-1/(1+($E$9*0.01/12))^($E$10*12)),0)</f>
        <v>0</v>
      </c>
      <c r="I968" s="24">
        <f t="shared" si="123"/>
        <v>0</v>
      </c>
      <c r="J968" s="24">
        <f t="shared" si="124"/>
        <v>-2.7115892864415514E-11</v>
      </c>
      <c r="K968" s="45">
        <f t="shared" si="125"/>
        <v>-2.7115892864415514E-11</v>
      </c>
    </row>
    <row r="969" spans="1:11" x14ac:dyDescent="0.2">
      <c r="A969" s="138"/>
      <c r="B969" s="42">
        <f t="shared" si="120"/>
        <v>956</v>
      </c>
      <c r="C969" s="24">
        <f t="shared" si="121"/>
        <v>0</v>
      </c>
      <c r="D969" s="48" t="e">
        <f t="shared" si="126"/>
        <v>#DIV/0!</v>
      </c>
      <c r="E969" s="24">
        <f t="shared" si="122"/>
        <v>0</v>
      </c>
      <c r="F969" s="51" t="e">
        <f t="shared" si="127"/>
        <v>#DIV/0!</v>
      </c>
      <c r="G969" s="44">
        <f>IF(I967*($E$9*0.01/26)&gt;0,H968/2,0)</f>
        <v>0</v>
      </c>
      <c r="H969" s="134"/>
      <c r="I969" s="24">
        <f t="shared" si="123"/>
        <v>0</v>
      </c>
      <c r="J969" s="24">
        <f t="shared" si="124"/>
        <v>-2.7115892864415514E-11</v>
      </c>
      <c r="K969" s="45">
        <f t="shared" si="125"/>
        <v>-2.7115892864415514E-11</v>
      </c>
    </row>
    <row r="970" spans="1:11" x14ac:dyDescent="0.2">
      <c r="A970" s="138"/>
      <c r="B970" s="42">
        <f t="shared" si="120"/>
        <v>957</v>
      </c>
      <c r="C970" s="24">
        <f t="shared" si="121"/>
        <v>0</v>
      </c>
      <c r="D970" s="48" t="e">
        <f t="shared" si="126"/>
        <v>#DIV/0!</v>
      </c>
      <c r="E970" s="24">
        <f t="shared" si="122"/>
        <v>0</v>
      </c>
      <c r="F970" s="51" t="e">
        <f t="shared" si="127"/>
        <v>#DIV/0!</v>
      </c>
      <c r="G970" s="44">
        <f>IF(I969*($E$9*0.01/26)&gt;0,H970/2,0)</f>
        <v>0</v>
      </c>
      <c r="H970" s="133">
        <f>IF(I969*($E$9*0.01/26)&gt;0,(($E$9*0.01/12)*$E$8)/(1-1/(1+($E$9*0.01/12))^($E$10*12)),0)</f>
        <v>0</v>
      </c>
      <c r="I970" s="24">
        <f t="shared" si="123"/>
        <v>0</v>
      </c>
      <c r="J970" s="24">
        <f t="shared" si="124"/>
        <v>-2.7115892864415514E-11</v>
      </c>
      <c r="K970" s="45">
        <f t="shared" si="125"/>
        <v>-2.7115892864415514E-11</v>
      </c>
    </row>
    <row r="971" spans="1:11" x14ac:dyDescent="0.2">
      <c r="A971" s="138"/>
      <c r="B971" s="42">
        <f t="shared" si="120"/>
        <v>958</v>
      </c>
      <c r="C971" s="24">
        <f t="shared" si="121"/>
        <v>0</v>
      </c>
      <c r="D971" s="48" t="e">
        <f t="shared" si="126"/>
        <v>#DIV/0!</v>
      </c>
      <c r="E971" s="24">
        <f t="shared" si="122"/>
        <v>0</v>
      </c>
      <c r="F971" s="51" t="e">
        <f t="shared" si="127"/>
        <v>#DIV/0!</v>
      </c>
      <c r="G971" s="44">
        <f>IF(I969*($E$9*0.01/26)&gt;0,H970/2,0)</f>
        <v>0</v>
      </c>
      <c r="H971" s="134"/>
      <c r="I971" s="24">
        <f t="shared" si="123"/>
        <v>0</v>
      </c>
      <c r="J971" s="24">
        <f t="shared" si="124"/>
        <v>-2.7115892864415514E-11</v>
      </c>
      <c r="K971" s="45">
        <f t="shared" si="125"/>
        <v>-2.7115892864415514E-11</v>
      </c>
    </row>
    <row r="972" spans="1:11" x14ac:dyDescent="0.2">
      <c r="A972" s="138"/>
      <c r="B972" s="42">
        <f t="shared" si="120"/>
        <v>959</v>
      </c>
      <c r="C972" s="24">
        <f t="shared" si="121"/>
        <v>0</v>
      </c>
      <c r="D972" s="48" t="e">
        <f t="shared" si="126"/>
        <v>#DIV/0!</v>
      </c>
      <c r="E972" s="24">
        <f t="shared" si="122"/>
        <v>0</v>
      </c>
      <c r="F972" s="51" t="e">
        <f t="shared" si="127"/>
        <v>#DIV/0!</v>
      </c>
      <c r="G972" s="44">
        <f>IF(I971*($E$9*0.01/26)&gt;0,H972/2,0)</f>
        <v>0</v>
      </c>
      <c r="H972" s="133">
        <f>IF(I971*($E$9*0.01/26)&gt;0,(($E$9*0.01/12)*$E$8)/(1-1/(1+($E$9*0.01/12))^($E$10*12)),0)</f>
        <v>0</v>
      </c>
      <c r="I972" s="24">
        <f t="shared" si="123"/>
        <v>0</v>
      </c>
      <c r="J972" s="24">
        <f t="shared" si="124"/>
        <v>-2.7115892864415514E-11</v>
      </c>
      <c r="K972" s="45">
        <f t="shared" si="125"/>
        <v>-2.7115892864415514E-11</v>
      </c>
    </row>
    <row r="973" spans="1:11" x14ac:dyDescent="0.2">
      <c r="A973" s="138"/>
      <c r="B973" s="42">
        <f t="shared" si="120"/>
        <v>960</v>
      </c>
      <c r="C973" s="24">
        <f t="shared" si="121"/>
        <v>0</v>
      </c>
      <c r="D973" s="48" t="e">
        <f t="shared" si="126"/>
        <v>#DIV/0!</v>
      </c>
      <c r="E973" s="24">
        <f t="shared" si="122"/>
        <v>0</v>
      </c>
      <c r="F973" s="51" t="e">
        <f t="shared" si="127"/>
        <v>#DIV/0!</v>
      </c>
      <c r="G973" s="44">
        <f>IF(I971*($E$9*0.01/26)&gt;0,H972/2,0)</f>
        <v>0</v>
      </c>
      <c r="H973" s="134"/>
      <c r="I973" s="24">
        <f t="shared" si="123"/>
        <v>0</v>
      </c>
      <c r="J973" s="24">
        <f t="shared" si="124"/>
        <v>-2.7115892864415514E-11</v>
      </c>
      <c r="K973" s="45">
        <f t="shared" si="125"/>
        <v>-2.7115892864415514E-11</v>
      </c>
    </row>
    <row r="974" spans="1:11" x14ac:dyDescent="0.2">
      <c r="A974" s="138"/>
      <c r="B974" s="42">
        <f t="shared" si="120"/>
        <v>961</v>
      </c>
      <c r="C974" s="24">
        <f t="shared" si="121"/>
        <v>0</v>
      </c>
      <c r="D974" s="48" t="e">
        <f t="shared" si="126"/>
        <v>#DIV/0!</v>
      </c>
      <c r="E974" s="24">
        <f t="shared" si="122"/>
        <v>0</v>
      </c>
      <c r="F974" s="51" t="e">
        <f t="shared" si="127"/>
        <v>#DIV/0!</v>
      </c>
      <c r="G974" s="44">
        <f>IF(I973*($E$9*0.01/26)&gt;0,H974/2,0)</f>
        <v>0</v>
      </c>
      <c r="H974" s="133">
        <f>IF(I973*($E$9*0.01/26)&gt;0,(($E$9*0.01/12)*$E$8)/(1-1/(1+($E$9*0.01/12))^($E$10*12)),0)</f>
        <v>0</v>
      </c>
      <c r="I974" s="24">
        <f t="shared" si="123"/>
        <v>0</v>
      </c>
      <c r="J974" s="24">
        <f t="shared" si="124"/>
        <v>-2.7115892864415514E-11</v>
      </c>
      <c r="K974" s="45">
        <f t="shared" si="125"/>
        <v>-2.7115892864415514E-11</v>
      </c>
    </row>
    <row r="975" spans="1:11" x14ac:dyDescent="0.2">
      <c r="A975" s="139"/>
      <c r="B975" s="42">
        <f t="shared" si="120"/>
        <v>962</v>
      </c>
      <c r="C975" s="24">
        <f t="shared" si="121"/>
        <v>0</v>
      </c>
      <c r="D975" s="48" t="e">
        <f t="shared" si="126"/>
        <v>#DIV/0!</v>
      </c>
      <c r="E975" s="24">
        <f t="shared" si="122"/>
        <v>0</v>
      </c>
      <c r="F975" s="51" t="e">
        <f t="shared" si="127"/>
        <v>#DIV/0!</v>
      </c>
      <c r="G975" s="44">
        <f>IF(I973*($E$9*0.01/26)&gt;0,H974/2,0)</f>
        <v>0</v>
      </c>
      <c r="H975" s="134"/>
      <c r="I975" s="24">
        <f t="shared" si="123"/>
        <v>0</v>
      </c>
      <c r="J975" s="24">
        <f t="shared" si="124"/>
        <v>-2.7115892864415514E-11</v>
      </c>
      <c r="K975" s="45">
        <f t="shared" si="125"/>
        <v>-2.7115892864415514E-11</v>
      </c>
    </row>
    <row r="976" spans="1:11" x14ac:dyDescent="0.2">
      <c r="A976" s="137">
        <f>A950+1</f>
        <v>38</v>
      </c>
      <c r="B976" s="42">
        <f t="shared" si="120"/>
        <v>963</v>
      </c>
      <c r="C976" s="24">
        <f t="shared" si="121"/>
        <v>0</v>
      </c>
      <c r="D976" s="48" t="e">
        <f t="shared" si="126"/>
        <v>#DIV/0!</v>
      </c>
      <c r="E976" s="24">
        <f t="shared" si="122"/>
        <v>0</v>
      </c>
      <c r="F976" s="51" t="e">
        <f t="shared" si="127"/>
        <v>#DIV/0!</v>
      </c>
      <c r="G976" s="44">
        <f>IF(I975*($E$9*0.01/26)&gt;0,H976/2,0)</f>
        <v>0</v>
      </c>
      <c r="H976" s="133">
        <f>IF(I975*($E$9*0.01/26)&gt;0,(($E$9*0.01/12)*$E$8)/(1-1/(1+($E$9*0.01/12))^($E$10*12)),0)</f>
        <v>0</v>
      </c>
      <c r="I976" s="24">
        <f t="shared" si="123"/>
        <v>0</v>
      </c>
      <c r="J976" s="24">
        <f t="shared" si="124"/>
        <v>-2.7115892864415514E-11</v>
      </c>
      <c r="K976" s="45">
        <f t="shared" si="125"/>
        <v>-2.7115892864415514E-11</v>
      </c>
    </row>
    <row r="977" spans="1:11" x14ac:dyDescent="0.2">
      <c r="A977" s="138"/>
      <c r="B977" s="42">
        <f t="shared" si="120"/>
        <v>964</v>
      </c>
      <c r="C977" s="24">
        <f t="shared" si="121"/>
        <v>0</v>
      </c>
      <c r="D977" s="48" t="e">
        <f t="shared" si="126"/>
        <v>#DIV/0!</v>
      </c>
      <c r="E977" s="24">
        <f t="shared" si="122"/>
        <v>0</v>
      </c>
      <c r="F977" s="51" t="e">
        <f t="shared" si="127"/>
        <v>#DIV/0!</v>
      </c>
      <c r="G977" s="44">
        <f>IF(I975*($E$9*0.01/26)&gt;0,H976/2,0)</f>
        <v>0</v>
      </c>
      <c r="H977" s="134"/>
      <c r="I977" s="24">
        <f t="shared" si="123"/>
        <v>0</v>
      </c>
      <c r="J977" s="24">
        <f t="shared" si="124"/>
        <v>-2.7115892864415514E-11</v>
      </c>
      <c r="K977" s="45">
        <f t="shared" si="125"/>
        <v>-2.7115892864415514E-11</v>
      </c>
    </row>
    <row r="978" spans="1:11" x14ac:dyDescent="0.2">
      <c r="A978" s="138"/>
      <c r="B978" s="42">
        <f t="shared" si="120"/>
        <v>965</v>
      </c>
      <c r="C978" s="24">
        <f t="shared" si="121"/>
        <v>0</v>
      </c>
      <c r="D978" s="48" t="e">
        <f t="shared" si="126"/>
        <v>#DIV/0!</v>
      </c>
      <c r="E978" s="24">
        <f t="shared" si="122"/>
        <v>0</v>
      </c>
      <c r="F978" s="51" t="e">
        <f t="shared" si="127"/>
        <v>#DIV/0!</v>
      </c>
      <c r="G978" s="44">
        <f>IF(I977*($E$9*0.01/26)&gt;0,H978/2,0)</f>
        <v>0</v>
      </c>
      <c r="H978" s="133">
        <f>IF(I977*($E$9*0.01/26)&gt;0,(($E$9*0.01/12)*$E$8)/(1-1/(1+($E$9*0.01/12))^($E$10*12)),0)</f>
        <v>0</v>
      </c>
      <c r="I978" s="24">
        <f t="shared" si="123"/>
        <v>0</v>
      </c>
      <c r="J978" s="24">
        <f t="shared" si="124"/>
        <v>-2.7115892864415514E-11</v>
      </c>
      <c r="K978" s="45">
        <f t="shared" si="125"/>
        <v>-2.7115892864415514E-11</v>
      </c>
    </row>
    <row r="979" spans="1:11" x14ac:dyDescent="0.2">
      <c r="A979" s="138"/>
      <c r="B979" s="42">
        <f t="shared" si="120"/>
        <v>966</v>
      </c>
      <c r="C979" s="24">
        <f t="shared" si="121"/>
        <v>0</v>
      </c>
      <c r="D979" s="48" t="e">
        <f t="shared" si="126"/>
        <v>#DIV/0!</v>
      </c>
      <c r="E979" s="24">
        <f t="shared" si="122"/>
        <v>0</v>
      </c>
      <c r="F979" s="51" t="e">
        <f t="shared" si="127"/>
        <v>#DIV/0!</v>
      </c>
      <c r="G979" s="44">
        <f>IF(I977*($E$9*0.01/26)&gt;0,H978/2,0)</f>
        <v>0</v>
      </c>
      <c r="H979" s="134"/>
      <c r="I979" s="24">
        <f t="shared" si="123"/>
        <v>0</v>
      </c>
      <c r="J979" s="24">
        <f t="shared" si="124"/>
        <v>-2.7115892864415514E-11</v>
      </c>
      <c r="K979" s="45">
        <f t="shared" si="125"/>
        <v>-2.7115892864415514E-11</v>
      </c>
    </row>
    <row r="980" spans="1:11" x14ac:dyDescent="0.2">
      <c r="A980" s="138"/>
      <c r="B980" s="42">
        <f t="shared" si="120"/>
        <v>967</v>
      </c>
      <c r="C980" s="24">
        <f t="shared" si="121"/>
        <v>0</v>
      </c>
      <c r="D980" s="48" t="e">
        <f t="shared" si="126"/>
        <v>#DIV/0!</v>
      </c>
      <c r="E980" s="24">
        <f t="shared" si="122"/>
        <v>0</v>
      </c>
      <c r="F980" s="51" t="e">
        <f t="shared" si="127"/>
        <v>#DIV/0!</v>
      </c>
      <c r="G980" s="44">
        <f>IF(I979*($E$9*0.01/26)&gt;0,H980/2,0)</f>
        <v>0</v>
      </c>
      <c r="H980" s="133">
        <f>IF(I979*($E$9*0.01/26)&gt;0,(($E$9*0.01/12)*$E$8)/(1-1/(1+($E$9*0.01/12))^($E$10*12)),0)</f>
        <v>0</v>
      </c>
      <c r="I980" s="24">
        <f t="shared" si="123"/>
        <v>0</v>
      </c>
      <c r="J980" s="24">
        <f t="shared" si="124"/>
        <v>-2.7115892864415514E-11</v>
      </c>
      <c r="K980" s="45">
        <f t="shared" si="125"/>
        <v>-2.7115892864415514E-11</v>
      </c>
    </row>
    <row r="981" spans="1:11" x14ac:dyDescent="0.2">
      <c r="A981" s="138"/>
      <c r="B981" s="42">
        <f t="shared" si="120"/>
        <v>968</v>
      </c>
      <c r="C981" s="24">
        <f t="shared" si="121"/>
        <v>0</v>
      </c>
      <c r="D981" s="48" t="e">
        <f t="shared" si="126"/>
        <v>#DIV/0!</v>
      </c>
      <c r="E981" s="24">
        <f t="shared" si="122"/>
        <v>0</v>
      </c>
      <c r="F981" s="51" t="e">
        <f t="shared" si="127"/>
        <v>#DIV/0!</v>
      </c>
      <c r="G981" s="44">
        <f>IF(I979*($E$9*0.01/26)&gt;0,H980/2,0)</f>
        <v>0</v>
      </c>
      <c r="H981" s="134"/>
      <c r="I981" s="24">
        <f t="shared" si="123"/>
        <v>0</v>
      </c>
      <c r="J981" s="24">
        <f t="shared" si="124"/>
        <v>-2.7115892864415514E-11</v>
      </c>
      <c r="K981" s="45">
        <f t="shared" si="125"/>
        <v>-2.7115892864415514E-11</v>
      </c>
    </row>
    <row r="982" spans="1:11" x14ac:dyDescent="0.2">
      <c r="A982" s="138"/>
      <c r="B982" s="42">
        <f t="shared" si="120"/>
        <v>969</v>
      </c>
      <c r="C982" s="24">
        <f t="shared" si="121"/>
        <v>0</v>
      </c>
      <c r="D982" s="48" t="e">
        <f t="shared" si="126"/>
        <v>#DIV/0!</v>
      </c>
      <c r="E982" s="24">
        <f t="shared" si="122"/>
        <v>0</v>
      </c>
      <c r="F982" s="51" t="e">
        <f t="shared" si="127"/>
        <v>#DIV/0!</v>
      </c>
      <c r="G982" s="44">
        <f>IF(I981*($E$9*0.01/26)&gt;0,H982/2,0)</f>
        <v>0</v>
      </c>
      <c r="H982" s="133">
        <f>IF(I981*($E$9*0.01/26)&gt;0,(($E$9*0.01/12)*$E$8)/(1-1/(1+($E$9*0.01/12))^($E$10*12)),0)</f>
        <v>0</v>
      </c>
      <c r="I982" s="24">
        <f t="shared" si="123"/>
        <v>0</v>
      </c>
      <c r="J982" s="24">
        <f t="shared" si="124"/>
        <v>-2.7115892864415514E-11</v>
      </c>
      <c r="K982" s="45">
        <f t="shared" si="125"/>
        <v>-2.7115892864415514E-11</v>
      </c>
    </row>
    <row r="983" spans="1:11" x14ac:dyDescent="0.2">
      <c r="A983" s="138"/>
      <c r="B983" s="42">
        <f t="shared" si="120"/>
        <v>970</v>
      </c>
      <c r="C983" s="24">
        <f t="shared" si="121"/>
        <v>0</v>
      </c>
      <c r="D983" s="48" t="e">
        <f t="shared" si="126"/>
        <v>#DIV/0!</v>
      </c>
      <c r="E983" s="24">
        <f t="shared" si="122"/>
        <v>0</v>
      </c>
      <c r="F983" s="51" t="e">
        <f t="shared" si="127"/>
        <v>#DIV/0!</v>
      </c>
      <c r="G983" s="44">
        <f>IF(I981*($E$9*0.01/26)&gt;0,H982/2,0)</f>
        <v>0</v>
      </c>
      <c r="H983" s="134"/>
      <c r="I983" s="24">
        <f t="shared" si="123"/>
        <v>0</v>
      </c>
      <c r="J983" s="24">
        <f t="shared" si="124"/>
        <v>-2.7115892864415514E-11</v>
      </c>
      <c r="K983" s="45">
        <f t="shared" si="125"/>
        <v>-2.7115892864415514E-11</v>
      </c>
    </row>
    <row r="984" spans="1:11" x14ac:dyDescent="0.2">
      <c r="A984" s="138"/>
      <c r="B984" s="42">
        <f t="shared" si="120"/>
        <v>971</v>
      </c>
      <c r="C984" s="24">
        <f t="shared" si="121"/>
        <v>0</v>
      </c>
      <c r="D984" s="48" t="e">
        <f t="shared" si="126"/>
        <v>#DIV/0!</v>
      </c>
      <c r="E984" s="24">
        <f t="shared" si="122"/>
        <v>0</v>
      </c>
      <c r="F984" s="51" t="e">
        <f t="shared" si="127"/>
        <v>#DIV/0!</v>
      </c>
      <c r="G984" s="44">
        <f>IF(I983*($E$9*0.01/26)&gt;0,H984/2,0)</f>
        <v>0</v>
      </c>
      <c r="H984" s="133">
        <f>IF(I983*($E$9*0.01/26)&gt;0,(($E$9*0.01/12)*$E$8)/(1-1/(1+($E$9*0.01/12))^($E$10*12)),0)</f>
        <v>0</v>
      </c>
      <c r="I984" s="24">
        <f t="shared" si="123"/>
        <v>0</v>
      </c>
      <c r="J984" s="24">
        <f t="shared" si="124"/>
        <v>-2.7115892864415514E-11</v>
      </c>
      <c r="K984" s="45">
        <f t="shared" si="125"/>
        <v>-2.7115892864415514E-11</v>
      </c>
    </row>
    <row r="985" spans="1:11" x14ac:dyDescent="0.2">
      <c r="A985" s="138"/>
      <c r="B985" s="42">
        <f t="shared" si="120"/>
        <v>972</v>
      </c>
      <c r="C985" s="24">
        <f t="shared" si="121"/>
        <v>0</v>
      </c>
      <c r="D985" s="48" t="e">
        <f t="shared" si="126"/>
        <v>#DIV/0!</v>
      </c>
      <c r="E985" s="24">
        <f t="shared" si="122"/>
        <v>0</v>
      </c>
      <c r="F985" s="51" t="e">
        <f t="shared" si="127"/>
        <v>#DIV/0!</v>
      </c>
      <c r="G985" s="44">
        <f>IF(I983*($E$9*0.01/26)&gt;0,H984/2,0)</f>
        <v>0</v>
      </c>
      <c r="H985" s="134"/>
      <c r="I985" s="24">
        <f t="shared" si="123"/>
        <v>0</v>
      </c>
      <c r="J985" s="24">
        <f t="shared" si="124"/>
        <v>-2.7115892864415514E-11</v>
      </c>
      <c r="K985" s="45">
        <f t="shared" si="125"/>
        <v>-2.7115892864415514E-11</v>
      </c>
    </row>
    <row r="986" spans="1:11" x14ac:dyDescent="0.2">
      <c r="A986" s="138"/>
      <c r="B986" s="42">
        <f t="shared" ref="B986:B1049" si="128">B985+1</f>
        <v>973</v>
      </c>
      <c r="C986" s="24">
        <f t="shared" si="121"/>
        <v>0</v>
      </c>
      <c r="D986" s="48" t="e">
        <f t="shared" si="126"/>
        <v>#DIV/0!</v>
      </c>
      <c r="E986" s="24">
        <f t="shared" si="122"/>
        <v>0</v>
      </c>
      <c r="F986" s="51" t="e">
        <f t="shared" si="127"/>
        <v>#DIV/0!</v>
      </c>
      <c r="G986" s="44">
        <f>IF(I985*($E$9*0.01/26)&gt;0,H986/2,0)</f>
        <v>0</v>
      </c>
      <c r="H986" s="133">
        <f>IF(I985*($E$9*0.01/26)&gt;0,(($E$9*0.01/12)*$E$8)/(1-1/(1+($E$9*0.01/12))^($E$10*12)),0)</f>
        <v>0</v>
      </c>
      <c r="I986" s="24">
        <f t="shared" si="123"/>
        <v>0</v>
      </c>
      <c r="J986" s="24">
        <f t="shared" si="124"/>
        <v>-2.7115892864415514E-11</v>
      </c>
      <c r="K986" s="45">
        <f t="shared" si="125"/>
        <v>-2.7115892864415514E-11</v>
      </c>
    </row>
    <row r="987" spans="1:11" x14ac:dyDescent="0.2">
      <c r="A987" s="138"/>
      <c r="B987" s="42">
        <f t="shared" si="128"/>
        <v>974</v>
      </c>
      <c r="C987" s="24">
        <f t="shared" si="121"/>
        <v>0</v>
      </c>
      <c r="D987" s="48" t="e">
        <f t="shared" si="126"/>
        <v>#DIV/0!</v>
      </c>
      <c r="E987" s="24">
        <f t="shared" si="122"/>
        <v>0</v>
      </c>
      <c r="F987" s="51" t="e">
        <f t="shared" si="127"/>
        <v>#DIV/0!</v>
      </c>
      <c r="G987" s="44">
        <f>IF(I985*($E$9*0.01/26)&gt;0,H986/2,0)</f>
        <v>0</v>
      </c>
      <c r="H987" s="134"/>
      <c r="I987" s="24">
        <f t="shared" si="123"/>
        <v>0</v>
      </c>
      <c r="J987" s="24">
        <f t="shared" si="124"/>
        <v>-2.7115892864415514E-11</v>
      </c>
      <c r="K987" s="45">
        <f t="shared" si="125"/>
        <v>-2.7115892864415514E-11</v>
      </c>
    </row>
    <row r="988" spans="1:11" x14ac:dyDescent="0.2">
      <c r="A988" s="138"/>
      <c r="B988" s="42">
        <f t="shared" si="128"/>
        <v>975</v>
      </c>
      <c r="C988" s="24">
        <f t="shared" si="121"/>
        <v>0</v>
      </c>
      <c r="D988" s="48" t="e">
        <f t="shared" si="126"/>
        <v>#DIV/0!</v>
      </c>
      <c r="E988" s="24">
        <f t="shared" si="122"/>
        <v>0</v>
      </c>
      <c r="F988" s="51" t="e">
        <f t="shared" si="127"/>
        <v>#DIV/0!</v>
      </c>
      <c r="G988" s="44">
        <f>IF(I987*($E$9*0.01/26)&gt;0,H988/2,0)</f>
        <v>0</v>
      </c>
      <c r="H988" s="133">
        <f>IF(I987*($E$9*0.01/26)&gt;0,(($E$9*0.01/12)*$E$8)/(1-1/(1+($E$9*0.01/12))^($E$10*12)),0)</f>
        <v>0</v>
      </c>
      <c r="I988" s="24">
        <f t="shared" si="123"/>
        <v>0</v>
      </c>
      <c r="J988" s="24">
        <f t="shared" si="124"/>
        <v>-2.7115892864415514E-11</v>
      </c>
      <c r="K988" s="45">
        <f t="shared" si="125"/>
        <v>-2.7115892864415514E-11</v>
      </c>
    </row>
    <row r="989" spans="1:11" x14ac:dyDescent="0.2">
      <c r="A989" s="138"/>
      <c r="B989" s="42">
        <f t="shared" si="128"/>
        <v>976</v>
      </c>
      <c r="C989" s="24">
        <f t="shared" si="121"/>
        <v>0</v>
      </c>
      <c r="D989" s="48" t="e">
        <f t="shared" si="126"/>
        <v>#DIV/0!</v>
      </c>
      <c r="E989" s="24">
        <f t="shared" si="122"/>
        <v>0</v>
      </c>
      <c r="F989" s="51" t="e">
        <f t="shared" si="127"/>
        <v>#DIV/0!</v>
      </c>
      <c r="G989" s="44">
        <f>IF(I987*($E$9*0.01/26)&gt;0,H988/2,0)</f>
        <v>0</v>
      </c>
      <c r="H989" s="134"/>
      <c r="I989" s="24">
        <f t="shared" si="123"/>
        <v>0</v>
      </c>
      <c r="J989" s="24">
        <f t="shared" si="124"/>
        <v>-2.7115892864415514E-11</v>
      </c>
      <c r="K989" s="45">
        <f t="shared" si="125"/>
        <v>-2.7115892864415514E-11</v>
      </c>
    </row>
    <row r="990" spans="1:11" x14ac:dyDescent="0.2">
      <c r="A990" s="138"/>
      <c r="B990" s="42">
        <f t="shared" si="128"/>
        <v>977</v>
      </c>
      <c r="C990" s="24">
        <f t="shared" si="121"/>
        <v>0</v>
      </c>
      <c r="D990" s="48" t="e">
        <f t="shared" si="126"/>
        <v>#DIV/0!</v>
      </c>
      <c r="E990" s="24">
        <f t="shared" si="122"/>
        <v>0</v>
      </c>
      <c r="F990" s="51" t="e">
        <f t="shared" si="127"/>
        <v>#DIV/0!</v>
      </c>
      <c r="G990" s="44">
        <f>IF(I989*($E$9*0.01/26)&gt;0,H990/2,0)</f>
        <v>0</v>
      </c>
      <c r="H990" s="133">
        <f>IF(I989*($E$9*0.01/26)&gt;0,(($E$9*0.01/12)*$E$8)/(1-1/(1+($E$9*0.01/12))^($E$10*12)),0)</f>
        <v>0</v>
      </c>
      <c r="I990" s="24">
        <f t="shared" si="123"/>
        <v>0</v>
      </c>
      <c r="J990" s="24">
        <f t="shared" si="124"/>
        <v>-2.7115892864415514E-11</v>
      </c>
      <c r="K990" s="45">
        <f t="shared" si="125"/>
        <v>-2.7115892864415514E-11</v>
      </c>
    </row>
    <row r="991" spans="1:11" x14ac:dyDescent="0.2">
      <c r="A991" s="138"/>
      <c r="B991" s="42">
        <f t="shared" si="128"/>
        <v>978</v>
      </c>
      <c r="C991" s="24">
        <f t="shared" si="121"/>
        <v>0</v>
      </c>
      <c r="D991" s="48" t="e">
        <f t="shared" si="126"/>
        <v>#DIV/0!</v>
      </c>
      <c r="E991" s="24">
        <f t="shared" si="122"/>
        <v>0</v>
      </c>
      <c r="F991" s="51" t="e">
        <f t="shared" si="127"/>
        <v>#DIV/0!</v>
      </c>
      <c r="G991" s="44">
        <f>IF(I989*($E$9*0.01/26)&gt;0,H990/2,0)</f>
        <v>0</v>
      </c>
      <c r="H991" s="134"/>
      <c r="I991" s="24">
        <f t="shared" si="123"/>
        <v>0</v>
      </c>
      <c r="J991" s="24">
        <f t="shared" si="124"/>
        <v>-2.7115892864415514E-11</v>
      </c>
      <c r="K991" s="45">
        <f t="shared" si="125"/>
        <v>-2.7115892864415514E-11</v>
      </c>
    </row>
    <row r="992" spans="1:11" x14ac:dyDescent="0.2">
      <c r="A992" s="138"/>
      <c r="B992" s="42">
        <f t="shared" si="128"/>
        <v>979</v>
      </c>
      <c r="C992" s="24">
        <f t="shared" si="121"/>
        <v>0</v>
      </c>
      <c r="D992" s="48" t="e">
        <f t="shared" si="126"/>
        <v>#DIV/0!</v>
      </c>
      <c r="E992" s="24">
        <f t="shared" si="122"/>
        <v>0</v>
      </c>
      <c r="F992" s="51" t="e">
        <f t="shared" si="127"/>
        <v>#DIV/0!</v>
      </c>
      <c r="G992" s="44">
        <f>IF(I991*($E$9*0.01/26)&gt;0,H992/2,0)</f>
        <v>0</v>
      </c>
      <c r="H992" s="133">
        <f>IF(I991*($E$9*0.01/26)&gt;0,(($E$9*0.01/12)*$E$8)/(1-1/(1+($E$9*0.01/12))^($E$10*12)),0)</f>
        <v>0</v>
      </c>
      <c r="I992" s="24">
        <f t="shared" si="123"/>
        <v>0</v>
      </c>
      <c r="J992" s="24">
        <f t="shared" si="124"/>
        <v>-2.7115892864415514E-11</v>
      </c>
      <c r="K992" s="45">
        <f t="shared" si="125"/>
        <v>-2.7115892864415514E-11</v>
      </c>
    </row>
    <row r="993" spans="1:11" x14ac:dyDescent="0.2">
      <c r="A993" s="138"/>
      <c r="B993" s="42">
        <f t="shared" si="128"/>
        <v>980</v>
      </c>
      <c r="C993" s="24">
        <f t="shared" si="121"/>
        <v>0</v>
      </c>
      <c r="D993" s="48" t="e">
        <f t="shared" si="126"/>
        <v>#DIV/0!</v>
      </c>
      <c r="E993" s="24">
        <f t="shared" si="122"/>
        <v>0</v>
      </c>
      <c r="F993" s="51" t="e">
        <f t="shared" si="127"/>
        <v>#DIV/0!</v>
      </c>
      <c r="G993" s="44">
        <f>IF(I991*($E$9*0.01/26)&gt;0,H992/2,0)</f>
        <v>0</v>
      </c>
      <c r="H993" s="134"/>
      <c r="I993" s="24">
        <f t="shared" si="123"/>
        <v>0</v>
      </c>
      <c r="J993" s="24">
        <f t="shared" si="124"/>
        <v>-2.7115892864415514E-11</v>
      </c>
      <c r="K993" s="45">
        <f t="shared" si="125"/>
        <v>-2.7115892864415514E-11</v>
      </c>
    </row>
    <row r="994" spans="1:11" x14ac:dyDescent="0.2">
      <c r="A994" s="138"/>
      <c r="B994" s="42">
        <f t="shared" si="128"/>
        <v>981</v>
      </c>
      <c r="C994" s="24">
        <f t="shared" si="121"/>
        <v>0</v>
      </c>
      <c r="D994" s="48" t="e">
        <f t="shared" si="126"/>
        <v>#DIV/0!</v>
      </c>
      <c r="E994" s="24">
        <f t="shared" si="122"/>
        <v>0</v>
      </c>
      <c r="F994" s="51" t="e">
        <f t="shared" si="127"/>
        <v>#DIV/0!</v>
      </c>
      <c r="G994" s="44">
        <f>IF(I993*($E$9*0.01/26)&gt;0,H994/2,0)</f>
        <v>0</v>
      </c>
      <c r="H994" s="133">
        <f>IF(I993*($E$9*0.01/26)&gt;0,(($E$9*0.01/12)*$E$8)/(1-1/(1+($E$9*0.01/12))^($E$10*12)),0)</f>
        <v>0</v>
      </c>
      <c r="I994" s="24">
        <f t="shared" si="123"/>
        <v>0</v>
      </c>
      <c r="J994" s="24">
        <f t="shared" si="124"/>
        <v>-2.7115892864415514E-11</v>
      </c>
      <c r="K994" s="45">
        <f t="shared" si="125"/>
        <v>-2.7115892864415514E-11</v>
      </c>
    </row>
    <row r="995" spans="1:11" x14ac:dyDescent="0.2">
      <c r="A995" s="138"/>
      <c r="B995" s="42">
        <f t="shared" si="128"/>
        <v>982</v>
      </c>
      <c r="C995" s="24">
        <f t="shared" si="121"/>
        <v>0</v>
      </c>
      <c r="D995" s="48" t="e">
        <f t="shared" si="126"/>
        <v>#DIV/0!</v>
      </c>
      <c r="E995" s="24">
        <f t="shared" si="122"/>
        <v>0</v>
      </c>
      <c r="F995" s="51" t="e">
        <f t="shared" si="127"/>
        <v>#DIV/0!</v>
      </c>
      <c r="G995" s="44">
        <f>IF(I993*($E$9*0.01/26)&gt;0,H994/2,0)</f>
        <v>0</v>
      </c>
      <c r="H995" s="134"/>
      <c r="I995" s="24">
        <f t="shared" si="123"/>
        <v>0</v>
      </c>
      <c r="J995" s="24">
        <f t="shared" si="124"/>
        <v>-2.7115892864415514E-11</v>
      </c>
      <c r="K995" s="45">
        <f t="shared" si="125"/>
        <v>-2.7115892864415514E-11</v>
      </c>
    </row>
    <row r="996" spans="1:11" x14ac:dyDescent="0.2">
      <c r="A996" s="138"/>
      <c r="B996" s="42">
        <f t="shared" si="128"/>
        <v>983</v>
      </c>
      <c r="C996" s="24">
        <f t="shared" si="121"/>
        <v>0</v>
      </c>
      <c r="D996" s="48" t="e">
        <f t="shared" si="126"/>
        <v>#DIV/0!</v>
      </c>
      <c r="E996" s="24">
        <f t="shared" si="122"/>
        <v>0</v>
      </c>
      <c r="F996" s="51" t="e">
        <f t="shared" si="127"/>
        <v>#DIV/0!</v>
      </c>
      <c r="G996" s="44">
        <f>IF(I995*($E$9*0.01/26)&gt;0,H996/2,0)</f>
        <v>0</v>
      </c>
      <c r="H996" s="133">
        <f>IF(I995*($E$9*0.01/26)&gt;0,(($E$9*0.01/12)*$E$8)/(1-1/(1+($E$9*0.01/12))^($E$10*12)),0)</f>
        <v>0</v>
      </c>
      <c r="I996" s="24">
        <f t="shared" si="123"/>
        <v>0</v>
      </c>
      <c r="J996" s="24">
        <f t="shared" si="124"/>
        <v>-2.7115892864415514E-11</v>
      </c>
      <c r="K996" s="45">
        <f t="shared" si="125"/>
        <v>-2.7115892864415514E-11</v>
      </c>
    </row>
    <row r="997" spans="1:11" x14ac:dyDescent="0.2">
      <c r="A997" s="138"/>
      <c r="B997" s="42">
        <f t="shared" si="128"/>
        <v>984</v>
      </c>
      <c r="C997" s="24">
        <f t="shared" si="121"/>
        <v>0</v>
      </c>
      <c r="D997" s="48" t="e">
        <f t="shared" si="126"/>
        <v>#DIV/0!</v>
      </c>
      <c r="E997" s="24">
        <f t="shared" si="122"/>
        <v>0</v>
      </c>
      <c r="F997" s="51" t="e">
        <f t="shared" si="127"/>
        <v>#DIV/0!</v>
      </c>
      <c r="G997" s="44">
        <f>IF(I995*($E$9*0.01/26)&gt;0,H996/2,0)</f>
        <v>0</v>
      </c>
      <c r="H997" s="134"/>
      <c r="I997" s="24">
        <f t="shared" si="123"/>
        <v>0</v>
      </c>
      <c r="J997" s="24">
        <f t="shared" si="124"/>
        <v>-2.7115892864415514E-11</v>
      </c>
      <c r="K997" s="45">
        <f t="shared" si="125"/>
        <v>-2.7115892864415514E-11</v>
      </c>
    </row>
    <row r="998" spans="1:11" x14ac:dyDescent="0.2">
      <c r="A998" s="138"/>
      <c r="B998" s="42">
        <f t="shared" si="128"/>
        <v>985</v>
      </c>
      <c r="C998" s="24">
        <f t="shared" si="121"/>
        <v>0</v>
      </c>
      <c r="D998" s="48" t="e">
        <f t="shared" si="126"/>
        <v>#DIV/0!</v>
      </c>
      <c r="E998" s="24">
        <f t="shared" si="122"/>
        <v>0</v>
      </c>
      <c r="F998" s="51" t="e">
        <f t="shared" si="127"/>
        <v>#DIV/0!</v>
      </c>
      <c r="G998" s="44">
        <f>IF(I997*($E$9*0.01/26)&gt;0,H998/2,0)</f>
        <v>0</v>
      </c>
      <c r="H998" s="133">
        <f>IF(I997*($E$9*0.01/26)&gt;0,(($E$9*0.01/12)*$E$8)/(1-1/(1+($E$9*0.01/12))^($E$10*12)),0)</f>
        <v>0</v>
      </c>
      <c r="I998" s="24">
        <f t="shared" si="123"/>
        <v>0</v>
      </c>
      <c r="J998" s="24">
        <f t="shared" si="124"/>
        <v>-2.7115892864415514E-11</v>
      </c>
      <c r="K998" s="45">
        <f t="shared" si="125"/>
        <v>-2.7115892864415514E-11</v>
      </c>
    </row>
    <row r="999" spans="1:11" x14ac:dyDescent="0.2">
      <c r="A999" s="138"/>
      <c r="B999" s="42">
        <f t="shared" si="128"/>
        <v>986</v>
      </c>
      <c r="C999" s="24">
        <f t="shared" si="121"/>
        <v>0</v>
      </c>
      <c r="D999" s="48" t="e">
        <f t="shared" si="126"/>
        <v>#DIV/0!</v>
      </c>
      <c r="E999" s="24">
        <f t="shared" si="122"/>
        <v>0</v>
      </c>
      <c r="F999" s="51" t="e">
        <f t="shared" si="127"/>
        <v>#DIV/0!</v>
      </c>
      <c r="G999" s="44">
        <f>IF(I997*($E$9*0.01/26)&gt;0,H998/2,0)</f>
        <v>0</v>
      </c>
      <c r="H999" s="134"/>
      <c r="I999" s="24">
        <f t="shared" si="123"/>
        <v>0</v>
      </c>
      <c r="J999" s="24">
        <f t="shared" si="124"/>
        <v>-2.7115892864415514E-11</v>
      </c>
      <c r="K999" s="45">
        <f t="shared" si="125"/>
        <v>-2.7115892864415514E-11</v>
      </c>
    </row>
    <row r="1000" spans="1:11" x14ac:dyDescent="0.2">
      <c r="A1000" s="138"/>
      <c r="B1000" s="42">
        <f t="shared" si="128"/>
        <v>987</v>
      </c>
      <c r="C1000" s="24">
        <f t="shared" ref="C1000:C1053" si="129">IF(I999*($E$9*0.01/26)&gt;0,I999*($E$9*0.01/26),0)</f>
        <v>0</v>
      </c>
      <c r="D1000" s="48" t="e">
        <f t="shared" si="126"/>
        <v>#DIV/0!</v>
      </c>
      <c r="E1000" s="24">
        <f t="shared" ref="E1000:E1053" si="130">IF(I999*($E$9*0.01/26)&gt;0,G1000-C1000,0)</f>
        <v>0</v>
      </c>
      <c r="F1000" s="51" t="e">
        <f t="shared" si="127"/>
        <v>#DIV/0!</v>
      </c>
      <c r="G1000" s="44">
        <f>IF(I999*($E$9*0.01/26)&gt;0,H1000/2,0)</f>
        <v>0</v>
      </c>
      <c r="H1000" s="133">
        <f>IF(I999*($E$9*0.01/26)&gt;0,(($E$9*0.01/12)*$E$8)/(1-1/(1+($E$9*0.01/12))^($E$10*12)),0)</f>
        <v>0</v>
      </c>
      <c r="I1000" s="24">
        <f t="shared" ref="I1000:I1053" si="131">IF(I999*($E$9*0.01/26)&gt;0,I999-E1000,0)</f>
        <v>0</v>
      </c>
      <c r="J1000" s="24">
        <f t="shared" ref="J1000:J1053" si="132">J999-C1000</f>
        <v>-2.7115892864415514E-11</v>
      </c>
      <c r="K1000" s="45">
        <f t="shared" ref="K1000:K1053" si="133">I1000+J1000</f>
        <v>-2.7115892864415514E-11</v>
      </c>
    </row>
    <row r="1001" spans="1:11" x14ac:dyDescent="0.2">
      <c r="A1001" s="139"/>
      <c r="B1001" s="42">
        <f t="shared" si="128"/>
        <v>988</v>
      </c>
      <c r="C1001" s="24">
        <f t="shared" si="129"/>
        <v>0</v>
      </c>
      <c r="D1001" s="48" t="e">
        <f t="shared" ref="D1001:D1053" si="134">C1001/G1001</f>
        <v>#DIV/0!</v>
      </c>
      <c r="E1001" s="24">
        <f t="shared" si="130"/>
        <v>0</v>
      </c>
      <c r="F1001" s="51" t="e">
        <f t="shared" ref="F1001:F1053" si="135">E1001/G1001</f>
        <v>#DIV/0!</v>
      </c>
      <c r="G1001" s="44">
        <f>IF(I999*($E$9*0.01/26)&gt;0,H1000/2,0)</f>
        <v>0</v>
      </c>
      <c r="H1001" s="134"/>
      <c r="I1001" s="24">
        <f t="shared" si="131"/>
        <v>0</v>
      </c>
      <c r="J1001" s="24">
        <f t="shared" si="132"/>
        <v>-2.7115892864415514E-11</v>
      </c>
      <c r="K1001" s="45">
        <f t="shared" si="133"/>
        <v>-2.7115892864415514E-11</v>
      </c>
    </row>
    <row r="1002" spans="1:11" x14ac:dyDescent="0.2">
      <c r="A1002" s="137">
        <f>A976+1</f>
        <v>39</v>
      </c>
      <c r="B1002" s="42">
        <f t="shared" si="128"/>
        <v>989</v>
      </c>
      <c r="C1002" s="24">
        <f t="shared" si="129"/>
        <v>0</v>
      </c>
      <c r="D1002" s="48" t="e">
        <f t="shared" si="134"/>
        <v>#DIV/0!</v>
      </c>
      <c r="E1002" s="24">
        <f t="shared" si="130"/>
        <v>0</v>
      </c>
      <c r="F1002" s="51" t="e">
        <f t="shared" si="135"/>
        <v>#DIV/0!</v>
      </c>
      <c r="G1002" s="44">
        <f>IF(I1001*($E$9*0.01/26)&gt;0,H1002/2,0)</f>
        <v>0</v>
      </c>
      <c r="H1002" s="133">
        <f>IF(I1001*($E$9*0.01/26)&gt;0,(($E$9*0.01/12)*$E$8)/(1-1/(1+($E$9*0.01/12))^($E$10*12)),0)</f>
        <v>0</v>
      </c>
      <c r="I1002" s="24">
        <f t="shared" si="131"/>
        <v>0</v>
      </c>
      <c r="J1002" s="24">
        <f t="shared" si="132"/>
        <v>-2.7115892864415514E-11</v>
      </c>
      <c r="K1002" s="45">
        <f t="shared" si="133"/>
        <v>-2.7115892864415514E-11</v>
      </c>
    </row>
    <row r="1003" spans="1:11" x14ac:dyDescent="0.2">
      <c r="A1003" s="138"/>
      <c r="B1003" s="42">
        <f t="shared" si="128"/>
        <v>990</v>
      </c>
      <c r="C1003" s="24">
        <f t="shared" si="129"/>
        <v>0</v>
      </c>
      <c r="D1003" s="48" t="e">
        <f t="shared" si="134"/>
        <v>#DIV/0!</v>
      </c>
      <c r="E1003" s="24">
        <f t="shared" si="130"/>
        <v>0</v>
      </c>
      <c r="F1003" s="51" t="e">
        <f t="shared" si="135"/>
        <v>#DIV/0!</v>
      </c>
      <c r="G1003" s="44">
        <f>IF(I1001*($E$9*0.01/26)&gt;0,H1002/2,0)</f>
        <v>0</v>
      </c>
      <c r="H1003" s="134"/>
      <c r="I1003" s="24">
        <f t="shared" si="131"/>
        <v>0</v>
      </c>
      <c r="J1003" s="24">
        <f t="shared" si="132"/>
        <v>-2.7115892864415514E-11</v>
      </c>
      <c r="K1003" s="45">
        <f t="shared" si="133"/>
        <v>-2.7115892864415514E-11</v>
      </c>
    </row>
    <row r="1004" spans="1:11" x14ac:dyDescent="0.2">
      <c r="A1004" s="138"/>
      <c r="B1004" s="42">
        <f t="shared" si="128"/>
        <v>991</v>
      </c>
      <c r="C1004" s="24">
        <f t="shared" si="129"/>
        <v>0</v>
      </c>
      <c r="D1004" s="48" t="e">
        <f t="shared" si="134"/>
        <v>#DIV/0!</v>
      </c>
      <c r="E1004" s="24">
        <f t="shared" si="130"/>
        <v>0</v>
      </c>
      <c r="F1004" s="51" t="e">
        <f t="shared" si="135"/>
        <v>#DIV/0!</v>
      </c>
      <c r="G1004" s="44">
        <f>IF(I1003*($E$9*0.01/26)&gt;0,H1004/2,0)</f>
        <v>0</v>
      </c>
      <c r="H1004" s="133">
        <f>IF(I1003*($E$9*0.01/26)&gt;0,(($E$9*0.01/12)*$E$8)/(1-1/(1+($E$9*0.01/12))^($E$10*12)),0)</f>
        <v>0</v>
      </c>
      <c r="I1004" s="24">
        <f t="shared" si="131"/>
        <v>0</v>
      </c>
      <c r="J1004" s="24">
        <f t="shared" si="132"/>
        <v>-2.7115892864415514E-11</v>
      </c>
      <c r="K1004" s="45">
        <f t="shared" si="133"/>
        <v>-2.7115892864415514E-11</v>
      </c>
    </row>
    <row r="1005" spans="1:11" x14ac:dyDescent="0.2">
      <c r="A1005" s="138"/>
      <c r="B1005" s="42">
        <f t="shared" si="128"/>
        <v>992</v>
      </c>
      <c r="C1005" s="24">
        <f t="shared" si="129"/>
        <v>0</v>
      </c>
      <c r="D1005" s="48" t="e">
        <f t="shared" si="134"/>
        <v>#DIV/0!</v>
      </c>
      <c r="E1005" s="24">
        <f t="shared" si="130"/>
        <v>0</v>
      </c>
      <c r="F1005" s="51" t="e">
        <f t="shared" si="135"/>
        <v>#DIV/0!</v>
      </c>
      <c r="G1005" s="44">
        <f>IF(I1003*($E$9*0.01/26)&gt;0,H1004/2,0)</f>
        <v>0</v>
      </c>
      <c r="H1005" s="134"/>
      <c r="I1005" s="24">
        <f t="shared" si="131"/>
        <v>0</v>
      </c>
      <c r="J1005" s="24">
        <f t="shared" si="132"/>
        <v>-2.7115892864415514E-11</v>
      </c>
      <c r="K1005" s="45">
        <f t="shared" si="133"/>
        <v>-2.7115892864415514E-11</v>
      </c>
    </row>
    <row r="1006" spans="1:11" x14ac:dyDescent="0.2">
      <c r="A1006" s="138"/>
      <c r="B1006" s="42">
        <f t="shared" si="128"/>
        <v>993</v>
      </c>
      <c r="C1006" s="24">
        <f t="shared" si="129"/>
        <v>0</v>
      </c>
      <c r="D1006" s="48" t="e">
        <f t="shared" si="134"/>
        <v>#DIV/0!</v>
      </c>
      <c r="E1006" s="24">
        <f t="shared" si="130"/>
        <v>0</v>
      </c>
      <c r="F1006" s="51" t="e">
        <f t="shared" si="135"/>
        <v>#DIV/0!</v>
      </c>
      <c r="G1006" s="44">
        <f>IF(I1005*($E$9*0.01/26)&gt;0,H1006/2,0)</f>
        <v>0</v>
      </c>
      <c r="H1006" s="133">
        <f>IF(I1005*($E$9*0.01/26)&gt;0,(($E$9*0.01/12)*$E$8)/(1-1/(1+($E$9*0.01/12))^($E$10*12)),0)</f>
        <v>0</v>
      </c>
      <c r="I1006" s="24">
        <f t="shared" si="131"/>
        <v>0</v>
      </c>
      <c r="J1006" s="24">
        <f t="shared" si="132"/>
        <v>-2.7115892864415514E-11</v>
      </c>
      <c r="K1006" s="45">
        <f t="shared" si="133"/>
        <v>-2.7115892864415514E-11</v>
      </c>
    </row>
    <row r="1007" spans="1:11" x14ac:dyDescent="0.2">
      <c r="A1007" s="138"/>
      <c r="B1007" s="42">
        <f t="shared" si="128"/>
        <v>994</v>
      </c>
      <c r="C1007" s="24">
        <f t="shared" si="129"/>
        <v>0</v>
      </c>
      <c r="D1007" s="48" t="e">
        <f t="shared" si="134"/>
        <v>#DIV/0!</v>
      </c>
      <c r="E1007" s="24">
        <f t="shared" si="130"/>
        <v>0</v>
      </c>
      <c r="F1007" s="51" t="e">
        <f t="shared" si="135"/>
        <v>#DIV/0!</v>
      </c>
      <c r="G1007" s="44">
        <f>IF(I1005*($E$9*0.01/26)&gt;0,H1006/2,0)</f>
        <v>0</v>
      </c>
      <c r="H1007" s="134"/>
      <c r="I1007" s="24">
        <f t="shared" si="131"/>
        <v>0</v>
      </c>
      <c r="J1007" s="24">
        <f t="shared" si="132"/>
        <v>-2.7115892864415514E-11</v>
      </c>
      <c r="K1007" s="45">
        <f t="shared" si="133"/>
        <v>-2.7115892864415514E-11</v>
      </c>
    </row>
    <row r="1008" spans="1:11" x14ac:dyDescent="0.2">
      <c r="A1008" s="138"/>
      <c r="B1008" s="42">
        <f t="shared" si="128"/>
        <v>995</v>
      </c>
      <c r="C1008" s="24">
        <f t="shared" si="129"/>
        <v>0</v>
      </c>
      <c r="D1008" s="48" t="e">
        <f t="shared" si="134"/>
        <v>#DIV/0!</v>
      </c>
      <c r="E1008" s="24">
        <f t="shared" si="130"/>
        <v>0</v>
      </c>
      <c r="F1008" s="51" t="e">
        <f t="shared" si="135"/>
        <v>#DIV/0!</v>
      </c>
      <c r="G1008" s="44">
        <f>IF(I1007*($E$9*0.01/26)&gt;0,H1008/2,0)</f>
        <v>0</v>
      </c>
      <c r="H1008" s="133">
        <f>IF(I1007*($E$9*0.01/26)&gt;0,(($E$9*0.01/12)*$E$8)/(1-1/(1+($E$9*0.01/12))^($E$10*12)),0)</f>
        <v>0</v>
      </c>
      <c r="I1008" s="24">
        <f t="shared" si="131"/>
        <v>0</v>
      </c>
      <c r="J1008" s="24">
        <f t="shared" si="132"/>
        <v>-2.7115892864415514E-11</v>
      </c>
      <c r="K1008" s="45">
        <f t="shared" si="133"/>
        <v>-2.7115892864415514E-11</v>
      </c>
    </row>
    <row r="1009" spans="1:11" x14ac:dyDescent="0.2">
      <c r="A1009" s="138"/>
      <c r="B1009" s="42">
        <f t="shared" si="128"/>
        <v>996</v>
      </c>
      <c r="C1009" s="24">
        <f t="shared" si="129"/>
        <v>0</v>
      </c>
      <c r="D1009" s="48" t="e">
        <f t="shared" si="134"/>
        <v>#DIV/0!</v>
      </c>
      <c r="E1009" s="24">
        <f t="shared" si="130"/>
        <v>0</v>
      </c>
      <c r="F1009" s="51" t="e">
        <f t="shared" si="135"/>
        <v>#DIV/0!</v>
      </c>
      <c r="G1009" s="44">
        <f>IF(I1007*($E$9*0.01/26)&gt;0,H1008/2,0)</f>
        <v>0</v>
      </c>
      <c r="H1009" s="134"/>
      <c r="I1009" s="24">
        <f t="shared" si="131"/>
        <v>0</v>
      </c>
      <c r="J1009" s="24">
        <f t="shared" si="132"/>
        <v>-2.7115892864415514E-11</v>
      </c>
      <c r="K1009" s="45">
        <f t="shared" si="133"/>
        <v>-2.7115892864415514E-11</v>
      </c>
    </row>
    <row r="1010" spans="1:11" x14ac:dyDescent="0.2">
      <c r="A1010" s="138"/>
      <c r="B1010" s="42">
        <f t="shared" si="128"/>
        <v>997</v>
      </c>
      <c r="C1010" s="24">
        <f t="shared" si="129"/>
        <v>0</v>
      </c>
      <c r="D1010" s="48" t="e">
        <f t="shared" si="134"/>
        <v>#DIV/0!</v>
      </c>
      <c r="E1010" s="24">
        <f t="shared" si="130"/>
        <v>0</v>
      </c>
      <c r="F1010" s="51" t="e">
        <f t="shared" si="135"/>
        <v>#DIV/0!</v>
      </c>
      <c r="G1010" s="44">
        <f>IF(I1009*($E$9*0.01/26)&gt;0,H1010/2,0)</f>
        <v>0</v>
      </c>
      <c r="H1010" s="133">
        <f>IF(I1009*($E$9*0.01/26)&gt;0,(($E$9*0.01/12)*$E$8)/(1-1/(1+($E$9*0.01/12))^($E$10*12)),0)</f>
        <v>0</v>
      </c>
      <c r="I1010" s="24">
        <f t="shared" si="131"/>
        <v>0</v>
      </c>
      <c r="J1010" s="24">
        <f t="shared" si="132"/>
        <v>-2.7115892864415514E-11</v>
      </c>
      <c r="K1010" s="45">
        <f t="shared" si="133"/>
        <v>-2.7115892864415514E-11</v>
      </c>
    </row>
    <row r="1011" spans="1:11" x14ac:dyDescent="0.2">
      <c r="A1011" s="138"/>
      <c r="B1011" s="42">
        <f t="shared" si="128"/>
        <v>998</v>
      </c>
      <c r="C1011" s="24">
        <f t="shared" si="129"/>
        <v>0</v>
      </c>
      <c r="D1011" s="48" t="e">
        <f t="shared" si="134"/>
        <v>#DIV/0!</v>
      </c>
      <c r="E1011" s="24">
        <f t="shared" si="130"/>
        <v>0</v>
      </c>
      <c r="F1011" s="51" t="e">
        <f t="shared" si="135"/>
        <v>#DIV/0!</v>
      </c>
      <c r="G1011" s="44">
        <f>IF(I1009*($E$9*0.01/26)&gt;0,H1010/2,0)</f>
        <v>0</v>
      </c>
      <c r="H1011" s="134"/>
      <c r="I1011" s="24">
        <f t="shared" si="131"/>
        <v>0</v>
      </c>
      <c r="J1011" s="24">
        <f t="shared" si="132"/>
        <v>-2.7115892864415514E-11</v>
      </c>
      <c r="K1011" s="45">
        <f t="shared" si="133"/>
        <v>-2.7115892864415514E-11</v>
      </c>
    </row>
    <row r="1012" spans="1:11" x14ac:dyDescent="0.2">
      <c r="A1012" s="138"/>
      <c r="B1012" s="42">
        <f t="shared" si="128"/>
        <v>999</v>
      </c>
      <c r="C1012" s="24">
        <f t="shared" si="129"/>
        <v>0</v>
      </c>
      <c r="D1012" s="48" t="e">
        <f t="shared" si="134"/>
        <v>#DIV/0!</v>
      </c>
      <c r="E1012" s="24">
        <f t="shared" si="130"/>
        <v>0</v>
      </c>
      <c r="F1012" s="51" t="e">
        <f t="shared" si="135"/>
        <v>#DIV/0!</v>
      </c>
      <c r="G1012" s="44">
        <f>IF(I1011*($E$9*0.01/26)&gt;0,H1012/2,0)</f>
        <v>0</v>
      </c>
      <c r="H1012" s="133">
        <f>IF(I1011*($E$9*0.01/26)&gt;0,(($E$9*0.01/12)*$E$8)/(1-1/(1+($E$9*0.01/12))^($E$10*12)),0)</f>
        <v>0</v>
      </c>
      <c r="I1012" s="24">
        <f t="shared" si="131"/>
        <v>0</v>
      </c>
      <c r="J1012" s="24">
        <f t="shared" si="132"/>
        <v>-2.7115892864415514E-11</v>
      </c>
      <c r="K1012" s="45">
        <f t="shared" si="133"/>
        <v>-2.7115892864415514E-11</v>
      </c>
    </row>
    <row r="1013" spans="1:11" x14ac:dyDescent="0.2">
      <c r="A1013" s="138"/>
      <c r="B1013" s="42">
        <f t="shared" si="128"/>
        <v>1000</v>
      </c>
      <c r="C1013" s="24">
        <f t="shared" si="129"/>
        <v>0</v>
      </c>
      <c r="D1013" s="48" t="e">
        <f t="shared" si="134"/>
        <v>#DIV/0!</v>
      </c>
      <c r="E1013" s="24">
        <f t="shared" si="130"/>
        <v>0</v>
      </c>
      <c r="F1013" s="51" t="e">
        <f t="shared" si="135"/>
        <v>#DIV/0!</v>
      </c>
      <c r="G1013" s="44">
        <f>IF(I1011*($E$9*0.01/26)&gt;0,H1012/2,0)</f>
        <v>0</v>
      </c>
      <c r="H1013" s="134"/>
      <c r="I1013" s="24">
        <f t="shared" si="131"/>
        <v>0</v>
      </c>
      <c r="J1013" s="24">
        <f t="shared" si="132"/>
        <v>-2.7115892864415514E-11</v>
      </c>
      <c r="K1013" s="45">
        <f t="shared" si="133"/>
        <v>-2.7115892864415514E-11</v>
      </c>
    </row>
    <row r="1014" spans="1:11" x14ac:dyDescent="0.2">
      <c r="A1014" s="138"/>
      <c r="B1014" s="42">
        <f t="shared" si="128"/>
        <v>1001</v>
      </c>
      <c r="C1014" s="24">
        <f t="shared" si="129"/>
        <v>0</v>
      </c>
      <c r="D1014" s="48" t="e">
        <f t="shared" si="134"/>
        <v>#DIV/0!</v>
      </c>
      <c r="E1014" s="24">
        <f t="shared" si="130"/>
        <v>0</v>
      </c>
      <c r="F1014" s="51" t="e">
        <f t="shared" si="135"/>
        <v>#DIV/0!</v>
      </c>
      <c r="G1014" s="44">
        <f>IF(I1013*($E$9*0.01/26)&gt;0,H1014/2,0)</f>
        <v>0</v>
      </c>
      <c r="H1014" s="133">
        <f>IF(I1013*($E$9*0.01/26)&gt;0,(($E$9*0.01/12)*$E$8)/(1-1/(1+($E$9*0.01/12))^($E$10*12)),0)</f>
        <v>0</v>
      </c>
      <c r="I1014" s="24">
        <f t="shared" si="131"/>
        <v>0</v>
      </c>
      <c r="J1014" s="24">
        <f t="shared" si="132"/>
        <v>-2.7115892864415514E-11</v>
      </c>
      <c r="K1014" s="45">
        <f t="shared" si="133"/>
        <v>-2.7115892864415514E-11</v>
      </c>
    </row>
    <row r="1015" spans="1:11" x14ac:dyDescent="0.2">
      <c r="A1015" s="138"/>
      <c r="B1015" s="42">
        <f t="shared" si="128"/>
        <v>1002</v>
      </c>
      <c r="C1015" s="24">
        <f t="shared" si="129"/>
        <v>0</v>
      </c>
      <c r="D1015" s="48" t="e">
        <f t="shared" si="134"/>
        <v>#DIV/0!</v>
      </c>
      <c r="E1015" s="24">
        <f t="shared" si="130"/>
        <v>0</v>
      </c>
      <c r="F1015" s="51" t="e">
        <f t="shared" si="135"/>
        <v>#DIV/0!</v>
      </c>
      <c r="G1015" s="44">
        <f>IF(I1013*($E$9*0.01/26)&gt;0,H1014/2,0)</f>
        <v>0</v>
      </c>
      <c r="H1015" s="134"/>
      <c r="I1015" s="24">
        <f t="shared" si="131"/>
        <v>0</v>
      </c>
      <c r="J1015" s="24">
        <f t="shared" si="132"/>
        <v>-2.7115892864415514E-11</v>
      </c>
      <c r="K1015" s="45">
        <f t="shared" si="133"/>
        <v>-2.7115892864415514E-11</v>
      </c>
    </row>
    <row r="1016" spans="1:11" x14ac:dyDescent="0.2">
      <c r="A1016" s="138"/>
      <c r="B1016" s="42">
        <f t="shared" si="128"/>
        <v>1003</v>
      </c>
      <c r="C1016" s="24">
        <f t="shared" si="129"/>
        <v>0</v>
      </c>
      <c r="D1016" s="48" t="e">
        <f t="shared" si="134"/>
        <v>#DIV/0!</v>
      </c>
      <c r="E1016" s="24">
        <f t="shared" si="130"/>
        <v>0</v>
      </c>
      <c r="F1016" s="51" t="e">
        <f t="shared" si="135"/>
        <v>#DIV/0!</v>
      </c>
      <c r="G1016" s="44">
        <f>IF(I1015*($E$9*0.01/26)&gt;0,H1016/2,0)</f>
        <v>0</v>
      </c>
      <c r="H1016" s="133">
        <f>IF(I1015*($E$9*0.01/26)&gt;0,(($E$9*0.01/12)*$E$8)/(1-1/(1+($E$9*0.01/12))^($E$10*12)),0)</f>
        <v>0</v>
      </c>
      <c r="I1016" s="24">
        <f t="shared" si="131"/>
        <v>0</v>
      </c>
      <c r="J1016" s="24">
        <f t="shared" si="132"/>
        <v>-2.7115892864415514E-11</v>
      </c>
      <c r="K1016" s="45">
        <f t="shared" si="133"/>
        <v>-2.7115892864415514E-11</v>
      </c>
    </row>
    <row r="1017" spans="1:11" x14ac:dyDescent="0.2">
      <c r="A1017" s="138"/>
      <c r="B1017" s="42">
        <f t="shared" si="128"/>
        <v>1004</v>
      </c>
      <c r="C1017" s="24">
        <f t="shared" si="129"/>
        <v>0</v>
      </c>
      <c r="D1017" s="48" t="e">
        <f t="shared" si="134"/>
        <v>#DIV/0!</v>
      </c>
      <c r="E1017" s="24">
        <f t="shared" si="130"/>
        <v>0</v>
      </c>
      <c r="F1017" s="51" t="e">
        <f t="shared" si="135"/>
        <v>#DIV/0!</v>
      </c>
      <c r="G1017" s="44">
        <f>IF(I1015*($E$9*0.01/26)&gt;0,H1016/2,0)</f>
        <v>0</v>
      </c>
      <c r="H1017" s="134"/>
      <c r="I1017" s="24">
        <f t="shared" si="131"/>
        <v>0</v>
      </c>
      <c r="J1017" s="24">
        <f t="shared" si="132"/>
        <v>-2.7115892864415514E-11</v>
      </c>
      <c r="K1017" s="45">
        <f t="shared" si="133"/>
        <v>-2.7115892864415514E-11</v>
      </c>
    </row>
    <row r="1018" spans="1:11" x14ac:dyDescent="0.2">
      <c r="A1018" s="138"/>
      <c r="B1018" s="42">
        <f t="shared" si="128"/>
        <v>1005</v>
      </c>
      <c r="C1018" s="24">
        <f t="shared" si="129"/>
        <v>0</v>
      </c>
      <c r="D1018" s="48" t="e">
        <f t="shared" si="134"/>
        <v>#DIV/0!</v>
      </c>
      <c r="E1018" s="24">
        <f t="shared" si="130"/>
        <v>0</v>
      </c>
      <c r="F1018" s="51" t="e">
        <f t="shared" si="135"/>
        <v>#DIV/0!</v>
      </c>
      <c r="G1018" s="44">
        <f>IF(I1017*($E$9*0.01/26)&gt;0,H1018/2,0)</f>
        <v>0</v>
      </c>
      <c r="H1018" s="133">
        <f>IF(I1017*($E$9*0.01/26)&gt;0,(($E$9*0.01/12)*$E$8)/(1-1/(1+($E$9*0.01/12))^($E$10*12)),0)</f>
        <v>0</v>
      </c>
      <c r="I1018" s="24">
        <f t="shared" si="131"/>
        <v>0</v>
      </c>
      <c r="J1018" s="24">
        <f t="shared" si="132"/>
        <v>-2.7115892864415514E-11</v>
      </c>
      <c r="K1018" s="45">
        <f t="shared" si="133"/>
        <v>-2.7115892864415514E-11</v>
      </c>
    </row>
    <row r="1019" spans="1:11" x14ac:dyDescent="0.2">
      <c r="A1019" s="138"/>
      <c r="B1019" s="42">
        <f t="shared" si="128"/>
        <v>1006</v>
      </c>
      <c r="C1019" s="24">
        <f t="shared" si="129"/>
        <v>0</v>
      </c>
      <c r="D1019" s="48" t="e">
        <f t="shared" si="134"/>
        <v>#DIV/0!</v>
      </c>
      <c r="E1019" s="24">
        <f t="shared" si="130"/>
        <v>0</v>
      </c>
      <c r="F1019" s="51" t="e">
        <f t="shared" si="135"/>
        <v>#DIV/0!</v>
      </c>
      <c r="G1019" s="44">
        <f>IF(I1017*($E$9*0.01/26)&gt;0,H1018/2,0)</f>
        <v>0</v>
      </c>
      <c r="H1019" s="134"/>
      <c r="I1019" s="24">
        <f t="shared" si="131"/>
        <v>0</v>
      </c>
      <c r="J1019" s="24">
        <f t="shared" si="132"/>
        <v>-2.7115892864415514E-11</v>
      </c>
      <c r="K1019" s="45">
        <f t="shared" si="133"/>
        <v>-2.7115892864415514E-11</v>
      </c>
    </row>
    <row r="1020" spans="1:11" x14ac:dyDescent="0.2">
      <c r="A1020" s="138"/>
      <c r="B1020" s="42">
        <f t="shared" si="128"/>
        <v>1007</v>
      </c>
      <c r="C1020" s="24">
        <f t="shared" si="129"/>
        <v>0</v>
      </c>
      <c r="D1020" s="48" t="e">
        <f t="shared" si="134"/>
        <v>#DIV/0!</v>
      </c>
      <c r="E1020" s="24">
        <f t="shared" si="130"/>
        <v>0</v>
      </c>
      <c r="F1020" s="51" t="e">
        <f t="shared" si="135"/>
        <v>#DIV/0!</v>
      </c>
      <c r="G1020" s="44">
        <f>IF(I1019*($E$9*0.01/26)&gt;0,H1020/2,0)</f>
        <v>0</v>
      </c>
      <c r="H1020" s="133">
        <f>IF(I1019*($E$9*0.01/26)&gt;0,(($E$9*0.01/12)*$E$8)/(1-1/(1+($E$9*0.01/12))^($E$10*12)),0)</f>
        <v>0</v>
      </c>
      <c r="I1020" s="24">
        <f t="shared" si="131"/>
        <v>0</v>
      </c>
      <c r="J1020" s="24">
        <f t="shared" si="132"/>
        <v>-2.7115892864415514E-11</v>
      </c>
      <c r="K1020" s="45">
        <f t="shared" si="133"/>
        <v>-2.7115892864415514E-11</v>
      </c>
    </row>
    <row r="1021" spans="1:11" x14ac:dyDescent="0.2">
      <c r="A1021" s="138"/>
      <c r="B1021" s="42">
        <f t="shared" si="128"/>
        <v>1008</v>
      </c>
      <c r="C1021" s="24">
        <f t="shared" si="129"/>
        <v>0</v>
      </c>
      <c r="D1021" s="48" t="e">
        <f t="shared" si="134"/>
        <v>#DIV/0!</v>
      </c>
      <c r="E1021" s="24">
        <f t="shared" si="130"/>
        <v>0</v>
      </c>
      <c r="F1021" s="51" t="e">
        <f t="shared" si="135"/>
        <v>#DIV/0!</v>
      </c>
      <c r="G1021" s="44">
        <f>IF(I1019*($E$9*0.01/26)&gt;0,H1020/2,0)</f>
        <v>0</v>
      </c>
      <c r="H1021" s="134"/>
      <c r="I1021" s="24">
        <f t="shared" si="131"/>
        <v>0</v>
      </c>
      <c r="J1021" s="24">
        <f t="shared" si="132"/>
        <v>-2.7115892864415514E-11</v>
      </c>
      <c r="K1021" s="45">
        <f t="shared" si="133"/>
        <v>-2.7115892864415514E-11</v>
      </c>
    </row>
    <row r="1022" spans="1:11" x14ac:dyDescent="0.2">
      <c r="A1022" s="138"/>
      <c r="B1022" s="42">
        <f t="shared" si="128"/>
        <v>1009</v>
      </c>
      <c r="C1022" s="24">
        <f t="shared" si="129"/>
        <v>0</v>
      </c>
      <c r="D1022" s="48" t="e">
        <f t="shared" si="134"/>
        <v>#DIV/0!</v>
      </c>
      <c r="E1022" s="24">
        <f t="shared" si="130"/>
        <v>0</v>
      </c>
      <c r="F1022" s="51" t="e">
        <f t="shared" si="135"/>
        <v>#DIV/0!</v>
      </c>
      <c r="G1022" s="44">
        <f>IF(I1021*($E$9*0.01/26)&gt;0,H1022/2,0)</f>
        <v>0</v>
      </c>
      <c r="H1022" s="133">
        <f>IF(I1021*($E$9*0.01/26)&gt;0,(($E$9*0.01/12)*$E$8)/(1-1/(1+($E$9*0.01/12))^($E$10*12)),0)</f>
        <v>0</v>
      </c>
      <c r="I1022" s="24">
        <f t="shared" si="131"/>
        <v>0</v>
      </c>
      <c r="J1022" s="24">
        <f t="shared" si="132"/>
        <v>-2.7115892864415514E-11</v>
      </c>
      <c r="K1022" s="45">
        <f t="shared" si="133"/>
        <v>-2.7115892864415514E-11</v>
      </c>
    </row>
    <row r="1023" spans="1:11" x14ac:dyDescent="0.2">
      <c r="A1023" s="138"/>
      <c r="B1023" s="42">
        <f t="shared" si="128"/>
        <v>1010</v>
      </c>
      <c r="C1023" s="24">
        <f t="shared" si="129"/>
        <v>0</v>
      </c>
      <c r="D1023" s="48" t="e">
        <f t="shared" si="134"/>
        <v>#DIV/0!</v>
      </c>
      <c r="E1023" s="24">
        <f t="shared" si="130"/>
        <v>0</v>
      </c>
      <c r="F1023" s="51" t="e">
        <f t="shared" si="135"/>
        <v>#DIV/0!</v>
      </c>
      <c r="G1023" s="44">
        <f>IF(I1021*($E$9*0.01/26)&gt;0,H1022/2,0)</f>
        <v>0</v>
      </c>
      <c r="H1023" s="134"/>
      <c r="I1023" s="24">
        <f t="shared" si="131"/>
        <v>0</v>
      </c>
      <c r="J1023" s="24">
        <f t="shared" si="132"/>
        <v>-2.7115892864415514E-11</v>
      </c>
      <c r="K1023" s="45">
        <f t="shared" si="133"/>
        <v>-2.7115892864415514E-11</v>
      </c>
    </row>
    <row r="1024" spans="1:11" x14ac:dyDescent="0.2">
      <c r="A1024" s="138"/>
      <c r="B1024" s="42">
        <f t="shared" si="128"/>
        <v>1011</v>
      </c>
      <c r="C1024" s="24">
        <f t="shared" si="129"/>
        <v>0</v>
      </c>
      <c r="D1024" s="48" t="e">
        <f t="shared" si="134"/>
        <v>#DIV/0!</v>
      </c>
      <c r="E1024" s="24">
        <f t="shared" si="130"/>
        <v>0</v>
      </c>
      <c r="F1024" s="51" t="e">
        <f t="shared" si="135"/>
        <v>#DIV/0!</v>
      </c>
      <c r="G1024" s="44">
        <f>IF(I1023*($E$9*0.01/26)&gt;0,H1024/2,0)</f>
        <v>0</v>
      </c>
      <c r="H1024" s="133">
        <f>IF(I1023*($E$9*0.01/26)&gt;0,(($E$9*0.01/12)*$E$8)/(1-1/(1+($E$9*0.01/12))^($E$10*12)),0)</f>
        <v>0</v>
      </c>
      <c r="I1024" s="24">
        <f t="shared" si="131"/>
        <v>0</v>
      </c>
      <c r="J1024" s="24">
        <f t="shared" si="132"/>
        <v>-2.7115892864415514E-11</v>
      </c>
      <c r="K1024" s="45">
        <f t="shared" si="133"/>
        <v>-2.7115892864415514E-11</v>
      </c>
    </row>
    <row r="1025" spans="1:11" x14ac:dyDescent="0.2">
      <c r="A1025" s="138"/>
      <c r="B1025" s="42">
        <f t="shared" si="128"/>
        <v>1012</v>
      </c>
      <c r="C1025" s="24">
        <f t="shared" si="129"/>
        <v>0</v>
      </c>
      <c r="D1025" s="48" t="e">
        <f t="shared" si="134"/>
        <v>#DIV/0!</v>
      </c>
      <c r="E1025" s="24">
        <f t="shared" si="130"/>
        <v>0</v>
      </c>
      <c r="F1025" s="51" t="e">
        <f t="shared" si="135"/>
        <v>#DIV/0!</v>
      </c>
      <c r="G1025" s="44">
        <f>IF(I1023*($E$9*0.01/26)&gt;0,H1024/2,0)</f>
        <v>0</v>
      </c>
      <c r="H1025" s="134"/>
      <c r="I1025" s="24">
        <f t="shared" si="131"/>
        <v>0</v>
      </c>
      <c r="J1025" s="24">
        <f t="shared" si="132"/>
        <v>-2.7115892864415514E-11</v>
      </c>
      <c r="K1025" s="45">
        <f t="shared" si="133"/>
        <v>-2.7115892864415514E-11</v>
      </c>
    </row>
    <row r="1026" spans="1:11" x14ac:dyDescent="0.2">
      <c r="A1026" s="138"/>
      <c r="B1026" s="42">
        <f t="shared" si="128"/>
        <v>1013</v>
      </c>
      <c r="C1026" s="24">
        <f t="shared" si="129"/>
        <v>0</v>
      </c>
      <c r="D1026" s="48" t="e">
        <f t="shared" si="134"/>
        <v>#DIV/0!</v>
      </c>
      <c r="E1026" s="24">
        <f t="shared" si="130"/>
        <v>0</v>
      </c>
      <c r="F1026" s="51" t="e">
        <f t="shared" si="135"/>
        <v>#DIV/0!</v>
      </c>
      <c r="G1026" s="44">
        <f>IF(I1025*($E$9*0.01/26)&gt;0,H1026/2,0)</f>
        <v>0</v>
      </c>
      <c r="H1026" s="133">
        <f>IF(I1025*($E$9*0.01/26)&gt;0,(($E$9*0.01/12)*$E$8)/(1-1/(1+($E$9*0.01/12))^($E$10*12)),0)</f>
        <v>0</v>
      </c>
      <c r="I1026" s="24">
        <f t="shared" si="131"/>
        <v>0</v>
      </c>
      <c r="J1026" s="24">
        <f t="shared" si="132"/>
        <v>-2.7115892864415514E-11</v>
      </c>
      <c r="K1026" s="45">
        <f t="shared" si="133"/>
        <v>-2.7115892864415514E-11</v>
      </c>
    </row>
    <row r="1027" spans="1:11" x14ac:dyDescent="0.2">
      <c r="A1027" s="139"/>
      <c r="B1027" s="42">
        <f t="shared" si="128"/>
        <v>1014</v>
      </c>
      <c r="C1027" s="24">
        <f t="shared" si="129"/>
        <v>0</v>
      </c>
      <c r="D1027" s="48" t="e">
        <f t="shared" si="134"/>
        <v>#DIV/0!</v>
      </c>
      <c r="E1027" s="24">
        <f t="shared" si="130"/>
        <v>0</v>
      </c>
      <c r="F1027" s="51" t="e">
        <f t="shared" si="135"/>
        <v>#DIV/0!</v>
      </c>
      <c r="G1027" s="44">
        <f>IF(I1025*($E$9*0.01/26)&gt;0,H1026/2,0)</f>
        <v>0</v>
      </c>
      <c r="H1027" s="134"/>
      <c r="I1027" s="24">
        <f t="shared" si="131"/>
        <v>0</v>
      </c>
      <c r="J1027" s="24">
        <f t="shared" si="132"/>
        <v>-2.7115892864415514E-11</v>
      </c>
      <c r="K1027" s="45">
        <f t="shared" si="133"/>
        <v>-2.7115892864415514E-11</v>
      </c>
    </row>
    <row r="1028" spans="1:11" x14ac:dyDescent="0.2">
      <c r="A1028" s="137">
        <f>A1002+1</f>
        <v>40</v>
      </c>
      <c r="B1028" s="42">
        <f t="shared" si="128"/>
        <v>1015</v>
      </c>
      <c r="C1028" s="24">
        <f t="shared" si="129"/>
        <v>0</v>
      </c>
      <c r="D1028" s="48" t="e">
        <f t="shared" si="134"/>
        <v>#DIV/0!</v>
      </c>
      <c r="E1028" s="24">
        <f t="shared" si="130"/>
        <v>0</v>
      </c>
      <c r="F1028" s="51" t="e">
        <f t="shared" si="135"/>
        <v>#DIV/0!</v>
      </c>
      <c r="G1028" s="44">
        <f>IF(I1027*($E$9*0.01/26)&gt;0,H1028/2,0)</f>
        <v>0</v>
      </c>
      <c r="H1028" s="133">
        <f>IF(I1027*($E$9*0.01/26)&gt;0,(($E$9*0.01/12)*$E$8)/(1-1/(1+($E$9*0.01/12))^($E$10*12)),0)</f>
        <v>0</v>
      </c>
      <c r="I1028" s="24">
        <f t="shared" si="131"/>
        <v>0</v>
      </c>
      <c r="J1028" s="24">
        <f t="shared" si="132"/>
        <v>-2.7115892864415514E-11</v>
      </c>
      <c r="K1028" s="45">
        <f t="shared" si="133"/>
        <v>-2.7115892864415514E-11</v>
      </c>
    </row>
    <row r="1029" spans="1:11" x14ac:dyDescent="0.2">
      <c r="A1029" s="138"/>
      <c r="B1029" s="42">
        <f t="shared" si="128"/>
        <v>1016</v>
      </c>
      <c r="C1029" s="24">
        <f t="shared" si="129"/>
        <v>0</v>
      </c>
      <c r="D1029" s="48" t="e">
        <f t="shared" si="134"/>
        <v>#DIV/0!</v>
      </c>
      <c r="E1029" s="24">
        <f t="shared" si="130"/>
        <v>0</v>
      </c>
      <c r="F1029" s="51" t="e">
        <f t="shared" si="135"/>
        <v>#DIV/0!</v>
      </c>
      <c r="G1029" s="44">
        <f>IF(I1027*($E$9*0.01/26)&gt;0,H1028/2,0)</f>
        <v>0</v>
      </c>
      <c r="H1029" s="134"/>
      <c r="I1029" s="24">
        <f t="shared" si="131"/>
        <v>0</v>
      </c>
      <c r="J1029" s="24">
        <f t="shared" si="132"/>
        <v>-2.7115892864415514E-11</v>
      </c>
      <c r="K1029" s="45">
        <f t="shared" si="133"/>
        <v>-2.7115892864415514E-11</v>
      </c>
    </row>
    <row r="1030" spans="1:11" x14ac:dyDescent="0.2">
      <c r="A1030" s="138"/>
      <c r="B1030" s="42">
        <f t="shared" si="128"/>
        <v>1017</v>
      </c>
      <c r="C1030" s="24">
        <f t="shared" si="129"/>
        <v>0</v>
      </c>
      <c r="D1030" s="48" t="e">
        <f t="shared" si="134"/>
        <v>#DIV/0!</v>
      </c>
      <c r="E1030" s="24">
        <f t="shared" si="130"/>
        <v>0</v>
      </c>
      <c r="F1030" s="51" t="e">
        <f t="shared" si="135"/>
        <v>#DIV/0!</v>
      </c>
      <c r="G1030" s="44">
        <f>IF(I1029*($E$9*0.01/26)&gt;0,H1030/2,0)</f>
        <v>0</v>
      </c>
      <c r="H1030" s="133">
        <f>IF(I1029*($E$9*0.01/26)&gt;0,(($E$9*0.01/12)*$E$8)/(1-1/(1+($E$9*0.01/12))^($E$10*12)),0)</f>
        <v>0</v>
      </c>
      <c r="I1030" s="24">
        <f t="shared" si="131"/>
        <v>0</v>
      </c>
      <c r="J1030" s="24">
        <f t="shared" si="132"/>
        <v>-2.7115892864415514E-11</v>
      </c>
      <c r="K1030" s="45">
        <f t="shared" si="133"/>
        <v>-2.7115892864415514E-11</v>
      </c>
    </row>
    <row r="1031" spans="1:11" x14ac:dyDescent="0.2">
      <c r="A1031" s="138"/>
      <c r="B1031" s="42">
        <f t="shared" si="128"/>
        <v>1018</v>
      </c>
      <c r="C1031" s="24">
        <f t="shared" si="129"/>
        <v>0</v>
      </c>
      <c r="D1031" s="48" t="e">
        <f t="shared" si="134"/>
        <v>#DIV/0!</v>
      </c>
      <c r="E1031" s="24">
        <f t="shared" si="130"/>
        <v>0</v>
      </c>
      <c r="F1031" s="51" t="e">
        <f t="shared" si="135"/>
        <v>#DIV/0!</v>
      </c>
      <c r="G1031" s="44">
        <f>IF(I1029*($E$9*0.01/26)&gt;0,H1030/2,0)</f>
        <v>0</v>
      </c>
      <c r="H1031" s="134"/>
      <c r="I1031" s="24">
        <f t="shared" si="131"/>
        <v>0</v>
      </c>
      <c r="J1031" s="24">
        <f t="shared" si="132"/>
        <v>-2.7115892864415514E-11</v>
      </c>
      <c r="K1031" s="45">
        <f t="shared" si="133"/>
        <v>-2.7115892864415514E-11</v>
      </c>
    </row>
    <row r="1032" spans="1:11" x14ac:dyDescent="0.2">
      <c r="A1032" s="138"/>
      <c r="B1032" s="42">
        <f t="shared" si="128"/>
        <v>1019</v>
      </c>
      <c r="C1032" s="24">
        <f t="shared" si="129"/>
        <v>0</v>
      </c>
      <c r="D1032" s="48" t="e">
        <f t="shared" si="134"/>
        <v>#DIV/0!</v>
      </c>
      <c r="E1032" s="24">
        <f t="shared" si="130"/>
        <v>0</v>
      </c>
      <c r="F1032" s="51" t="e">
        <f t="shared" si="135"/>
        <v>#DIV/0!</v>
      </c>
      <c r="G1032" s="44">
        <f>IF(I1031*($E$9*0.01/26)&gt;0,H1032/2,0)</f>
        <v>0</v>
      </c>
      <c r="H1032" s="133">
        <f>IF(I1031*($E$9*0.01/26)&gt;0,(($E$9*0.01/12)*$E$8)/(1-1/(1+($E$9*0.01/12))^($E$10*12)),0)</f>
        <v>0</v>
      </c>
      <c r="I1032" s="24">
        <f t="shared" si="131"/>
        <v>0</v>
      </c>
      <c r="J1032" s="24">
        <f t="shared" si="132"/>
        <v>-2.7115892864415514E-11</v>
      </c>
      <c r="K1032" s="45">
        <f t="shared" si="133"/>
        <v>-2.7115892864415514E-11</v>
      </c>
    </row>
    <row r="1033" spans="1:11" x14ac:dyDescent="0.2">
      <c r="A1033" s="138"/>
      <c r="B1033" s="42">
        <f t="shared" si="128"/>
        <v>1020</v>
      </c>
      <c r="C1033" s="24">
        <f t="shared" si="129"/>
        <v>0</v>
      </c>
      <c r="D1033" s="48" t="e">
        <f t="shared" si="134"/>
        <v>#DIV/0!</v>
      </c>
      <c r="E1033" s="24">
        <f t="shared" si="130"/>
        <v>0</v>
      </c>
      <c r="F1033" s="51" t="e">
        <f t="shared" si="135"/>
        <v>#DIV/0!</v>
      </c>
      <c r="G1033" s="44">
        <f>IF(I1031*($E$9*0.01/26)&gt;0,H1032/2,0)</f>
        <v>0</v>
      </c>
      <c r="H1033" s="134"/>
      <c r="I1033" s="24">
        <f t="shared" si="131"/>
        <v>0</v>
      </c>
      <c r="J1033" s="24">
        <f t="shared" si="132"/>
        <v>-2.7115892864415514E-11</v>
      </c>
      <c r="K1033" s="45">
        <f t="shared" si="133"/>
        <v>-2.7115892864415514E-11</v>
      </c>
    </row>
    <row r="1034" spans="1:11" x14ac:dyDescent="0.2">
      <c r="A1034" s="138"/>
      <c r="B1034" s="42">
        <f t="shared" si="128"/>
        <v>1021</v>
      </c>
      <c r="C1034" s="24">
        <f t="shared" si="129"/>
        <v>0</v>
      </c>
      <c r="D1034" s="48" t="e">
        <f t="shared" si="134"/>
        <v>#DIV/0!</v>
      </c>
      <c r="E1034" s="24">
        <f t="shared" si="130"/>
        <v>0</v>
      </c>
      <c r="F1034" s="51" t="e">
        <f t="shared" si="135"/>
        <v>#DIV/0!</v>
      </c>
      <c r="G1034" s="44">
        <f>IF(I1033*($E$9*0.01/26)&gt;0,H1034/2,0)</f>
        <v>0</v>
      </c>
      <c r="H1034" s="133">
        <f>IF(I1033*($E$9*0.01/26)&gt;0,(($E$9*0.01/12)*$E$8)/(1-1/(1+($E$9*0.01/12))^($E$10*12)),0)</f>
        <v>0</v>
      </c>
      <c r="I1034" s="24">
        <f t="shared" si="131"/>
        <v>0</v>
      </c>
      <c r="J1034" s="24">
        <f t="shared" si="132"/>
        <v>-2.7115892864415514E-11</v>
      </c>
      <c r="K1034" s="45">
        <f t="shared" si="133"/>
        <v>-2.7115892864415514E-11</v>
      </c>
    </row>
    <row r="1035" spans="1:11" x14ac:dyDescent="0.2">
      <c r="A1035" s="138"/>
      <c r="B1035" s="42">
        <f t="shared" si="128"/>
        <v>1022</v>
      </c>
      <c r="C1035" s="24">
        <f t="shared" si="129"/>
        <v>0</v>
      </c>
      <c r="D1035" s="48" t="e">
        <f t="shared" si="134"/>
        <v>#DIV/0!</v>
      </c>
      <c r="E1035" s="24">
        <f t="shared" si="130"/>
        <v>0</v>
      </c>
      <c r="F1035" s="51" t="e">
        <f t="shared" si="135"/>
        <v>#DIV/0!</v>
      </c>
      <c r="G1035" s="44">
        <f>IF(I1033*($E$9*0.01/26)&gt;0,H1034/2,0)</f>
        <v>0</v>
      </c>
      <c r="H1035" s="134"/>
      <c r="I1035" s="24">
        <f t="shared" si="131"/>
        <v>0</v>
      </c>
      <c r="J1035" s="24">
        <f t="shared" si="132"/>
        <v>-2.7115892864415514E-11</v>
      </c>
      <c r="K1035" s="45">
        <f t="shared" si="133"/>
        <v>-2.7115892864415514E-11</v>
      </c>
    </row>
    <row r="1036" spans="1:11" x14ac:dyDescent="0.2">
      <c r="A1036" s="138"/>
      <c r="B1036" s="42">
        <f t="shared" si="128"/>
        <v>1023</v>
      </c>
      <c r="C1036" s="24">
        <f t="shared" si="129"/>
        <v>0</v>
      </c>
      <c r="D1036" s="48" t="e">
        <f t="shared" si="134"/>
        <v>#DIV/0!</v>
      </c>
      <c r="E1036" s="24">
        <f t="shared" si="130"/>
        <v>0</v>
      </c>
      <c r="F1036" s="51" t="e">
        <f t="shared" si="135"/>
        <v>#DIV/0!</v>
      </c>
      <c r="G1036" s="44">
        <f>IF(I1035*($E$9*0.01/26)&gt;0,H1036/2,0)</f>
        <v>0</v>
      </c>
      <c r="H1036" s="133">
        <f>IF(I1035*($E$9*0.01/26)&gt;0,(($E$9*0.01/12)*$E$8)/(1-1/(1+($E$9*0.01/12))^($E$10*12)),0)</f>
        <v>0</v>
      </c>
      <c r="I1036" s="24">
        <f t="shared" si="131"/>
        <v>0</v>
      </c>
      <c r="J1036" s="24">
        <f t="shared" si="132"/>
        <v>-2.7115892864415514E-11</v>
      </c>
      <c r="K1036" s="45">
        <f t="shared" si="133"/>
        <v>-2.7115892864415514E-11</v>
      </c>
    </row>
    <row r="1037" spans="1:11" x14ac:dyDescent="0.2">
      <c r="A1037" s="138"/>
      <c r="B1037" s="42">
        <f t="shared" si="128"/>
        <v>1024</v>
      </c>
      <c r="C1037" s="24">
        <f t="shared" si="129"/>
        <v>0</v>
      </c>
      <c r="D1037" s="48" t="e">
        <f t="shared" si="134"/>
        <v>#DIV/0!</v>
      </c>
      <c r="E1037" s="24">
        <f t="shared" si="130"/>
        <v>0</v>
      </c>
      <c r="F1037" s="51" t="e">
        <f t="shared" si="135"/>
        <v>#DIV/0!</v>
      </c>
      <c r="G1037" s="44">
        <f>IF(I1035*($E$9*0.01/26)&gt;0,H1036/2,0)</f>
        <v>0</v>
      </c>
      <c r="H1037" s="134"/>
      <c r="I1037" s="24">
        <f t="shared" si="131"/>
        <v>0</v>
      </c>
      <c r="J1037" s="24">
        <f t="shared" si="132"/>
        <v>-2.7115892864415514E-11</v>
      </c>
      <c r="K1037" s="45">
        <f t="shared" si="133"/>
        <v>-2.7115892864415514E-11</v>
      </c>
    </row>
    <row r="1038" spans="1:11" x14ac:dyDescent="0.2">
      <c r="A1038" s="138"/>
      <c r="B1038" s="42">
        <f t="shared" si="128"/>
        <v>1025</v>
      </c>
      <c r="C1038" s="24">
        <f t="shared" si="129"/>
        <v>0</v>
      </c>
      <c r="D1038" s="48" t="e">
        <f t="shared" si="134"/>
        <v>#DIV/0!</v>
      </c>
      <c r="E1038" s="24">
        <f t="shared" si="130"/>
        <v>0</v>
      </c>
      <c r="F1038" s="51" t="e">
        <f t="shared" si="135"/>
        <v>#DIV/0!</v>
      </c>
      <c r="G1038" s="44">
        <f>IF(I1037*($E$9*0.01/26)&gt;0,H1038/2,0)</f>
        <v>0</v>
      </c>
      <c r="H1038" s="133">
        <f>IF(I1037*($E$9*0.01/26)&gt;0,(($E$9*0.01/12)*$E$8)/(1-1/(1+($E$9*0.01/12))^($E$10*12)),0)</f>
        <v>0</v>
      </c>
      <c r="I1038" s="24">
        <f t="shared" si="131"/>
        <v>0</v>
      </c>
      <c r="J1038" s="24">
        <f t="shared" si="132"/>
        <v>-2.7115892864415514E-11</v>
      </c>
      <c r="K1038" s="45">
        <f t="shared" si="133"/>
        <v>-2.7115892864415514E-11</v>
      </c>
    </row>
    <row r="1039" spans="1:11" x14ac:dyDescent="0.2">
      <c r="A1039" s="138"/>
      <c r="B1039" s="42">
        <f t="shared" si="128"/>
        <v>1026</v>
      </c>
      <c r="C1039" s="24">
        <f t="shared" si="129"/>
        <v>0</v>
      </c>
      <c r="D1039" s="48" t="e">
        <f t="shared" si="134"/>
        <v>#DIV/0!</v>
      </c>
      <c r="E1039" s="24">
        <f t="shared" si="130"/>
        <v>0</v>
      </c>
      <c r="F1039" s="51" t="e">
        <f t="shared" si="135"/>
        <v>#DIV/0!</v>
      </c>
      <c r="G1039" s="44">
        <f>IF(I1037*($E$9*0.01/26)&gt;0,H1038/2,0)</f>
        <v>0</v>
      </c>
      <c r="H1039" s="134"/>
      <c r="I1039" s="24">
        <f t="shared" si="131"/>
        <v>0</v>
      </c>
      <c r="J1039" s="24">
        <f t="shared" si="132"/>
        <v>-2.7115892864415514E-11</v>
      </c>
      <c r="K1039" s="45">
        <f t="shared" si="133"/>
        <v>-2.7115892864415514E-11</v>
      </c>
    </row>
    <row r="1040" spans="1:11" x14ac:dyDescent="0.2">
      <c r="A1040" s="138"/>
      <c r="B1040" s="42">
        <f t="shared" si="128"/>
        <v>1027</v>
      </c>
      <c r="C1040" s="24">
        <f t="shared" si="129"/>
        <v>0</v>
      </c>
      <c r="D1040" s="48" t="e">
        <f t="shared" si="134"/>
        <v>#DIV/0!</v>
      </c>
      <c r="E1040" s="24">
        <f t="shared" si="130"/>
        <v>0</v>
      </c>
      <c r="F1040" s="51" t="e">
        <f t="shared" si="135"/>
        <v>#DIV/0!</v>
      </c>
      <c r="G1040" s="44">
        <f>IF(I1039*($E$9*0.01/26)&gt;0,H1040/2,0)</f>
        <v>0</v>
      </c>
      <c r="H1040" s="133">
        <f>IF(I1039*($E$9*0.01/26)&gt;0,(($E$9*0.01/12)*$E$8)/(1-1/(1+($E$9*0.01/12))^($E$10*12)),0)</f>
        <v>0</v>
      </c>
      <c r="I1040" s="24">
        <f t="shared" si="131"/>
        <v>0</v>
      </c>
      <c r="J1040" s="24">
        <f t="shared" si="132"/>
        <v>-2.7115892864415514E-11</v>
      </c>
      <c r="K1040" s="45">
        <f t="shared" si="133"/>
        <v>-2.7115892864415514E-11</v>
      </c>
    </row>
    <row r="1041" spans="1:11" x14ac:dyDescent="0.2">
      <c r="A1041" s="138"/>
      <c r="B1041" s="42">
        <f t="shared" si="128"/>
        <v>1028</v>
      </c>
      <c r="C1041" s="24">
        <f t="shared" si="129"/>
        <v>0</v>
      </c>
      <c r="D1041" s="48" t="e">
        <f t="shared" si="134"/>
        <v>#DIV/0!</v>
      </c>
      <c r="E1041" s="24">
        <f t="shared" si="130"/>
        <v>0</v>
      </c>
      <c r="F1041" s="51" t="e">
        <f t="shared" si="135"/>
        <v>#DIV/0!</v>
      </c>
      <c r="G1041" s="44">
        <f>IF(I1039*($E$9*0.01/26)&gt;0,H1040/2,0)</f>
        <v>0</v>
      </c>
      <c r="H1041" s="134"/>
      <c r="I1041" s="24">
        <f t="shared" si="131"/>
        <v>0</v>
      </c>
      <c r="J1041" s="24">
        <f t="shared" si="132"/>
        <v>-2.7115892864415514E-11</v>
      </c>
      <c r="K1041" s="45">
        <f t="shared" si="133"/>
        <v>-2.7115892864415514E-11</v>
      </c>
    </row>
    <row r="1042" spans="1:11" x14ac:dyDescent="0.2">
      <c r="A1042" s="138"/>
      <c r="B1042" s="42">
        <f t="shared" si="128"/>
        <v>1029</v>
      </c>
      <c r="C1042" s="24">
        <f t="shared" si="129"/>
        <v>0</v>
      </c>
      <c r="D1042" s="48" t="e">
        <f t="shared" si="134"/>
        <v>#DIV/0!</v>
      </c>
      <c r="E1042" s="24">
        <f t="shared" si="130"/>
        <v>0</v>
      </c>
      <c r="F1042" s="51" t="e">
        <f t="shared" si="135"/>
        <v>#DIV/0!</v>
      </c>
      <c r="G1042" s="44">
        <f>IF(I1041*($E$9*0.01/26)&gt;0,H1042/2,0)</f>
        <v>0</v>
      </c>
      <c r="H1042" s="133">
        <f>IF(I1041*($E$9*0.01/26)&gt;0,(($E$9*0.01/12)*$E$8)/(1-1/(1+($E$9*0.01/12))^($E$10*12)),0)</f>
        <v>0</v>
      </c>
      <c r="I1042" s="24">
        <f t="shared" si="131"/>
        <v>0</v>
      </c>
      <c r="J1042" s="24">
        <f t="shared" si="132"/>
        <v>-2.7115892864415514E-11</v>
      </c>
      <c r="K1042" s="45">
        <f t="shared" si="133"/>
        <v>-2.7115892864415514E-11</v>
      </c>
    </row>
    <row r="1043" spans="1:11" x14ac:dyDescent="0.2">
      <c r="A1043" s="138"/>
      <c r="B1043" s="42">
        <f t="shared" si="128"/>
        <v>1030</v>
      </c>
      <c r="C1043" s="24">
        <f t="shared" si="129"/>
        <v>0</v>
      </c>
      <c r="D1043" s="48" t="e">
        <f t="shared" si="134"/>
        <v>#DIV/0!</v>
      </c>
      <c r="E1043" s="24">
        <f t="shared" si="130"/>
        <v>0</v>
      </c>
      <c r="F1043" s="51" t="e">
        <f t="shared" si="135"/>
        <v>#DIV/0!</v>
      </c>
      <c r="G1043" s="44">
        <f>IF(I1041*($E$9*0.01/26)&gt;0,H1042/2,0)</f>
        <v>0</v>
      </c>
      <c r="H1043" s="134"/>
      <c r="I1043" s="24">
        <f t="shared" si="131"/>
        <v>0</v>
      </c>
      <c r="J1043" s="24">
        <f t="shared" si="132"/>
        <v>-2.7115892864415514E-11</v>
      </c>
      <c r="K1043" s="45">
        <f t="shared" si="133"/>
        <v>-2.7115892864415514E-11</v>
      </c>
    </row>
    <row r="1044" spans="1:11" x14ac:dyDescent="0.2">
      <c r="A1044" s="138"/>
      <c r="B1044" s="42">
        <f t="shared" si="128"/>
        <v>1031</v>
      </c>
      <c r="C1044" s="24">
        <f t="shared" si="129"/>
        <v>0</v>
      </c>
      <c r="D1044" s="48" t="e">
        <f t="shared" si="134"/>
        <v>#DIV/0!</v>
      </c>
      <c r="E1044" s="24">
        <f t="shared" si="130"/>
        <v>0</v>
      </c>
      <c r="F1044" s="51" t="e">
        <f t="shared" si="135"/>
        <v>#DIV/0!</v>
      </c>
      <c r="G1044" s="44">
        <f>IF(I1043*($E$9*0.01/26)&gt;0,H1044/2,0)</f>
        <v>0</v>
      </c>
      <c r="H1044" s="133">
        <f>IF(I1043*($E$9*0.01/26)&gt;0,(($E$9*0.01/12)*$E$8)/(1-1/(1+($E$9*0.01/12))^($E$10*12)),0)</f>
        <v>0</v>
      </c>
      <c r="I1044" s="24">
        <f t="shared" si="131"/>
        <v>0</v>
      </c>
      <c r="J1044" s="24">
        <f t="shared" si="132"/>
        <v>-2.7115892864415514E-11</v>
      </c>
      <c r="K1044" s="45">
        <f t="shared" si="133"/>
        <v>-2.7115892864415514E-11</v>
      </c>
    </row>
    <row r="1045" spans="1:11" x14ac:dyDescent="0.2">
      <c r="A1045" s="138"/>
      <c r="B1045" s="42">
        <f t="shared" si="128"/>
        <v>1032</v>
      </c>
      <c r="C1045" s="24">
        <f t="shared" si="129"/>
        <v>0</v>
      </c>
      <c r="D1045" s="48" t="e">
        <f t="shared" si="134"/>
        <v>#DIV/0!</v>
      </c>
      <c r="E1045" s="24">
        <f t="shared" si="130"/>
        <v>0</v>
      </c>
      <c r="F1045" s="51" t="e">
        <f t="shared" si="135"/>
        <v>#DIV/0!</v>
      </c>
      <c r="G1045" s="44">
        <f>IF(I1043*($E$9*0.01/26)&gt;0,H1044/2,0)</f>
        <v>0</v>
      </c>
      <c r="H1045" s="134"/>
      <c r="I1045" s="24">
        <f t="shared" si="131"/>
        <v>0</v>
      </c>
      <c r="J1045" s="24">
        <f t="shared" si="132"/>
        <v>-2.7115892864415514E-11</v>
      </c>
      <c r="K1045" s="45">
        <f t="shared" si="133"/>
        <v>-2.7115892864415514E-11</v>
      </c>
    </row>
    <row r="1046" spans="1:11" x14ac:dyDescent="0.2">
      <c r="A1046" s="138"/>
      <c r="B1046" s="42">
        <f t="shared" si="128"/>
        <v>1033</v>
      </c>
      <c r="C1046" s="24">
        <f t="shared" si="129"/>
        <v>0</v>
      </c>
      <c r="D1046" s="48" t="e">
        <f t="shared" si="134"/>
        <v>#DIV/0!</v>
      </c>
      <c r="E1046" s="24">
        <f t="shared" si="130"/>
        <v>0</v>
      </c>
      <c r="F1046" s="51" t="e">
        <f t="shared" si="135"/>
        <v>#DIV/0!</v>
      </c>
      <c r="G1046" s="44">
        <f>IF(I1045*($E$9*0.01/26)&gt;0,H1046/2,0)</f>
        <v>0</v>
      </c>
      <c r="H1046" s="133">
        <f>IF(I1045*($E$9*0.01/26)&gt;0,(($E$9*0.01/12)*$E$8)/(1-1/(1+($E$9*0.01/12))^($E$10*12)),0)</f>
        <v>0</v>
      </c>
      <c r="I1046" s="24">
        <f t="shared" si="131"/>
        <v>0</v>
      </c>
      <c r="J1046" s="24">
        <f t="shared" si="132"/>
        <v>-2.7115892864415514E-11</v>
      </c>
      <c r="K1046" s="45">
        <f t="shared" si="133"/>
        <v>-2.7115892864415514E-11</v>
      </c>
    </row>
    <row r="1047" spans="1:11" x14ac:dyDescent="0.2">
      <c r="A1047" s="138"/>
      <c r="B1047" s="42">
        <f t="shared" si="128"/>
        <v>1034</v>
      </c>
      <c r="C1047" s="24">
        <f t="shared" si="129"/>
        <v>0</v>
      </c>
      <c r="D1047" s="48" t="e">
        <f t="shared" si="134"/>
        <v>#DIV/0!</v>
      </c>
      <c r="E1047" s="24">
        <f t="shared" si="130"/>
        <v>0</v>
      </c>
      <c r="F1047" s="51" t="e">
        <f t="shared" si="135"/>
        <v>#DIV/0!</v>
      </c>
      <c r="G1047" s="44">
        <f>IF(I1045*($E$9*0.01/26)&gt;0,H1046/2,0)</f>
        <v>0</v>
      </c>
      <c r="H1047" s="134"/>
      <c r="I1047" s="24">
        <f t="shared" si="131"/>
        <v>0</v>
      </c>
      <c r="J1047" s="24">
        <f t="shared" si="132"/>
        <v>-2.7115892864415514E-11</v>
      </c>
      <c r="K1047" s="45">
        <f t="shared" si="133"/>
        <v>-2.7115892864415514E-11</v>
      </c>
    </row>
    <row r="1048" spans="1:11" x14ac:dyDescent="0.2">
      <c r="A1048" s="138"/>
      <c r="B1048" s="42">
        <f t="shared" si="128"/>
        <v>1035</v>
      </c>
      <c r="C1048" s="24">
        <f t="shared" si="129"/>
        <v>0</v>
      </c>
      <c r="D1048" s="48" t="e">
        <f t="shared" si="134"/>
        <v>#DIV/0!</v>
      </c>
      <c r="E1048" s="24">
        <f t="shared" si="130"/>
        <v>0</v>
      </c>
      <c r="F1048" s="51" t="e">
        <f t="shared" si="135"/>
        <v>#DIV/0!</v>
      </c>
      <c r="G1048" s="44">
        <f>IF(I1047*($E$9*0.01/26)&gt;0,H1048/2,0)</f>
        <v>0</v>
      </c>
      <c r="H1048" s="133">
        <f>IF(I1047*($E$9*0.01/26)&gt;0,(($E$9*0.01/12)*$E$8)/(1-1/(1+($E$9*0.01/12))^($E$10*12)),0)</f>
        <v>0</v>
      </c>
      <c r="I1048" s="24">
        <f t="shared" si="131"/>
        <v>0</v>
      </c>
      <c r="J1048" s="24">
        <f t="shared" si="132"/>
        <v>-2.7115892864415514E-11</v>
      </c>
      <c r="K1048" s="45">
        <f t="shared" si="133"/>
        <v>-2.7115892864415514E-11</v>
      </c>
    </row>
    <row r="1049" spans="1:11" x14ac:dyDescent="0.2">
      <c r="A1049" s="138"/>
      <c r="B1049" s="42">
        <f t="shared" si="128"/>
        <v>1036</v>
      </c>
      <c r="C1049" s="24">
        <f t="shared" si="129"/>
        <v>0</v>
      </c>
      <c r="D1049" s="48" t="e">
        <f t="shared" si="134"/>
        <v>#DIV/0!</v>
      </c>
      <c r="E1049" s="24">
        <f t="shared" si="130"/>
        <v>0</v>
      </c>
      <c r="F1049" s="51" t="e">
        <f t="shared" si="135"/>
        <v>#DIV/0!</v>
      </c>
      <c r="G1049" s="44">
        <f>IF(I1047*($E$9*0.01/26)&gt;0,H1048/2,0)</f>
        <v>0</v>
      </c>
      <c r="H1049" s="134"/>
      <c r="I1049" s="24">
        <f t="shared" si="131"/>
        <v>0</v>
      </c>
      <c r="J1049" s="24">
        <f t="shared" si="132"/>
        <v>-2.7115892864415514E-11</v>
      </c>
      <c r="K1049" s="45">
        <f t="shared" si="133"/>
        <v>-2.7115892864415514E-11</v>
      </c>
    </row>
    <row r="1050" spans="1:11" x14ac:dyDescent="0.2">
      <c r="A1050" s="138"/>
      <c r="B1050" s="42">
        <f>B1049+1</f>
        <v>1037</v>
      </c>
      <c r="C1050" s="24">
        <f t="shared" si="129"/>
        <v>0</v>
      </c>
      <c r="D1050" s="48" t="e">
        <f t="shared" si="134"/>
        <v>#DIV/0!</v>
      </c>
      <c r="E1050" s="24">
        <f t="shared" si="130"/>
        <v>0</v>
      </c>
      <c r="F1050" s="51" t="e">
        <f t="shared" si="135"/>
        <v>#DIV/0!</v>
      </c>
      <c r="G1050" s="44">
        <f>IF(I1049*($E$9*0.01/26)&gt;0,H1050/2,0)</f>
        <v>0</v>
      </c>
      <c r="H1050" s="133">
        <f>IF(I1049*($E$9*0.01/26)&gt;0,(($E$9*0.01/12)*$E$8)/(1-1/(1+($E$9*0.01/12))^($E$10*12)),0)</f>
        <v>0</v>
      </c>
      <c r="I1050" s="24">
        <f t="shared" si="131"/>
        <v>0</v>
      </c>
      <c r="J1050" s="24">
        <f t="shared" si="132"/>
        <v>-2.7115892864415514E-11</v>
      </c>
      <c r="K1050" s="45">
        <f t="shared" si="133"/>
        <v>-2.7115892864415514E-11</v>
      </c>
    </row>
    <row r="1051" spans="1:11" x14ac:dyDescent="0.2">
      <c r="A1051" s="138"/>
      <c r="B1051" s="42">
        <f>B1050+1</f>
        <v>1038</v>
      </c>
      <c r="C1051" s="24">
        <f t="shared" si="129"/>
        <v>0</v>
      </c>
      <c r="D1051" s="48" t="e">
        <f t="shared" si="134"/>
        <v>#DIV/0!</v>
      </c>
      <c r="E1051" s="24">
        <f t="shared" si="130"/>
        <v>0</v>
      </c>
      <c r="F1051" s="51" t="e">
        <f t="shared" si="135"/>
        <v>#DIV/0!</v>
      </c>
      <c r="G1051" s="44">
        <f>IF(I1049*($E$9*0.01/26)&gt;0,H1050/2,0)</f>
        <v>0</v>
      </c>
      <c r="H1051" s="134"/>
      <c r="I1051" s="24">
        <f t="shared" si="131"/>
        <v>0</v>
      </c>
      <c r="J1051" s="24">
        <f t="shared" si="132"/>
        <v>-2.7115892864415514E-11</v>
      </c>
      <c r="K1051" s="45">
        <f t="shared" si="133"/>
        <v>-2.7115892864415514E-11</v>
      </c>
    </row>
    <row r="1052" spans="1:11" x14ac:dyDescent="0.2">
      <c r="A1052" s="138"/>
      <c r="B1052" s="42">
        <f>B1051+1</f>
        <v>1039</v>
      </c>
      <c r="C1052" s="24">
        <f t="shared" si="129"/>
        <v>0</v>
      </c>
      <c r="D1052" s="48" t="e">
        <f t="shared" si="134"/>
        <v>#DIV/0!</v>
      </c>
      <c r="E1052" s="24">
        <f t="shared" si="130"/>
        <v>0</v>
      </c>
      <c r="F1052" s="51" t="e">
        <f t="shared" si="135"/>
        <v>#DIV/0!</v>
      </c>
      <c r="G1052" s="44">
        <f>IF(I1051*($E$9*0.01/26)&gt;0,H1052/2,0)</f>
        <v>0</v>
      </c>
      <c r="H1052" s="133">
        <f>IF(I1051*($E$9*0.01/26)&gt;0,(($E$9*0.01/12)*$E$8)/(1-1/(1+($E$9*0.01/12))^($E$10*12)),0)</f>
        <v>0</v>
      </c>
      <c r="I1052" s="24">
        <f t="shared" si="131"/>
        <v>0</v>
      </c>
      <c r="J1052" s="24">
        <f t="shared" si="132"/>
        <v>-2.7115892864415514E-11</v>
      </c>
      <c r="K1052" s="45">
        <f t="shared" si="133"/>
        <v>-2.7115892864415514E-11</v>
      </c>
    </row>
    <row r="1053" spans="1:11" x14ac:dyDescent="0.2">
      <c r="A1053" s="139"/>
      <c r="B1053" s="42">
        <f>B1052+1</f>
        <v>1040</v>
      </c>
      <c r="C1053" s="24">
        <f t="shared" si="129"/>
        <v>0</v>
      </c>
      <c r="D1053" s="48" t="e">
        <f t="shared" si="134"/>
        <v>#DIV/0!</v>
      </c>
      <c r="E1053" s="24">
        <f t="shared" si="130"/>
        <v>0</v>
      </c>
      <c r="F1053" s="51" t="e">
        <f t="shared" si="135"/>
        <v>#DIV/0!</v>
      </c>
      <c r="G1053" s="44">
        <f>IF(I1051*($E$9*0.01/26)&gt;0,H1052/2,0)</f>
        <v>0</v>
      </c>
      <c r="H1053" s="134"/>
      <c r="I1053" s="24">
        <f t="shared" si="131"/>
        <v>0</v>
      </c>
      <c r="J1053" s="24">
        <f t="shared" si="132"/>
        <v>-2.7115892864415514E-11</v>
      </c>
      <c r="K1053" s="45">
        <f t="shared" si="133"/>
        <v>-2.7115892864415514E-11</v>
      </c>
    </row>
  </sheetData>
  <mergeCells count="560">
    <mergeCell ref="H1046:H1047"/>
    <mergeCell ref="H1048:H1049"/>
    <mergeCell ref="H1050:H1051"/>
    <mergeCell ref="H1052:H1053"/>
    <mergeCell ref="A1028:A1053"/>
    <mergeCell ref="H1028:H1029"/>
    <mergeCell ref="H1030:H1031"/>
    <mergeCell ref="H1032:H1033"/>
    <mergeCell ref="H1034:H1035"/>
    <mergeCell ref="H1036:H1037"/>
    <mergeCell ref="H1038:H1039"/>
    <mergeCell ref="H1040:H1041"/>
    <mergeCell ref="H1042:H1043"/>
    <mergeCell ref="H1044:H1045"/>
    <mergeCell ref="H1024:H1025"/>
    <mergeCell ref="H1026:H1027"/>
    <mergeCell ref="H998:H999"/>
    <mergeCell ref="H1000:H1001"/>
    <mergeCell ref="A1002:A1027"/>
    <mergeCell ref="H1002:H1003"/>
    <mergeCell ref="H1004:H1005"/>
    <mergeCell ref="H1006:H1007"/>
    <mergeCell ref="H1008:H1009"/>
    <mergeCell ref="H1010:H1011"/>
    <mergeCell ref="H1012:H1013"/>
    <mergeCell ref="H1014:H1015"/>
    <mergeCell ref="A976:A1001"/>
    <mergeCell ref="H986:H987"/>
    <mergeCell ref="H988:H989"/>
    <mergeCell ref="H990:H991"/>
    <mergeCell ref="H992:H993"/>
    <mergeCell ref="H994:H995"/>
    <mergeCell ref="H996:H997"/>
    <mergeCell ref="H976:H977"/>
    <mergeCell ref="H978:H979"/>
    <mergeCell ref="H980:H981"/>
    <mergeCell ref="H982:H983"/>
    <mergeCell ref="H984:H985"/>
    <mergeCell ref="H1016:H1017"/>
    <mergeCell ref="H1018:H1019"/>
    <mergeCell ref="H1020:H1021"/>
    <mergeCell ref="H1022:H1023"/>
    <mergeCell ref="A950:A975"/>
    <mergeCell ref="H950:H951"/>
    <mergeCell ref="H952:H953"/>
    <mergeCell ref="H954:H955"/>
    <mergeCell ref="H956:H957"/>
    <mergeCell ref="H958:H959"/>
    <mergeCell ref="H960:H961"/>
    <mergeCell ref="H962:H963"/>
    <mergeCell ref="H964:H965"/>
    <mergeCell ref="H966:H967"/>
    <mergeCell ref="H968:H969"/>
    <mergeCell ref="H970:H971"/>
    <mergeCell ref="H972:H973"/>
    <mergeCell ref="H974:H975"/>
    <mergeCell ref="H946:H947"/>
    <mergeCell ref="H948:H949"/>
    <mergeCell ref="H920:H921"/>
    <mergeCell ref="H922:H923"/>
    <mergeCell ref="A924:A949"/>
    <mergeCell ref="H924:H925"/>
    <mergeCell ref="H926:H927"/>
    <mergeCell ref="H928:H929"/>
    <mergeCell ref="H930:H931"/>
    <mergeCell ref="H932:H933"/>
    <mergeCell ref="H934:H935"/>
    <mergeCell ref="H936:H937"/>
    <mergeCell ref="A898:A923"/>
    <mergeCell ref="H908:H909"/>
    <mergeCell ref="H910:H911"/>
    <mergeCell ref="H912:H913"/>
    <mergeCell ref="H914:H915"/>
    <mergeCell ref="H916:H917"/>
    <mergeCell ref="H918:H919"/>
    <mergeCell ref="H898:H899"/>
    <mergeCell ref="H900:H901"/>
    <mergeCell ref="H902:H903"/>
    <mergeCell ref="H904:H905"/>
    <mergeCell ref="H906:H907"/>
    <mergeCell ref="H938:H939"/>
    <mergeCell ref="H940:H941"/>
    <mergeCell ref="H942:H943"/>
    <mergeCell ref="H944:H945"/>
    <mergeCell ref="A872:A897"/>
    <mergeCell ref="H872:H873"/>
    <mergeCell ref="H874:H875"/>
    <mergeCell ref="H876:H877"/>
    <mergeCell ref="H878:H879"/>
    <mergeCell ref="H880:H881"/>
    <mergeCell ref="H882:H883"/>
    <mergeCell ref="H884:H885"/>
    <mergeCell ref="H886:H887"/>
    <mergeCell ref="H888:H889"/>
    <mergeCell ref="H890:H891"/>
    <mergeCell ref="H892:H893"/>
    <mergeCell ref="H894:H895"/>
    <mergeCell ref="H896:H897"/>
    <mergeCell ref="H868:H869"/>
    <mergeCell ref="H870:H871"/>
    <mergeCell ref="H842:H843"/>
    <mergeCell ref="H844:H845"/>
    <mergeCell ref="A846:A871"/>
    <mergeCell ref="H846:H847"/>
    <mergeCell ref="H848:H849"/>
    <mergeCell ref="H850:H851"/>
    <mergeCell ref="H852:H853"/>
    <mergeCell ref="H854:H855"/>
    <mergeCell ref="H856:H857"/>
    <mergeCell ref="H858:H859"/>
    <mergeCell ref="A820:A845"/>
    <mergeCell ref="H830:H831"/>
    <mergeCell ref="H832:H833"/>
    <mergeCell ref="H834:H835"/>
    <mergeCell ref="H836:H837"/>
    <mergeCell ref="H838:H839"/>
    <mergeCell ref="H840:H841"/>
    <mergeCell ref="H820:H821"/>
    <mergeCell ref="H822:H823"/>
    <mergeCell ref="H824:H825"/>
    <mergeCell ref="H826:H827"/>
    <mergeCell ref="H828:H829"/>
    <mergeCell ref="H860:H861"/>
    <mergeCell ref="H862:H863"/>
    <mergeCell ref="H864:H865"/>
    <mergeCell ref="H866:H867"/>
    <mergeCell ref="A794:A819"/>
    <mergeCell ref="H794:H795"/>
    <mergeCell ref="H796:H797"/>
    <mergeCell ref="H798:H799"/>
    <mergeCell ref="H800:H801"/>
    <mergeCell ref="H802:H803"/>
    <mergeCell ref="H804:H805"/>
    <mergeCell ref="H806:H807"/>
    <mergeCell ref="H808:H809"/>
    <mergeCell ref="H810:H811"/>
    <mergeCell ref="H812:H813"/>
    <mergeCell ref="H814:H815"/>
    <mergeCell ref="H816:H817"/>
    <mergeCell ref="H818:H819"/>
    <mergeCell ref="H736:H737"/>
    <mergeCell ref="H738:H739"/>
    <mergeCell ref="H740:H741"/>
    <mergeCell ref="H742:H743"/>
    <mergeCell ref="H744:H745"/>
    <mergeCell ref="H746:H747"/>
    <mergeCell ref="H772:H773"/>
    <mergeCell ref="H782:H783"/>
    <mergeCell ref="H774:H775"/>
    <mergeCell ref="H776:H777"/>
    <mergeCell ref="H778:H779"/>
    <mergeCell ref="H780:H781"/>
    <mergeCell ref="H760:H761"/>
    <mergeCell ref="H762:H763"/>
    <mergeCell ref="H764:H765"/>
    <mergeCell ref="H766:H767"/>
    <mergeCell ref="H768:H769"/>
    <mergeCell ref="H770:H771"/>
    <mergeCell ref="A92:A117"/>
    <mergeCell ref="A66:A91"/>
    <mergeCell ref="A40:A65"/>
    <mergeCell ref="A14:A39"/>
    <mergeCell ref="A742:A767"/>
    <mergeCell ref="A768:A793"/>
    <mergeCell ref="A248:A273"/>
    <mergeCell ref="A222:A247"/>
    <mergeCell ref="A196:A221"/>
    <mergeCell ref="A170:A195"/>
    <mergeCell ref="A144:A169"/>
    <mergeCell ref="A118:A143"/>
    <mergeCell ref="A404:A429"/>
    <mergeCell ref="A378:A403"/>
    <mergeCell ref="A352:A377"/>
    <mergeCell ref="A326:A351"/>
    <mergeCell ref="A300:A325"/>
    <mergeCell ref="A274:A299"/>
    <mergeCell ref="A560:A585"/>
    <mergeCell ref="A534:A559"/>
    <mergeCell ref="A508:A533"/>
    <mergeCell ref="A482:A507"/>
    <mergeCell ref="A456:A481"/>
    <mergeCell ref="A430:A455"/>
    <mergeCell ref="H14:H15"/>
    <mergeCell ref="H16:H17"/>
    <mergeCell ref="H18:H19"/>
    <mergeCell ref="H20:H21"/>
    <mergeCell ref="A716:A741"/>
    <mergeCell ref="A690:A715"/>
    <mergeCell ref="A664:A689"/>
    <mergeCell ref="A638:A663"/>
    <mergeCell ref="A612:A637"/>
    <mergeCell ref="A586:A611"/>
    <mergeCell ref="H30:H31"/>
    <mergeCell ref="H32:H33"/>
    <mergeCell ref="H34:H35"/>
    <mergeCell ref="H36:H37"/>
    <mergeCell ref="H22:H23"/>
    <mergeCell ref="H24:H25"/>
    <mergeCell ref="H26:H27"/>
    <mergeCell ref="H28:H29"/>
    <mergeCell ref="H46:H47"/>
    <mergeCell ref="H48:H49"/>
    <mergeCell ref="H50:H51"/>
    <mergeCell ref="H52:H53"/>
    <mergeCell ref="H38:H39"/>
    <mergeCell ref="H40:H41"/>
    <mergeCell ref="H42:H43"/>
    <mergeCell ref="H44:H45"/>
    <mergeCell ref="H62:H63"/>
    <mergeCell ref="H64:H65"/>
    <mergeCell ref="H66:H67"/>
    <mergeCell ref="H68:H69"/>
    <mergeCell ref="H54:H55"/>
    <mergeCell ref="H56:H57"/>
    <mergeCell ref="H58:H59"/>
    <mergeCell ref="H60:H61"/>
    <mergeCell ref="H78:H79"/>
    <mergeCell ref="H80:H81"/>
    <mergeCell ref="H82:H83"/>
    <mergeCell ref="H84:H85"/>
    <mergeCell ref="H70:H71"/>
    <mergeCell ref="H72:H73"/>
    <mergeCell ref="H74:H75"/>
    <mergeCell ref="H76:H77"/>
    <mergeCell ref="H94:H95"/>
    <mergeCell ref="H96:H97"/>
    <mergeCell ref="H98:H99"/>
    <mergeCell ref="H100:H101"/>
    <mergeCell ref="H86:H87"/>
    <mergeCell ref="H88:H89"/>
    <mergeCell ref="H90:H91"/>
    <mergeCell ref="H92:H93"/>
    <mergeCell ref="H110:H111"/>
    <mergeCell ref="H112:H113"/>
    <mergeCell ref="H114:H115"/>
    <mergeCell ref="H116:H117"/>
    <mergeCell ref="H102:H103"/>
    <mergeCell ref="H104:H105"/>
    <mergeCell ref="H106:H107"/>
    <mergeCell ref="H108:H109"/>
    <mergeCell ref="H126:H127"/>
    <mergeCell ref="H128:H129"/>
    <mergeCell ref="H130:H131"/>
    <mergeCell ref="H132:H133"/>
    <mergeCell ref="H118:H119"/>
    <mergeCell ref="H120:H121"/>
    <mergeCell ref="H122:H123"/>
    <mergeCell ref="H124:H125"/>
    <mergeCell ref="H142:H143"/>
    <mergeCell ref="H144:H145"/>
    <mergeCell ref="H146:H147"/>
    <mergeCell ref="H148:H149"/>
    <mergeCell ref="H134:H135"/>
    <mergeCell ref="H136:H137"/>
    <mergeCell ref="H138:H139"/>
    <mergeCell ref="H140:H141"/>
    <mergeCell ref="H158:H159"/>
    <mergeCell ref="H160:H161"/>
    <mergeCell ref="H162:H163"/>
    <mergeCell ref="H164:H165"/>
    <mergeCell ref="H150:H151"/>
    <mergeCell ref="H152:H153"/>
    <mergeCell ref="H154:H155"/>
    <mergeCell ref="H156:H157"/>
    <mergeCell ref="H174:H175"/>
    <mergeCell ref="H176:H177"/>
    <mergeCell ref="H178:H179"/>
    <mergeCell ref="H180:H181"/>
    <mergeCell ref="H166:H167"/>
    <mergeCell ref="H168:H169"/>
    <mergeCell ref="H170:H171"/>
    <mergeCell ref="H172:H173"/>
    <mergeCell ref="H190:H191"/>
    <mergeCell ref="H192:H193"/>
    <mergeCell ref="H194:H195"/>
    <mergeCell ref="H196:H197"/>
    <mergeCell ref="H182:H183"/>
    <mergeCell ref="H184:H185"/>
    <mergeCell ref="H186:H187"/>
    <mergeCell ref="H188:H189"/>
    <mergeCell ref="H206:H207"/>
    <mergeCell ref="H208:H209"/>
    <mergeCell ref="H210:H211"/>
    <mergeCell ref="H212:H213"/>
    <mergeCell ref="H198:H199"/>
    <mergeCell ref="H200:H201"/>
    <mergeCell ref="H202:H203"/>
    <mergeCell ref="H204:H205"/>
    <mergeCell ref="H222:H223"/>
    <mergeCell ref="H224:H225"/>
    <mergeCell ref="H226:H227"/>
    <mergeCell ref="H228:H229"/>
    <mergeCell ref="H214:H215"/>
    <mergeCell ref="H216:H217"/>
    <mergeCell ref="H218:H219"/>
    <mergeCell ref="H220:H221"/>
    <mergeCell ref="H238:H239"/>
    <mergeCell ref="H240:H241"/>
    <mergeCell ref="H242:H243"/>
    <mergeCell ref="H244:H245"/>
    <mergeCell ref="H230:H231"/>
    <mergeCell ref="H232:H233"/>
    <mergeCell ref="H234:H235"/>
    <mergeCell ref="H236:H237"/>
    <mergeCell ref="H254:H255"/>
    <mergeCell ref="H256:H257"/>
    <mergeCell ref="H258:H259"/>
    <mergeCell ref="H260:H261"/>
    <mergeCell ref="H246:H247"/>
    <mergeCell ref="H248:H249"/>
    <mergeCell ref="H250:H251"/>
    <mergeCell ref="H252:H253"/>
    <mergeCell ref="H270:H271"/>
    <mergeCell ref="H272:H273"/>
    <mergeCell ref="H274:H275"/>
    <mergeCell ref="H276:H277"/>
    <mergeCell ref="H262:H263"/>
    <mergeCell ref="H264:H265"/>
    <mergeCell ref="H266:H267"/>
    <mergeCell ref="H268:H269"/>
    <mergeCell ref="H286:H287"/>
    <mergeCell ref="H288:H289"/>
    <mergeCell ref="H290:H291"/>
    <mergeCell ref="H292:H293"/>
    <mergeCell ref="H278:H279"/>
    <mergeCell ref="H280:H281"/>
    <mergeCell ref="H282:H283"/>
    <mergeCell ref="H284:H285"/>
    <mergeCell ref="H302:H303"/>
    <mergeCell ref="H304:H305"/>
    <mergeCell ref="H306:H307"/>
    <mergeCell ref="H308:H309"/>
    <mergeCell ref="H294:H295"/>
    <mergeCell ref="H296:H297"/>
    <mergeCell ref="H298:H299"/>
    <mergeCell ref="H300:H301"/>
    <mergeCell ref="H318:H319"/>
    <mergeCell ref="H320:H321"/>
    <mergeCell ref="H322:H323"/>
    <mergeCell ref="H324:H325"/>
    <mergeCell ref="H310:H311"/>
    <mergeCell ref="H312:H313"/>
    <mergeCell ref="H314:H315"/>
    <mergeCell ref="H316:H317"/>
    <mergeCell ref="H334:H335"/>
    <mergeCell ref="H336:H337"/>
    <mergeCell ref="H338:H339"/>
    <mergeCell ref="H340:H341"/>
    <mergeCell ref="H326:H327"/>
    <mergeCell ref="H328:H329"/>
    <mergeCell ref="H330:H331"/>
    <mergeCell ref="H332:H333"/>
    <mergeCell ref="H350:H351"/>
    <mergeCell ref="H352:H353"/>
    <mergeCell ref="H354:H355"/>
    <mergeCell ref="H356:H357"/>
    <mergeCell ref="H342:H343"/>
    <mergeCell ref="H344:H345"/>
    <mergeCell ref="H346:H347"/>
    <mergeCell ref="H348:H349"/>
    <mergeCell ref="H366:H367"/>
    <mergeCell ref="H368:H369"/>
    <mergeCell ref="H370:H371"/>
    <mergeCell ref="H372:H373"/>
    <mergeCell ref="H358:H359"/>
    <mergeCell ref="H360:H361"/>
    <mergeCell ref="H362:H363"/>
    <mergeCell ref="H364:H365"/>
    <mergeCell ref="H382:H383"/>
    <mergeCell ref="H384:H385"/>
    <mergeCell ref="H386:H387"/>
    <mergeCell ref="H388:H389"/>
    <mergeCell ref="H374:H375"/>
    <mergeCell ref="H376:H377"/>
    <mergeCell ref="H378:H379"/>
    <mergeCell ref="H380:H381"/>
    <mergeCell ref="H398:H399"/>
    <mergeCell ref="H400:H401"/>
    <mergeCell ref="H402:H403"/>
    <mergeCell ref="H404:H405"/>
    <mergeCell ref="H390:H391"/>
    <mergeCell ref="H392:H393"/>
    <mergeCell ref="H394:H395"/>
    <mergeCell ref="H396:H397"/>
    <mergeCell ref="H414:H415"/>
    <mergeCell ref="H416:H417"/>
    <mergeCell ref="H418:H419"/>
    <mergeCell ref="H420:H421"/>
    <mergeCell ref="H406:H407"/>
    <mergeCell ref="H408:H409"/>
    <mergeCell ref="H410:H411"/>
    <mergeCell ref="H412:H413"/>
    <mergeCell ref="H430:H431"/>
    <mergeCell ref="H432:H433"/>
    <mergeCell ref="H434:H435"/>
    <mergeCell ref="H436:H437"/>
    <mergeCell ref="H422:H423"/>
    <mergeCell ref="H424:H425"/>
    <mergeCell ref="H426:H427"/>
    <mergeCell ref="H428:H429"/>
    <mergeCell ref="H446:H447"/>
    <mergeCell ref="H448:H449"/>
    <mergeCell ref="H450:H451"/>
    <mergeCell ref="H452:H453"/>
    <mergeCell ref="H438:H439"/>
    <mergeCell ref="H440:H441"/>
    <mergeCell ref="H442:H443"/>
    <mergeCell ref="H444:H445"/>
    <mergeCell ref="H462:H463"/>
    <mergeCell ref="H464:H465"/>
    <mergeCell ref="H466:H467"/>
    <mergeCell ref="H468:H469"/>
    <mergeCell ref="H454:H455"/>
    <mergeCell ref="H456:H457"/>
    <mergeCell ref="H458:H459"/>
    <mergeCell ref="H460:H461"/>
    <mergeCell ref="H478:H479"/>
    <mergeCell ref="H480:H481"/>
    <mergeCell ref="H482:H483"/>
    <mergeCell ref="H484:H485"/>
    <mergeCell ref="H470:H471"/>
    <mergeCell ref="H472:H473"/>
    <mergeCell ref="H474:H475"/>
    <mergeCell ref="H476:H477"/>
    <mergeCell ref="H494:H495"/>
    <mergeCell ref="H496:H497"/>
    <mergeCell ref="H498:H499"/>
    <mergeCell ref="H500:H501"/>
    <mergeCell ref="H486:H487"/>
    <mergeCell ref="H488:H489"/>
    <mergeCell ref="H490:H491"/>
    <mergeCell ref="H492:H493"/>
    <mergeCell ref="H510:H511"/>
    <mergeCell ref="H512:H513"/>
    <mergeCell ref="H514:H515"/>
    <mergeCell ref="H516:H517"/>
    <mergeCell ref="H502:H503"/>
    <mergeCell ref="H504:H505"/>
    <mergeCell ref="H506:H507"/>
    <mergeCell ref="H508:H509"/>
    <mergeCell ref="H526:H527"/>
    <mergeCell ref="H528:H529"/>
    <mergeCell ref="H530:H531"/>
    <mergeCell ref="H532:H533"/>
    <mergeCell ref="H518:H519"/>
    <mergeCell ref="H520:H521"/>
    <mergeCell ref="H522:H523"/>
    <mergeCell ref="H524:H525"/>
    <mergeCell ref="H542:H543"/>
    <mergeCell ref="H544:H545"/>
    <mergeCell ref="H546:H547"/>
    <mergeCell ref="H548:H549"/>
    <mergeCell ref="H534:H535"/>
    <mergeCell ref="H536:H537"/>
    <mergeCell ref="H538:H539"/>
    <mergeCell ref="H540:H541"/>
    <mergeCell ref="H558:H559"/>
    <mergeCell ref="H560:H561"/>
    <mergeCell ref="H562:H563"/>
    <mergeCell ref="H564:H565"/>
    <mergeCell ref="H550:H551"/>
    <mergeCell ref="H552:H553"/>
    <mergeCell ref="H554:H555"/>
    <mergeCell ref="H556:H557"/>
    <mergeCell ref="H574:H575"/>
    <mergeCell ref="H576:H577"/>
    <mergeCell ref="H578:H579"/>
    <mergeCell ref="H580:H581"/>
    <mergeCell ref="H566:H567"/>
    <mergeCell ref="H568:H569"/>
    <mergeCell ref="H570:H571"/>
    <mergeCell ref="H572:H573"/>
    <mergeCell ref="H590:H591"/>
    <mergeCell ref="H592:H593"/>
    <mergeCell ref="H594:H595"/>
    <mergeCell ref="H596:H597"/>
    <mergeCell ref="H582:H583"/>
    <mergeCell ref="H584:H585"/>
    <mergeCell ref="H586:H587"/>
    <mergeCell ref="H588:H589"/>
    <mergeCell ref="H606:H607"/>
    <mergeCell ref="H608:H609"/>
    <mergeCell ref="H610:H611"/>
    <mergeCell ref="H612:H613"/>
    <mergeCell ref="H598:H599"/>
    <mergeCell ref="H600:H601"/>
    <mergeCell ref="H602:H603"/>
    <mergeCell ref="H604:H605"/>
    <mergeCell ref="H622:H623"/>
    <mergeCell ref="H624:H625"/>
    <mergeCell ref="H626:H627"/>
    <mergeCell ref="H628:H629"/>
    <mergeCell ref="H614:H615"/>
    <mergeCell ref="H616:H617"/>
    <mergeCell ref="H618:H619"/>
    <mergeCell ref="H620:H621"/>
    <mergeCell ref="H638:H639"/>
    <mergeCell ref="H640:H641"/>
    <mergeCell ref="H642:H643"/>
    <mergeCell ref="H644:H645"/>
    <mergeCell ref="H630:H631"/>
    <mergeCell ref="H632:H633"/>
    <mergeCell ref="H634:H635"/>
    <mergeCell ref="H636:H637"/>
    <mergeCell ref="H654:H655"/>
    <mergeCell ref="H656:H657"/>
    <mergeCell ref="H658:H659"/>
    <mergeCell ref="H660:H661"/>
    <mergeCell ref="H646:H647"/>
    <mergeCell ref="H648:H649"/>
    <mergeCell ref="H650:H651"/>
    <mergeCell ref="H652:H653"/>
    <mergeCell ref="H670:H671"/>
    <mergeCell ref="H672:H673"/>
    <mergeCell ref="H674:H675"/>
    <mergeCell ref="H676:H677"/>
    <mergeCell ref="H662:H663"/>
    <mergeCell ref="H664:H665"/>
    <mergeCell ref="H666:H667"/>
    <mergeCell ref="H668:H669"/>
    <mergeCell ref="H686:H687"/>
    <mergeCell ref="H688:H689"/>
    <mergeCell ref="H690:H691"/>
    <mergeCell ref="H692:H693"/>
    <mergeCell ref="H678:H679"/>
    <mergeCell ref="H680:H681"/>
    <mergeCell ref="H682:H683"/>
    <mergeCell ref="H684:H685"/>
    <mergeCell ref="H702:H703"/>
    <mergeCell ref="H704:H705"/>
    <mergeCell ref="H706:H707"/>
    <mergeCell ref="H708:H709"/>
    <mergeCell ref="H694:H695"/>
    <mergeCell ref="H696:H697"/>
    <mergeCell ref="H698:H699"/>
    <mergeCell ref="H700:H701"/>
    <mergeCell ref="H718:H719"/>
    <mergeCell ref="H720:H721"/>
    <mergeCell ref="H722:H723"/>
    <mergeCell ref="H724:H725"/>
    <mergeCell ref="H710:H711"/>
    <mergeCell ref="H712:H713"/>
    <mergeCell ref="H714:H715"/>
    <mergeCell ref="H716:H717"/>
    <mergeCell ref="H792:H793"/>
    <mergeCell ref="H784:H785"/>
    <mergeCell ref="H786:H787"/>
    <mergeCell ref="H788:H789"/>
    <mergeCell ref="H790:H791"/>
    <mergeCell ref="H726:H727"/>
    <mergeCell ref="H728:H729"/>
    <mergeCell ref="H730:H731"/>
    <mergeCell ref="H732:H733"/>
    <mergeCell ref="H734:H735"/>
    <mergeCell ref="H748:H749"/>
    <mergeCell ref="H750:H751"/>
    <mergeCell ref="H752:H753"/>
    <mergeCell ref="H754:H755"/>
    <mergeCell ref="H756:H757"/>
    <mergeCell ref="H758:H759"/>
  </mergeCells>
  <phoneticPr fontId="5" type="noConversion"/>
  <pageMargins left="0.2" right="0.2" top="0.2" bottom="0.2" header="0.5" footer="0.5"/>
  <pageSetup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3330" r:id="rId4">
          <objectPr defaultSize="0" autoPict="0" r:id="rId5">
            <anchor moveWithCells="1">
              <from>
                <xdr:col>10</xdr:col>
                <xdr:colOff>390525</xdr:colOff>
                <xdr:row>0</xdr:row>
                <xdr:rowOff>133350</xdr:rowOff>
              </from>
              <to>
                <xdr:col>12</xdr:col>
                <xdr:colOff>28575</xdr:colOff>
                <xdr:row>4</xdr:row>
                <xdr:rowOff>123825</xdr:rowOff>
              </to>
            </anchor>
          </objectPr>
        </oleObject>
      </mc:Choice>
      <mc:Fallback>
        <oleObject progId="Equation.3" shapeId="13330" r:id="rId4"/>
      </mc:Fallback>
    </mc:AlternateContent>
    <mc:AlternateContent xmlns:mc="http://schemas.openxmlformats.org/markup-compatibility/2006">
      <mc:Choice Requires="x14">
        <oleObject progId="Equation.3" shapeId="13331" r:id="rId6">
          <objectPr defaultSize="0" autoPict="0" r:id="rId7">
            <anchor moveWithCells="1">
              <from>
                <xdr:col>10</xdr:col>
                <xdr:colOff>419100</xdr:colOff>
                <xdr:row>7</xdr:row>
                <xdr:rowOff>0</xdr:rowOff>
              </from>
              <to>
                <xdr:col>11</xdr:col>
                <xdr:colOff>219075</xdr:colOff>
                <xdr:row>8</xdr:row>
                <xdr:rowOff>76200</xdr:rowOff>
              </to>
            </anchor>
          </objectPr>
        </oleObject>
      </mc:Choice>
      <mc:Fallback>
        <oleObject progId="Equation.3" shapeId="13331" r:id="rId6"/>
      </mc:Fallback>
    </mc:AlternateContent>
    <mc:AlternateContent xmlns:mc="http://schemas.openxmlformats.org/markup-compatibility/2006">
      <mc:Choice Requires="x14">
        <oleObject progId="Equation.3" shapeId="13332" r:id="rId8">
          <objectPr defaultSize="0" autoPict="0" r:id="rId9">
            <anchor moveWithCells="1">
              <from>
                <xdr:col>10</xdr:col>
                <xdr:colOff>400050</xdr:colOff>
                <xdr:row>5</xdr:row>
                <xdr:rowOff>38100</xdr:rowOff>
              </from>
              <to>
                <xdr:col>11</xdr:col>
                <xdr:colOff>352425</xdr:colOff>
                <xdr:row>6</xdr:row>
                <xdr:rowOff>114300</xdr:rowOff>
              </to>
            </anchor>
          </objectPr>
        </oleObject>
      </mc:Choice>
      <mc:Fallback>
        <oleObject progId="Equation.3" shapeId="13332" r:id="rId8"/>
      </mc:Fallback>
    </mc:AlternateContent>
    <mc:AlternateContent xmlns:mc="http://schemas.openxmlformats.org/markup-compatibility/2006">
      <mc:Choice Requires="x14">
        <oleObject progId="Equation.3" shapeId="13333" r:id="rId10">
          <objectPr defaultSize="0" r:id="rId11">
            <anchor moveWithCells="1">
              <from>
                <xdr:col>10</xdr:col>
                <xdr:colOff>419100</xdr:colOff>
                <xdr:row>8</xdr:row>
                <xdr:rowOff>133350</xdr:rowOff>
              </from>
              <to>
                <xdr:col>12</xdr:col>
                <xdr:colOff>0</xdr:colOff>
                <xdr:row>10</xdr:row>
                <xdr:rowOff>38100</xdr:rowOff>
              </to>
            </anchor>
          </objectPr>
        </oleObject>
      </mc:Choice>
      <mc:Fallback>
        <oleObject progId="Equation.3" shapeId="13333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O492"/>
  <sheetViews>
    <sheetView tabSelected="1" zoomScale="85" workbookViewId="0">
      <pane ySplit="11" topLeftCell="A12" activePane="bottomLeft" state="frozen"/>
      <selection pane="bottomLeft" activeCell="G5" sqref="G5"/>
    </sheetView>
  </sheetViews>
  <sheetFormatPr defaultRowHeight="12.75" x14ac:dyDescent="0.2"/>
  <cols>
    <col min="1" max="1" width="5" customWidth="1"/>
    <col min="2" max="2" width="6.85546875" customWidth="1"/>
    <col min="3" max="3" width="10.7109375" customWidth="1"/>
    <col min="4" max="4" width="9.140625" style="46"/>
    <col min="5" max="5" width="10" customWidth="1"/>
    <col min="6" max="6" width="9" style="46" customWidth="1"/>
    <col min="7" max="7" width="13.85546875" bestFit="1" customWidth="1"/>
    <col min="8" max="8" width="10.28515625" customWidth="1"/>
    <col min="9" max="9" width="11.140625" customWidth="1"/>
    <col min="10" max="10" width="13.5703125" customWidth="1"/>
    <col min="11" max="11" width="12.42578125" customWidth="1"/>
    <col min="12" max="12" width="13.42578125" customWidth="1"/>
  </cols>
  <sheetData>
    <row r="1" spans="1:15" x14ac:dyDescent="0.2">
      <c r="A1" s="3" t="s">
        <v>60</v>
      </c>
      <c r="H1" s="30" t="s">
        <v>159</v>
      </c>
    </row>
    <row r="2" spans="1:15" x14ac:dyDescent="0.2">
      <c r="A2" s="3"/>
    </row>
    <row r="3" spans="1:15" x14ac:dyDescent="0.2">
      <c r="A3" s="30" t="s">
        <v>160</v>
      </c>
      <c r="N3" s="11" t="s">
        <v>10</v>
      </c>
      <c r="O3" t="s">
        <v>11</v>
      </c>
    </row>
    <row r="4" spans="1:15" x14ac:dyDescent="0.2">
      <c r="N4" s="11" t="s">
        <v>13</v>
      </c>
      <c r="O4" t="s">
        <v>149</v>
      </c>
    </row>
    <row r="5" spans="1:15" x14ac:dyDescent="0.2">
      <c r="D5" t="s">
        <v>72</v>
      </c>
      <c r="G5" s="22">
        <v>135000</v>
      </c>
      <c r="H5" s="31"/>
      <c r="I5" s="31" t="s">
        <v>67</v>
      </c>
      <c r="J5" s="40">
        <f>-(LOG(1-(G6*0.01/12)*G5/I13)/LOG(1+(G6*0.01/12)))/12</f>
        <v>13.646371270764901</v>
      </c>
      <c r="K5" t="s">
        <v>51</v>
      </c>
      <c r="N5" s="11" t="s">
        <v>12</v>
      </c>
      <c r="O5" t="s">
        <v>150</v>
      </c>
    </row>
    <row r="6" spans="1:15" x14ac:dyDescent="0.2">
      <c r="D6" t="s">
        <v>73</v>
      </c>
      <c r="G6" s="19">
        <v>6</v>
      </c>
      <c r="H6" t="s">
        <v>36</v>
      </c>
      <c r="I6" s="32" t="s">
        <v>68</v>
      </c>
      <c r="J6" s="41">
        <f>(((G6*0.01/12)*G5/(1-1/(1+(G6*0.01/12))^(G7*12)))*G7*12)-L12</f>
        <v>93335.054929767532</v>
      </c>
      <c r="K6" t="s">
        <v>69</v>
      </c>
      <c r="N6" s="11" t="s">
        <v>152</v>
      </c>
      <c r="O6" t="s">
        <v>153</v>
      </c>
    </row>
    <row r="7" spans="1:15" x14ac:dyDescent="0.2">
      <c r="D7" t="s">
        <v>74</v>
      </c>
      <c r="G7" s="19">
        <v>30</v>
      </c>
      <c r="H7" t="s">
        <v>51</v>
      </c>
      <c r="I7" s="32"/>
      <c r="N7" s="11" t="s">
        <v>154</v>
      </c>
      <c r="O7" t="s">
        <v>155</v>
      </c>
    </row>
    <row r="8" spans="1:15" x14ac:dyDescent="0.2">
      <c r="D8" t="s">
        <v>161</v>
      </c>
      <c r="G8" s="22">
        <v>400</v>
      </c>
      <c r="H8" t="s">
        <v>82</v>
      </c>
      <c r="I8" s="32"/>
      <c r="N8" s="11" t="s">
        <v>156</v>
      </c>
      <c r="O8" t="s">
        <v>32</v>
      </c>
    </row>
    <row r="9" spans="1:15" x14ac:dyDescent="0.2">
      <c r="F9" s="46" t="s">
        <v>81</v>
      </c>
      <c r="G9" s="95">
        <f>G8/G13</f>
        <v>0.49419737597728436</v>
      </c>
      <c r="H9" t="s">
        <v>162</v>
      </c>
      <c r="I9" s="32"/>
      <c r="N9" s="91" t="s">
        <v>14</v>
      </c>
      <c r="O9" s="92" t="s">
        <v>151</v>
      </c>
    </row>
    <row r="11" spans="1:15" s="23" customFormat="1" ht="50.1" customHeight="1" x14ac:dyDescent="0.2">
      <c r="A11" s="29" t="s">
        <v>52</v>
      </c>
      <c r="B11" s="29" t="s">
        <v>47</v>
      </c>
      <c r="C11" s="29" t="s">
        <v>49</v>
      </c>
      <c r="D11" s="49" t="s">
        <v>86</v>
      </c>
      <c r="E11" s="29" t="s">
        <v>48</v>
      </c>
      <c r="F11" s="49" t="s">
        <v>87</v>
      </c>
      <c r="G11" s="29" t="s">
        <v>64</v>
      </c>
      <c r="H11" s="29" t="s">
        <v>56</v>
      </c>
      <c r="I11" s="29" t="s">
        <v>55</v>
      </c>
      <c r="J11" s="29" t="s">
        <v>50</v>
      </c>
      <c r="K11" s="29" t="s">
        <v>59</v>
      </c>
      <c r="L11" s="29" t="s">
        <v>53</v>
      </c>
    </row>
    <row r="12" spans="1:15" x14ac:dyDescent="0.2">
      <c r="A12" s="26"/>
      <c r="B12" s="27">
        <v>0</v>
      </c>
      <c r="C12" s="28">
        <v>0</v>
      </c>
      <c r="D12" s="47">
        <v>0</v>
      </c>
      <c r="E12" s="28">
        <v>0</v>
      </c>
      <c r="F12" s="47">
        <v>0</v>
      </c>
      <c r="G12" s="28">
        <v>0</v>
      </c>
      <c r="H12" s="28">
        <v>0</v>
      </c>
      <c r="I12" s="28">
        <v>0</v>
      </c>
      <c r="J12" s="33">
        <f>G5</f>
        <v>135000</v>
      </c>
      <c r="K12" s="33">
        <f>SUM(C13:C492)</f>
        <v>63046.500294473335</v>
      </c>
      <c r="L12" s="33">
        <f>J12+K12</f>
        <v>198046.50029447334</v>
      </c>
    </row>
    <row r="13" spans="1:15" x14ac:dyDescent="0.2">
      <c r="A13" s="132">
        <v>1</v>
      </c>
      <c r="B13" s="25">
        <f>B12+1</f>
        <v>1</v>
      </c>
      <c r="C13" s="24">
        <f>IF(J12*($G$6*0.01/12)&gt;0,J12*($G$6*0.01/12),0)</f>
        <v>675</v>
      </c>
      <c r="D13" s="48">
        <f>C13/I13</f>
        <v>0.55813113138163195</v>
      </c>
      <c r="E13" s="24">
        <f>IF(J12*($G$6*0.01/12)&gt;0,I13-C13,0)</f>
        <v>534.3932089562245</v>
      </c>
      <c r="F13" s="48">
        <f>E13/I13</f>
        <v>0.44186886861836805</v>
      </c>
      <c r="G13" s="35">
        <f>IF(J12*($G$6*0.01/12)&gt;0,(($G$6*0.01/12)*$G$5)/(1-1/(1+($G$6*0.01/12))^($G$7*12)),0)</f>
        <v>809.39320895622461</v>
      </c>
      <c r="H13" s="35">
        <f t="shared" ref="H13:H76" si="0">$G$8</f>
        <v>400</v>
      </c>
      <c r="I13" s="35">
        <f>G13+H13</f>
        <v>1209.3932089562245</v>
      </c>
      <c r="J13" s="24">
        <f>IF(I13&gt;0,J12-E13,0)</f>
        <v>134465.60679104377</v>
      </c>
      <c r="K13" s="24">
        <f>K12-C13</f>
        <v>62371.500294473335</v>
      </c>
      <c r="L13" s="24">
        <f t="shared" ref="L13:L76" si="1">J13+K13</f>
        <v>196837.10708551711</v>
      </c>
    </row>
    <row r="14" spans="1:15" x14ac:dyDescent="0.2">
      <c r="A14" s="132"/>
      <c r="B14" s="25">
        <f t="shared" ref="B14:B77" si="2">B13+1</f>
        <v>2</v>
      </c>
      <c r="C14" s="24">
        <f t="shared" ref="C14:C77" si="3">IF(J13*($G$6*0.01/12)&gt;0,J13*($G$6*0.01/12),0)</f>
        <v>672.32803395521887</v>
      </c>
      <c r="D14" s="48">
        <f t="shared" ref="D14:D77" si="4">C14/I14</f>
        <v>0.55592178703854012</v>
      </c>
      <c r="E14" s="24">
        <f t="shared" ref="E14:E77" si="5">IF(J13*($G$6*0.01/12)&gt;0,I14-C14,0)</f>
        <v>537.06517500100563</v>
      </c>
      <c r="F14" s="48">
        <f t="shared" ref="F14:F77" si="6">E14/I14</f>
        <v>0.44407821296145988</v>
      </c>
      <c r="G14" s="24">
        <f t="shared" ref="G14:G77" si="7">IF(J13*($G$6*0.01/12)&gt;0,(($G$6*0.01/12)*$G$5)/(1-1/(1+($G$6*0.01/12))^($G$7*12)),0)</f>
        <v>809.39320895622461</v>
      </c>
      <c r="H14" s="24">
        <f t="shared" si="0"/>
        <v>400</v>
      </c>
      <c r="I14" s="24">
        <f t="shared" ref="I14:I77" si="8">G14+H14</f>
        <v>1209.3932089562245</v>
      </c>
      <c r="J14" s="24">
        <f t="shared" ref="J14:J77" si="9">IF(I14&gt;0,J13-E14,0)</f>
        <v>133928.54161604276</v>
      </c>
      <c r="K14" s="24">
        <f t="shared" ref="K14:K77" si="10">K13-C14</f>
        <v>61699.172260518113</v>
      </c>
      <c r="L14" s="24">
        <f t="shared" si="1"/>
        <v>195627.71387656085</v>
      </c>
    </row>
    <row r="15" spans="1:15" x14ac:dyDescent="0.2">
      <c r="A15" s="132"/>
      <c r="B15" s="25">
        <f t="shared" si="2"/>
        <v>3</v>
      </c>
      <c r="C15" s="24">
        <f t="shared" si="3"/>
        <v>669.64270808021377</v>
      </c>
      <c r="D15" s="48">
        <f t="shared" si="4"/>
        <v>0.55370139597373269</v>
      </c>
      <c r="E15" s="24">
        <f t="shared" si="5"/>
        <v>539.75050087601073</v>
      </c>
      <c r="F15" s="48">
        <f t="shared" si="6"/>
        <v>0.44629860402626725</v>
      </c>
      <c r="G15" s="24">
        <f t="shared" si="7"/>
        <v>809.39320895622461</v>
      </c>
      <c r="H15" s="24">
        <f t="shared" si="0"/>
        <v>400</v>
      </c>
      <c r="I15" s="24">
        <f t="shared" si="8"/>
        <v>1209.3932089562245</v>
      </c>
      <c r="J15" s="24">
        <f t="shared" si="9"/>
        <v>133388.79111516674</v>
      </c>
      <c r="K15" s="24">
        <f t="shared" si="10"/>
        <v>61029.529552437896</v>
      </c>
      <c r="L15" s="24">
        <f t="shared" si="1"/>
        <v>194418.32066760462</v>
      </c>
    </row>
    <row r="16" spans="1:15" x14ac:dyDescent="0.2">
      <c r="A16" s="132"/>
      <c r="B16" s="25">
        <f t="shared" si="2"/>
        <v>4</v>
      </c>
      <c r="C16" s="24">
        <f t="shared" si="3"/>
        <v>666.94395557583368</v>
      </c>
      <c r="D16" s="48">
        <f t="shared" si="4"/>
        <v>0.55146990295360143</v>
      </c>
      <c r="E16" s="24">
        <f t="shared" si="5"/>
        <v>542.44925338039081</v>
      </c>
      <c r="F16" s="48">
        <f t="shared" si="6"/>
        <v>0.44853009704639862</v>
      </c>
      <c r="G16" s="24">
        <f t="shared" si="7"/>
        <v>809.39320895622461</v>
      </c>
      <c r="H16" s="24">
        <f t="shared" si="0"/>
        <v>400</v>
      </c>
      <c r="I16" s="24">
        <f t="shared" si="8"/>
        <v>1209.3932089562245</v>
      </c>
      <c r="J16" s="24">
        <f t="shared" si="9"/>
        <v>132846.34186178635</v>
      </c>
      <c r="K16" s="24">
        <f t="shared" si="10"/>
        <v>60362.58559686206</v>
      </c>
      <c r="L16" s="24">
        <f t="shared" si="1"/>
        <v>193208.9274586484</v>
      </c>
    </row>
    <row r="17" spans="1:12" x14ac:dyDescent="0.2">
      <c r="A17" s="132"/>
      <c r="B17" s="25">
        <f t="shared" si="2"/>
        <v>5</v>
      </c>
      <c r="C17" s="24">
        <f t="shared" si="3"/>
        <v>664.23170930893173</v>
      </c>
      <c r="D17" s="48">
        <f t="shared" si="4"/>
        <v>0.54922725246836934</v>
      </c>
      <c r="E17" s="24">
        <f t="shared" si="5"/>
        <v>545.16149964729277</v>
      </c>
      <c r="F17" s="48">
        <f t="shared" si="6"/>
        <v>0.4507727475316306</v>
      </c>
      <c r="G17" s="24">
        <f t="shared" si="7"/>
        <v>809.39320895622461</v>
      </c>
      <c r="H17" s="24">
        <f t="shared" si="0"/>
        <v>400</v>
      </c>
      <c r="I17" s="24">
        <f t="shared" si="8"/>
        <v>1209.3932089562245</v>
      </c>
      <c r="J17" s="24">
        <f t="shared" si="9"/>
        <v>132301.18036213904</v>
      </c>
      <c r="K17" s="24">
        <f t="shared" si="10"/>
        <v>59698.35388755313</v>
      </c>
      <c r="L17" s="24">
        <f t="shared" si="1"/>
        <v>191999.53424969217</v>
      </c>
    </row>
    <row r="18" spans="1:12" x14ac:dyDescent="0.2">
      <c r="A18" s="132"/>
      <c r="B18" s="25">
        <f t="shared" si="2"/>
        <v>6</v>
      </c>
      <c r="C18" s="24">
        <f t="shared" si="3"/>
        <v>661.50590181069526</v>
      </c>
      <c r="D18" s="48">
        <f t="shared" si="4"/>
        <v>0.54697338873071122</v>
      </c>
      <c r="E18" s="24">
        <f t="shared" si="5"/>
        <v>547.88730714552923</v>
      </c>
      <c r="F18" s="48">
        <f t="shared" si="6"/>
        <v>0.45302661126928878</v>
      </c>
      <c r="G18" s="24">
        <f t="shared" si="7"/>
        <v>809.39320895622461</v>
      </c>
      <c r="H18" s="24">
        <f t="shared" si="0"/>
        <v>400</v>
      </c>
      <c r="I18" s="24">
        <f t="shared" si="8"/>
        <v>1209.3932089562245</v>
      </c>
      <c r="J18" s="24">
        <f t="shared" si="9"/>
        <v>131753.29305499353</v>
      </c>
      <c r="K18" s="24">
        <f t="shared" si="10"/>
        <v>59036.847985742432</v>
      </c>
      <c r="L18" s="24">
        <f t="shared" si="1"/>
        <v>190790.14104073597</v>
      </c>
    </row>
    <row r="19" spans="1:12" x14ac:dyDescent="0.2">
      <c r="A19" s="132"/>
      <c r="B19" s="25">
        <f t="shared" si="2"/>
        <v>7</v>
      </c>
      <c r="C19" s="24">
        <f t="shared" si="3"/>
        <v>658.76646527496769</v>
      </c>
      <c r="D19" s="48">
        <f t="shared" si="4"/>
        <v>0.54470825567436487</v>
      </c>
      <c r="E19" s="24">
        <f t="shared" si="5"/>
        <v>550.62674368125681</v>
      </c>
      <c r="F19" s="48">
        <f t="shared" si="6"/>
        <v>0.45529174432563513</v>
      </c>
      <c r="G19" s="24">
        <f t="shared" si="7"/>
        <v>809.39320895622461</v>
      </c>
      <c r="H19" s="24">
        <f t="shared" si="0"/>
        <v>400</v>
      </c>
      <c r="I19" s="24">
        <f t="shared" si="8"/>
        <v>1209.3932089562245</v>
      </c>
      <c r="J19" s="24">
        <f t="shared" si="9"/>
        <v>131202.66631131226</v>
      </c>
      <c r="K19" s="24">
        <f t="shared" si="10"/>
        <v>58378.081520467465</v>
      </c>
      <c r="L19" s="24">
        <f t="shared" si="1"/>
        <v>189580.74783177974</v>
      </c>
    </row>
    <row r="20" spans="1:12" x14ac:dyDescent="0.2">
      <c r="A20" s="132"/>
      <c r="B20" s="25">
        <f t="shared" si="2"/>
        <v>8</v>
      </c>
      <c r="C20" s="24">
        <f t="shared" si="3"/>
        <v>656.0133315565613</v>
      </c>
      <c r="D20" s="48">
        <f t="shared" si="4"/>
        <v>0.54243179695273658</v>
      </c>
      <c r="E20" s="24">
        <f t="shared" si="5"/>
        <v>553.3798773996632</v>
      </c>
      <c r="F20" s="48">
        <f t="shared" si="6"/>
        <v>0.45756820304726342</v>
      </c>
      <c r="G20" s="24">
        <f t="shared" si="7"/>
        <v>809.39320895622461</v>
      </c>
      <c r="H20" s="24">
        <f t="shared" si="0"/>
        <v>400</v>
      </c>
      <c r="I20" s="24">
        <f t="shared" si="8"/>
        <v>1209.3932089562245</v>
      </c>
      <c r="J20" s="24">
        <f t="shared" si="9"/>
        <v>130649.2864339126</v>
      </c>
      <c r="K20" s="24">
        <f t="shared" si="10"/>
        <v>57722.068188910904</v>
      </c>
      <c r="L20" s="24">
        <f t="shared" si="1"/>
        <v>188371.35462282351</v>
      </c>
    </row>
    <row r="21" spans="1:12" x14ac:dyDescent="0.2">
      <c r="A21" s="132"/>
      <c r="B21" s="25">
        <f t="shared" si="2"/>
        <v>9</v>
      </c>
      <c r="C21" s="24">
        <f t="shared" si="3"/>
        <v>653.24643216956304</v>
      </c>
      <c r="D21" s="48">
        <f t="shared" si="4"/>
        <v>0.54014395593750031</v>
      </c>
      <c r="E21" s="24">
        <f t="shared" si="5"/>
        <v>556.14677678666146</v>
      </c>
      <c r="F21" s="48">
        <f t="shared" si="6"/>
        <v>0.45985604406249969</v>
      </c>
      <c r="G21" s="24">
        <f t="shared" si="7"/>
        <v>809.39320895622461</v>
      </c>
      <c r="H21" s="24">
        <f t="shared" si="0"/>
        <v>400</v>
      </c>
      <c r="I21" s="24">
        <f t="shared" si="8"/>
        <v>1209.3932089562245</v>
      </c>
      <c r="J21" s="24">
        <f t="shared" si="9"/>
        <v>130093.13965712594</v>
      </c>
      <c r="K21" s="24">
        <f t="shared" si="10"/>
        <v>57068.821756741338</v>
      </c>
      <c r="L21" s="24">
        <f t="shared" si="1"/>
        <v>187161.96141386728</v>
      </c>
    </row>
    <row r="22" spans="1:12" x14ac:dyDescent="0.2">
      <c r="A22" s="132"/>
      <c r="B22" s="25">
        <f t="shared" si="2"/>
        <v>10</v>
      </c>
      <c r="C22" s="24">
        <f t="shared" si="3"/>
        <v>650.46569828562974</v>
      </c>
      <c r="D22" s="48">
        <f t="shared" si="4"/>
        <v>0.53784467571718786</v>
      </c>
      <c r="E22" s="24">
        <f t="shared" si="5"/>
        <v>558.92751067059476</v>
      </c>
      <c r="F22" s="48">
        <f t="shared" si="6"/>
        <v>0.4621553242828122</v>
      </c>
      <c r="G22" s="24">
        <f t="shared" si="7"/>
        <v>809.39320895622461</v>
      </c>
      <c r="H22" s="24">
        <f t="shared" si="0"/>
        <v>400</v>
      </c>
      <c r="I22" s="24">
        <f t="shared" si="8"/>
        <v>1209.3932089562245</v>
      </c>
      <c r="J22" s="24">
        <f t="shared" si="9"/>
        <v>129534.21214645535</v>
      </c>
      <c r="K22" s="24">
        <f t="shared" si="10"/>
        <v>56418.356058455705</v>
      </c>
      <c r="L22" s="24">
        <f t="shared" si="1"/>
        <v>185952.56820491105</v>
      </c>
    </row>
    <row r="23" spans="1:12" x14ac:dyDescent="0.2">
      <c r="A23" s="132"/>
      <c r="B23" s="25">
        <f t="shared" si="2"/>
        <v>11</v>
      </c>
      <c r="C23" s="24">
        <f t="shared" si="3"/>
        <v>647.67106073227671</v>
      </c>
      <c r="D23" s="48">
        <f t="shared" si="4"/>
        <v>0.53553389909577376</v>
      </c>
      <c r="E23" s="24">
        <f t="shared" si="5"/>
        <v>561.72214822394778</v>
      </c>
      <c r="F23" s="48">
        <f t="shared" si="6"/>
        <v>0.4644661009042263</v>
      </c>
      <c r="G23" s="24">
        <f t="shared" si="7"/>
        <v>809.39320895622461</v>
      </c>
      <c r="H23" s="24">
        <f t="shared" si="0"/>
        <v>400</v>
      </c>
      <c r="I23" s="24">
        <f t="shared" si="8"/>
        <v>1209.3932089562245</v>
      </c>
      <c r="J23" s="24">
        <f t="shared" si="9"/>
        <v>128972.48999823139</v>
      </c>
      <c r="K23" s="24">
        <f t="shared" si="10"/>
        <v>55770.684997723431</v>
      </c>
      <c r="L23" s="24">
        <f t="shared" si="1"/>
        <v>184743.17499595482</v>
      </c>
    </row>
    <row r="24" spans="1:12" x14ac:dyDescent="0.2">
      <c r="A24" s="132"/>
      <c r="B24" s="25">
        <f t="shared" si="2"/>
        <v>12</v>
      </c>
      <c r="C24" s="24">
        <f t="shared" si="3"/>
        <v>644.86244999115695</v>
      </c>
      <c r="D24" s="48">
        <f t="shared" si="4"/>
        <v>0.53321156859125252</v>
      </c>
      <c r="E24" s="24">
        <f t="shared" si="5"/>
        <v>564.53075896506755</v>
      </c>
      <c r="F24" s="48">
        <f t="shared" si="6"/>
        <v>0.46678843140874743</v>
      </c>
      <c r="G24" s="24">
        <f t="shared" si="7"/>
        <v>809.39320895622461</v>
      </c>
      <c r="H24" s="24">
        <f t="shared" si="0"/>
        <v>400</v>
      </c>
      <c r="I24" s="24">
        <f t="shared" si="8"/>
        <v>1209.3932089562245</v>
      </c>
      <c r="J24" s="24">
        <f t="shared" si="9"/>
        <v>128407.95923926633</v>
      </c>
      <c r="K24" s="24">
        <f t="shared" si="10"/>
        <v>55125.82254773227</v>
      </c>
      <c r="L24" s="24">
        <f t="shared" si="1"/>
        <v>183533.78178699862</v>
      </c>
    </row>
    <row r="25" spans="1:12" x14ac:dyDescent="0.2">
      <c r="A25" s="132">
        <f>A13+1</f>
        <v>2</v>
      </c>
      <c r="B25" s="25">
        <f t="shared" si="2"/>
        <v>13</v>
      </c>
      <c r="C25" s="24">
        <f t="shared" si="3"/>
        <v>642.03979619633162</v>
      </c>
      <c r="D25" s="48">
        <f t="shared" si="4"/>
        <v>0.53087762643420888</v>
      </c>
      <c r="E25" s="24">
        <f t="shared" si="5"/>
        <v>567.35341275989288</v>
      </c>
      <c r="F25" s="48">
        <f t="shared" si="6"/>
        <v>0.46912237356579117</v>
      </c>
      <c r="G25" s="24">
        <f t="shared" si="7"/>
        <v>809.39320895622461</v>
      </c>
      <c r="H25" s="24">
        <f t="shared" si="0"/>
        <v>400</v>
      </c>
      <c r="I25" s="24">
        <f t="shared" si="8"/>
        <v>1209.3932089562245</v>
      </c>
      <c r="J25" s="24">
        <f t="shared" si="9"/>
        <v>127840.60582650643</v>
      </c>
      <c r="K25" s="24">
        <f t="shared" si="10"/>
        <v>54483.782751535939</v>
      </c>
      <c r="L25" s="24">
        <f t="shared" si="1"/>
        <v>182324.38857804239</v>
      </c>
    </row>
    <row r="26" spans="1:12" x14ac:dyDescent="0.2">
      <c r="A26" s="132"/>
      <c r="B26" s="25">
        <f t="shared" si="2"/>
        <v>14</v>
      </c>
      <c r="C26" s="24">
        <f t="shared" si="3"/>
        <v>639.20302913253215</v>
      </c>
      <c r="D26" s="48">
        <f t="shared" si="4"/>
        <v>0.52853201456637988</v>
      </c>
      <c r="E26" s="24">
        <f t="shared" si="5"/>
        <v>570.19017982369235</v>
      </c>
      <c r="F26" s="48">
        <f t="shared" si="6"/>
        <v>0.47146798543362012</v>
      </c>
      <c r="G26" s="24">
        <f t="shared" si="7"/>
        <v>809.39320895622461</v>
      </c>
      <c r="H26" s="24">
        <f t="shared" si="0"/>
        <v>400</v>
      </c>
      <c r="I26" s="24">
        <f t="shared" si="8"/>
        <v>1209.3932089562245</v>
      </c>
      <c r="J26" s="24">
        <f t="shared" si="9"/>
        <v>127270.41564668274</v>
      </c>
      <c r="K26" s="24">
        <f t="shared" si="10"/>
        <v>53844.579722403403</v>
      </c>
      <c r="L26" s="24">
        <f t="shared" si="1"/>
        <v>181114.99536908616</v>
      </c>
    </row>
    <row r="27" spans="1:12" x14ac:dyDescent="0.2">
      <c r="A27" s="132"/>
      <c r="B27" s="25">
        <f t="shared" si="2"/>
        <v>15</v>
      </c>
      <c r="C27" s="24">
        <f t="shared" si="3"/>
        <v>636.35207823341375</v>
      </c>
      <c r="D27" s="48">
        <f t="shared" si="4"/>
        <v>0.52617467463921186</v>
      </c>
      <c r="E27" s="24">
        <f t="shared" si="5"/>
        <v>573.04113072281075</v>
      </c>
      <c r="F27" s="48">
        <f t="shared" si="6"/>
        <v>0.4738253253607882</v>
      </c>
      <c r="G27" s="24">
        <f t="shared" si="7"/>
        <v>809.39320895622461</v>
      </c>
      <c r="H27" s="24">
        <f t="shared" si="0"/>
        <v>400</v>
      </c>
      <c r="I27" s="24">
        <f t="shared" si="8"/>
        <v>1209.3932089562245</v>
      </c>
      <c r="J27" s="24">
        <f t="shared" si="9"/>
        <v>126697.37451595993</v>
      </c>
      <c r="K27" s="24">
        <f t="shared" si="10"/>
        <v>53208.227644169987</v>
      </c>
      <c r="L27" s="24">
        <f t="shared" si="1"/>
        <v>179905.60216012993</v>
      </c>
    </row>
    <row r="28" spans="1:12" x14ac:dyDescent="0.2">
      <c r="A28" s="132"/>
      <c r="B28" s="25">
        <f t="shared" si="2"/>
        <v>16</v>
      </c>
      <c r="C28" s="24">
        <f t="shared" si="3"/>
        <v>633.48687257979964</v>
      </c>
      <c r="D28" s="48">
        <f t="shared" si="4"/>
        <v>0.52380554801240786</v>
      </c>
      <c r="E28" s="24">
        <f t="shared" si="5"/>
        <v>575.90633637642486</v>
      </c>
      <c r="F28" s="48">
        <f t="shared" si="6"/>
        <v>0.47619445198759214</v>
      </c>
      <c r="G28" s="24">
        <f t="shared" si="7"/>
        <v>809.39320895622461</v>
      </c>
      <c r="H28" s="24">
        <f t="shared" si="0"/>
        <v>400</v>
      </c>
      <c r="I28" s="24">
        <f t="shared" si="8"/>
        <v>1209.3932089562245</v>
      </c>
      <c r="J28" s="24">
        <f t="shared" si="9"/>
        <v>126121.46817958351</v>
      </c>
      <c r="K28" s="24">
        <f t="shared" si="10"/>
        <v>52574.740771590186</v>
      </c>
      <c r="L28" s="24">
        <f t="shared" si="1"/>
        <v>178696.2089511737</v>
      </c>
    </row>
    <row r="29" spans="1:12" x14ac:dyDescent="0.2">
      <c r="A29" s="132"/>
      <c r="B29" s="25">
        <f t="shared" si="2"/>
        <v>17</v>
      </c>
      <c r="C29" s="24">
        <f t="shared" si="3"/>
        <v>630.60734089791754</v>
      </c>
      <c r="D29" s="48">
        <f t="shared" si="4"/>
        <v>0.52142457575246992</v>
      </c>
      <c r="E29" s="24">
        <f t="shared" si="5"/>
        <v>578.78586805830696</v>
      </c>
      <c r="F29" s="48">
        <f t="shared" si="6"/>
        <v>0.47857542424753008</v>
      </c>
      <c r="G29" s="24">
        <f t="shared" si="7"/>
        <v>809.39320895622461</v>
      </c>
      <c r="H29" s="24">
        <f t="shared" si="0"/>
        <v>400</v>
      </c>
      <c r="I29" s="24">
        <f t="shared" si="8"/>
        <v>1209.3932089562245</v>
      </c>
      <c r="J29" s="24">
        <f t="shared" si="9"/>
        <v>125542.6823115252</v>
      </c>
      <c r="K29" s="24">
        <f t="shared" si="10"/>
        <v>51944.133430692265</v>
      </c>
      <c r="L29" s="24">
        <f t="shared" si="1"/>
        <v>177486.81574221747</v>
      </c>
    </row>
    <row r="30" spans="1:12" x14ac:dyDescent="0.2">
      <c r="A30" s="132"/>
      <c r="B30" s="25">
        <f t="shared" si="2"/>
        <v>18</v>
      </c>
      <c r="C30" s="24">
        <f t="shared" si="3"/>
        <v>627.71341155762605</v>
      </c>
      <c r="D30" s="48">
        <f t="shared" si="4"/>
        <v>0.51903169863123233</v>
      </c>
      <c r="E30" s="24">
        <f t="shared" si="5"/>
        <v>581.67979739859845</v>
      </c>
      <c r="F30" s="48">
        <f t="shared" si="6"/>
        <v>0.48096830136876773</v>
      </c>
      <c r="G30" s="24">
        <f t="shared" si="7"/>
        <v>809.39320895622461</v>
      </c>
      <c r="H30" s="24">
        <f t="shared" si="0"/>
        <v>400</v>
      </c>
      <c r="I30" s="24">
        <f t="shared" si="8"/>
        <v>1209.3932089562245</v>
      </c>
      <c r="J30" s="24">
        <f t="shared" si="9"/>
        <v>124961.00251412661</v>
      </c>
      <c r="K30" s="24">
        <f t="shared" si="10"/>
        <v>51316.420019134639</v>
      </c>
      <c r="L30" s="24">
        <f t="shared" si="1"/>
        <v>176277.42253326124</v>
      </c>
    </row>
    <row r="31" spans="1:12" x14ac:dyDescent="0.2">
      <c r="A31" s="132"/>
      <c r="B31" s="25">
        <f t="shared" si="2"/>
        <v>19</v>
      </c>
      <c r="C31" s="24">
        <f t="shared" si="3"/>
        <v>624.80501257063304</v>
      </c>
      <c r="D31" s="48">
        <f t="shared" si="4"/>
        <v>0.51662685712438838</v>
      </c>
      <c r="E31" s="24">
        <f t="shared" si="5"/>
        <v>584.58819638559146</v>
      </c>
      <c r="F31" s="48">
        <f t="shared" si="6"/>
        <v>0.48337314287561156</v>
      </c>
      <c r="G31" s="24">
        <f t="shared" si="7"/>
        <v>809.39320895622461</v>
      </c>
      <c r="H31" s="24">
        <f t="shared" si="0"/>
        <v>400</v>
      </c>
      <c r="I31" s="24">
        <f t="shared" si="8"/>
        <v>1209.3932089562245</v>
      </c>
      <c r="J31" s="24">
        <f t="shared" si="9"/>
        <v>124376.41431774102</v>
      </c>
      <c r="K31" s="24">
        <f t="shared" si="10"/>
        <v>50691.615006564003</v>
      </c>
      <c r="L31" s="24">
        <f t="shared" si="1"/>
        <v>175068.02932430501</v>
      </c>
    </row>
    <row r="32" spans="1:12" x14ac:dyDescent="0.2">
      <c r="A32" s="132"/>
      <c r="B32" s="25">
        <f t="shared" si="2"/>
        <v>20</v>
      </c>
      <c r="C32" s="24">
        <f t="shared" si="3"/>
        <v>621.88207158870512</v>
      </c>
      <c r="D32" s="48">
        <f t="shared" si="4"/>
        <v>0.51420999141001045</v>
      </c>
      <c r="E32" s="24">
        <f t="shared" si="5"/>
        <v>587.51113736751938</v>
      </c>
      <c r="F32" s="48">
        <f t="shared" si="6"/>
        <v>0.48579000858998961</v>
      </c>
      <c r="G32" s="24">
        <f t="shared" si="7"/>
        <v>809.39320895622461</v>
      </c>
      <c r="H32" s="24">
        <f t="shared" si="0"/>
        <v>400</v>
      </c>
      <c r="I32" s="24">
        <f t="shared" si="8"/>
        <v>1209.3932089562245</v>
      </c>
      <c r="J32" s="24">
        <f t="shared" si="9"/>
        <v>123788.9031803735</v>
      </c>
      <c r="K32" s="24">
        <f t="shared" si="10"/>
        <v>50069.732934975298</v>
      </c>
      <c r="L32" s="24">
        <f t="shared" si="1"/>
        <v>173858.63611534878</v>
      </c>
    </row>
    <row r="33" spans="1:12" x14ac:dyDescent="0.2">
      <c r="A33" s="132"/>
      <c r="B33" s="25">
        <f t="shared" si="2"/>
        <v>21</v>
      </c>
      <c r="C33" s="24">
        <f t="shared" si="3"/>
        <v>618.94451590186748</v>
      </c>
      <c r="D33" s="48">
        <f t="shared" si="4"/>
        <v>0.51178104136706037</v>
      </c>
      <c r="E33" s="24">
        <f t="shared" si="5"/>
        <v>590.44869305435702</v>
      </c>
      <c r="F33" s="48">
        <f t="shared" si="6"/>
        <v>0.48821895863293957</v>
      </c>
      <c r="G33" s="24">
        <f t="shared" si="7"/>
        <v>809.39320895622461</v>
      </c>
      <c r="H33" s="24">
        <f t="shared" si="0"/>
        <v>400</v>
      </c>
      <c r="I33" s="24">
        <f t="shared" si="8"/>
        <v>1209.3932089562245</v>
      </c>
      <c r="J33" s="24">
        <f t="shared" si="9"/>
        <v>123198.45448731915</v>
      </c>
      <c r="K33" s="24">
        <f t="shared" si="10"/>
        <v>49450.788419073433</v>
      </c>
      <c r="L33" s="24">
        <f t="shared" si="1"/>
        <v>172649.24290639258</v>
      </c>
    </row>
    <row r="34" spans="1:12" x14ac:dyDescent="0.2">
      <c r="A34" s="132"/>
      <c r="B34" s="25">
        <f t="shared" si="2"/>
        <v>22</v>
      </c>
      <c r="C34" s="24">
        <f t="shared" si="3"/>
        <v>615.99227243659573</v>
      </c>
      <c r="D34" s="48">
        <f t="shared" si="4"/>
        <v>0.5093399465738957</v>
      </c>
      <c r="E34" s="24">
        <f t="shared" si="5"/>
        <v>593.40093651962877</v>
      </c>
      <c r="F34" s="48">
        <f t="shared" si="6"/>
        <v>0.49066005342610425</v>
      </c>
      <c r="G34" s="24">
        <f t="shared" si="7"/>
        <v>809.39320895622461</v>
      </c>
      <c r="H34" s="24">
        <f t="shared" si="0"/>
        <v>400</v>
      </c>
      <c r="I34" s="24">
        <f t="shared" si="8"/>
        <v>1209.3932089562245</v>
      </c>
      <c r="J34" s="24">
        <f t="shared" si="9"/>
        <v>122605.05355079952</v>
      </c>
      <c r="K34" s="24">
        <f t="shared" si="10"/>
        <v>48834.796146636836</v>
      </c>
      <c r="L34" s="24">
        <f t="shared" si="1"/>
        <v>171439.84969743635</v>
      </c>
    </row>
    <row r="35" spans="1:12" x14ac:dyDescent="0.2">
      <c r="A35" s="132"/>
      <c r="B35" s="25">
        <f t="shared" si="2"/>
        <v>23</v>
      </c>
      <c r="C35" s="24">
        <f t="shared" si="3"/>
        <v>613.02526775399758</v>
      </c>
      <c r="D35" s="48">
        <f t="shared" si="4"/>
        <v>0.50688664630676528</v>
      </c>
      <c r="E35" s="24">
        <f t="shared" si="5"/>
        <v>596.36794120222692</v>
      </c>
      <c r="F35" s="48">
        <f t="shared" si="6"/>
        <v>0.49311335369323478</v>
      </c>
      <c r="G35" s="24">
        <f t="shared" si="7"/>
        <v>809.39320895622461</v>
      </c>
      <c r="H35" s="24">
        <f t="shared" si="0"/>
        <v>400</v>
      </c>
      <c r="I35" s="24">
        <f t="shared" si="8"/>
        <v>1209.3932089562245</v>
      </c>
      <c r="J35" s="24">
        <f t="shared" si="9"/>
        <v>122008.68560959729</v>
      </c>
      <c r="K35" s="24">
        <f t="shared" si="10"/>
        <v>48221.770878882839</v>
      </c>
      <c r="L35" s="24">
        <f t="shared" si="1"/>
        <v>170230.45648848012</v>
      </c>
    </row>
    <row r="36" spans="1:12" x14ac:dyDescent="0.2">
      <c r="A36" s="132"/>
      <c r="B36" s="25">
        <f t="shared" si="2"/>
        <v>24</v>
      </c>
      <c r="C36" s="24">
        <f t="shared" si="3"/>
        <v>610.04342804798648</v>
      </c>
      <c r="D36" s="48">
        <f t="shared" si="4"/>
        <v>0.50442107953829907</v>
      </c>
      <c r="E36" s="24">
        <f t="shared" si="5"/>
        <v>599.34978090823802</v>
      </c>
      <c r="F36" s="48">
        <f t="shared" si="6"/>
        <v>0.49557892046170093</v>
      </c>
      <c r="G36" s="24">
        <f t="shared" si="7"/>
        <v>809.39320895622461</v>
      </c>
      <c r="H36" s="24">
        <f t="shared" si="0"/>
        <v>400</v>
      </c>
      <c r="I36" s="24">
        <f t="shared" si="8"/>
        <v>1209.3932089562245</v>
      </c>
      <c r="J36" s="24">
        <f t="shared" si="9"/>
        <v>121409.33582868906</v>
      </c>
      <c r="K36" s="24">
        <f t="shared" si="10"/>
        <v>47611.727450834849</v>
      </c>
      <c r="L36" s="24">
        <f t="shared" si="1"/>
        <v>169021.06327952392</v>
      </c>
    </row>
    <row r="37" spans="1:12" x14ac:dyDescent="0.2">
      <c r="A37" s="132">
        <f>A25+1</f>
        <v>3</v>
      </c>
      <c r="B37" s="25">
        <f t="shared" si="2"/>
        <v>25</v>
      </c>
      <c r="C37" s="24">
        <f t="shared" si="3"/>
        <v>607.04667914344532</v>
      </c>
      <c r="D37" s="48">
        <f t="shared" si="4"/>
        <v>0.50194318493599055</v>
      </c>
      <c r="E37" s="24">
        <f t="shared" si="5"/>
        <v>602.34652981277918</v>
      </c>
      <c r="F37" s="48">
        <f t="shared" si="6"/>
        <v>0.49805681506400939</v>
      </c>
      <c r="G37" s="24">
        <f t="shared" si="7"/>
        <v>809.39320895622461</v>
      </c>
      <c r="H37" s="24">
        <f t="shared" si="0"/>
        <v>400</v>
      </c>
      <c r="I37" s="24">
        <f t="shared" si="8"/>
        <v>1209.3932089562245</v>
      </c>
      <c r="J37" s="24">
        <f t="shared" si="9"/>
        <v>120806.98929887627</v>
      </c>
      <c r="K37" s="24">
        <f t="shared" si="10"/>
        <v>47004.680771691405</v>
      </c>
      <c r="L37" s="24">
        <f t="shared" si="1"/>
        <v>167811.67007056769</v>
      </c>
    </row>
    <row r="38" spans="1:12" x14ac:dyDescent="0.2">
      <c r="A38" s="132"/>
      <c r="B38" s="25">
        <f t="shared" si="2"/>
        <v>26</v>
      </c>
      <c r="C38" s="24">
        <f t="shared" si="3"/>
        <v>604.03494649438142</v>
      </c>
      <c r="D38" s="48">
        <f t="shared" si="4"/>
        <v>0.49945290086067057</v>
      </c>
      <c r="E38" s="24">
        <f t="shared" si="5"/>
        <v>605.35826246184308</v>
      </c>
      <c r="F38" s="48">
        <f t="shared" si="6"/>
        <v>0.50054709913932949</v>
      </c>
      <c r="G38" s="24">
        <f t="shared" si="7"/>
        <v>809.39320895622461</v>
      </c>
      <c r="H38" s="24">
        <f t="shared" si="0"/>
        <v>400</v>
      </c>
      <c r="I38" s="24">
        <f t="shared" si="8"/>
        <v>1209.3932089562245</v>
      </c>
      <c r="J38" s="24">
        <f t="shared" si="9"/>
        <v>120201.63103641443</v>
      </c>
      <c r="K38" s="24">
        <f t="shared" si="10"/>
        <v>46400.645825197025</v>
      </c>
      <c r="L38" s="24">
        <f t="shared" si="1"/>
        <v>166602.27686161146</v>
      </c>
    </row>
    <row r="39" spans="1:12" x14ac:dyDescent="0.2">
      <c r="A39" s="132"/>
      <c r="B39" s="25">
        <f t="shared" si="2"/>
        <v>27</v>
      </c>
      <c r="C39" s="24">
        <f t="shared" si="3"/>
        <v>601.00815518207219</v>
      </c>
      <c r="D39" s="48">
        <f t="shared" si="4"/>
        <v>0.49695016536497388</v>
      </c>
      <c r="E39" s="24">
        <f t="shared" si="5"/>
        <v>608.38505377415231</v>
      </c>
      <c r="F39" s="48">
        <f t="shared" si="6"/>
        <v>0.50304983463502606</v>
      </c>
      <c r="G39" s="24">
        <f t="shared" si="7"/>
        <v>809.39320895622461</v>
      </c>
      <c r="H39" s="24">
        <f t="shared" si="0"/>
        <v>400</v>
      </c>
      <c r="I39" s="24">
        <f t="shared" si="8"/>
        <v>1209.3932089562245</v>
      </c>
      <c r="J39" s="24">
        <f t="shared" si="9"/>
        <v>119593.24598264028</v>
      </c>
      <c r="K39" s="24">
        <f t="shared" si="10"/>
        <v>45799.637670014956</v>
      </c>
      <c r="L39" s="24">
        <f t="shared" si="1"/>
        <v>165392.88365265523</v>
      </c>
    </row>
    <row r="40" spans="1:12" x14ac:dyDescent="0.2">
      <c r="A40" s="132"/>
      <c r="B40" s="25">
        <f t="shared" si="2"/>
        <v>28</v>
      </c>
      <c r="C40" s="24">
        <f t="shared" si="3"/>
        <v>597.96622991320135</v>
      </c>
      <c r="D40" s="48">
        <f t="shared" si="4"/>
        <v>0.49443491619179869</v>
      </c>
      <c r="E40" s="24">
        <f t="shared" si="5"/>
        <v>611.42697904302315</v>
      </c>
      <c r="F40" s="48">
        <f t="shared" si="6"/>
        <v>0.50556508380820131</v>
      </c>
      <c r="G40" s="24">
        <f t="shared" si="7"/>
        <v>809.39320895622461</v>
      </c>
      <c r="H40" s="24">
        <f t="shared" si="0"/>
        <v>400</v>
      </c>
      <c r="I40" s="24">
        <f t="shared" si="8"/>
        <v>1209.3932089562245</v>
      </c>
      <c r="J40" s="24">
        <f t="shared" si="9"/>
        <v>118981.81900359725</v>
      </c>
      <c r="K40" s="24">
        <f t="shared" si="10"/>
        <v>45201.671440101753</v>
      </c>
      <c r="L40" s="24">
        <f t="shared" si="1"/>
        <v>164183.490443699</v>
      </c>
    </row>
    <row r="41" spans="1:12" x14ac:dyDescent="0.2">
      <c r="A41" s="132"/>
      <c r="B41" s="25">
        <f t="shared" si="2"/>
        <v>29</v>
      </c>
      <c r="C41" s="24">
        <f t="shared" si="3"/>
        <v>594.90909501798626</v>
      </c>
      <c r="D41" s="48">
        <f t="shared" si="4"/>
        <v>0.49190709077275774</v>
      </c>
      <c r="E41" s="24">
        <f t="shared" si="5"/>
        <v>614.48411393823824</v>
      </c>
      <c r="F41" s="48">
        <f t="shared" si="6"/>
        <v>0.50809290922724226</v>
      </c>
      <c r="G41" s="24">
        <f t="shared" si="7"/>
        <v>809.39320895622461</v>
      </c>
      <c r="H41" s="24">
        <f t="shared" si="0"/>
        <v>400</v>
      </c>
      <c r="I41" s="24">
        <f t="shared" si="8"/>
        <v>1209.3932089562245</v>
      </c>
      <c r="J41" s="24">
        <f t="shared" si="9"/>
        <v>118367.33488965902</v>
      </c>
      <c r="K41" s="24">
        <f t="shared" si="10"/>
        <v>44606.762345083764</v>
      </c>
      <c r="L41" s="24">
        <f t="shared" si="1"/>
        <v>162974.09723474277</v>
      </c>
    </row>
    <row r="42" spans="1:12" x14ac:dyDescent="0.2">
      <c r="A42" s="132"/>
      <c r="B42" s="25">
        <f t="shared" si="2"/>
        <v>30</v>
      </c>
      <c r="C42" s="24">
        <f t="shared" si="3"/>
        <v>591.83667444829507</v>
      </c>
      <c r="D42" s="48">
        <f t="shared" si="4"/>
        <v>0.48936662622662153</v>
      </c>
      <c r="E42" s="24">
        <f t="shared" si="5"/>
        <v>617.55653450792943</v>
      </c>
      <c r="F42" s="48">
        <f t="shared" si="6"/>
        <v>0.51063337377337847</v>
      </c>
      <c r="G42" s="24">
        <f t="shared" si="7"/>
        <v>809.39320895622461</v>
      </c>
      <c r="H42" s="24">
        <f t="shared" si="0"/>
        <v>400</v>
      </c>
      <c r="I42" s="24">
        <f t="shared" si="8"/>
        <v>1209.3932089562245</v>
      </c>
      <c r="J42" s="24">
        <f t="shared" si="9"/>
        <v>117749.77835515109</v>
      </c>
      <c r="K42" s="24">
        <f t="shared" si="10"/>
        <v>44014.925670635472</v>
      </c>
      <c r="L42" s="24">
        <f t="shared" si="1"/>
        <v>161764.70402578657</v>
      </c>
    </row>
    <row r="43" spans="1:12" x14ac:dyDescent="0.2">
      <c r="A43" s="132"/>
      <c r="B43" s="25">
        <f t="shared" si="2"/>
        <v>31</v>
      </c>
      <c r="C43" s="24">
        <f t="shared" si="3"/>
        <v>588.74889177575551</v>
      </c>
      <c r="D43" s="48">
        <f t="shared" si="4"/>
        <v>0.48681345935775466</v>
      </c>
      <c r="E43" s="24">
        <f t="shared" si="5"/>
        <v>620.64431718046899</v>
      </c>
      <c r="F43" s="48">
        <f t="shared" si="6"/>
        <v>0.51318654064224534</v>
      </c>
      <c r="G43" s="24">
        <f t="shared" si="7"/>
        <v>809.39320895622461</v>
      </c>
      <c r="H43" s="24">
        <f t="shared" si="0"/>
        <v>400</v>
      </c>
      <c r="I43" s="24">
        <f t="shared" si="8"/>
        <v>1209.3932089562245</v>
      </c>
      <c r="J43" s="24">
        <f t="shared" si="9"/>
        <v>117129.13403797062</v>
      </c>
      <c r="K43" s="24">
        <f t="shared" si="10"/>
        <v>43426.176778859714</v>
      </c>
      <c r="L43" s="24">
        <f t="shared" si="1"/>
        <v>160555.31081683034</v>
      </c>
    </row>
    <row r="44" spans="1:12" x14ac:dyDescent="0.2">
      <c r="A44" s="132"/>
      <c r="B44" s="25">
        <f t="shared" si="2"/>
        <v>32</v>
      </c>
      <c r="C44" s="24">
        <f t="shared" si="3"/>
        <v>585.64567018985315</v>
      </c>
      <c r="D44" s="48">
        <f t="shared" si="4"/>
        <v>0.48424752665454346</v>
      </c>
      <c r="E44" s="24">
        <f t="shared" si="5"/>
        <v>623.74753876637135</v>
      </c>
      <c r="F44" s="48">
        <f t="shared" si="6"/>
        <v>0.5157524733454566</v>
      </c>
      <c r="G44" s="24">
        <f t="shared" si="7"/>
        <v>809.39320895622461</v>
      </c>
      <c r="H44" s="24">
        <f t="shared" si="0"/>
        <v>400</v>
      </c>
      <c r="I44" s="24">
        <f t="shared" si="8"/>
        <v>1209.3932089562245</v>
      </c>
      <c r="J44" s="24">
        <f t="shared" si="9"/>
        <v>116505.38649920425</v>
      </c>
      <c r="K44" s="24">
        <f t="shared" si="10"/>
        <v>42840.531108669864</v>
      </c>
      <c r="L44" s="24">
        <f t="shared" si="1"/>
        <v>159345.91760787411</v>
      </c>
    </row>
    <row r="45" spans="1:12" x14ac:dyDescent="0.2">
      <c r="A45" s="132"/>
      <c r="B45" s="25">
        <f t="shared" si="2"/>
        <v>33</v>
      </c>
      <c r="C45" s="24">
        <f t="shared" si="3"/>
        <v>582.52693249602123</v>
      </c>
      <c r="D45" s="48">
        <f t="shared" si="4"/>
        <v>0.48166876428781613</v>
      </c>
      <c r="E45" s="24">
        <f t="shared" si="5"/>
        <v>626.86627646020327</v>
      </c>
      <c r="F45" s="48">
        <f t="shared" si="6"/>
        <v>0.51833123571218387</v>
      </c>
      <c r="G45" s="24">
        <f t="shared" si="7"/>
        <v>809.39320895622461</v>
      </c>
      <c r="H45" s="24">
        <f t="shared" si="0"/>
        <v>400</v>
      </c>
      <c r="I45" s="24">
        <f t="shared" si="8"/>
        <v>1209.3932089562245</v>
      </c>
      <c r="J45" s="24">
        <f t="shared" si="9"/>
        <v>115878.52022274405</v>
      </c>
      <c r="K45" s="24">
        <f t="shared" si="10"/>
        <v>42258.004176173839</v>
      </c>
      <c r="L45" s="24">
        <f t="shared" si="1"/>
        <v>158136.52439891789</v>
      </c>
    </row>
    <row r="46" spans="1:12" x14ac:dyDescent="0.2">
      <c r="A46" s="132"/>
      <c r="B46" s="25">
        <f t="shared" si="2"/>
        <v>34</v>
      </c>
      <c r="C46" s="24">
        <f t="shared" si="3"/>
        <v>579.39260111372027</v>
      </c>
      <c r="D46" s="48">
        <f t="shared" si="4"/>
        <v>0.47907710810925525</v>
      </c>
      <c r="E46" s="24">
        <f t="shared" si="5"/>
        <v>630.00060784250422</v>
      </c>
      <c r="F46" s="48">
        <f t="shared" si="6"/>
        <v>0.52092289189074481</v>
      </c>
      <c r="G46" s="24">
        <f t="shared" si="7"/>
        <v>809.39320895622461</v>
      </c>
      <c r="H46" s="24">
        <f t="shared" si="0"/>
        <v>400</v>
      </c>
      <c r="I46" s="24">
        <f t="shared" si="8"/>
        <v>1209.3932089562245</v>
      </c>
      <c r="J46" s="24">
        <f t="shared" si="9"/>
        <v>115248.51961490154</v>
      </c>
      <c r="K46" s="24">
        <f t="shared" si="10"/>
        <v>41678.611575060117</v>
      </c>
      <c r="L46" s="24">
        <f t="shared" si="1"/>
        <v>156927.13118996166</v>
      </c>
    </row>
    <row r="47" spans="1:12" x14ac:dyDescent="0.2">
      <c r="A47" s="132"/>
      <c r="B47" s="25">
        <f t="shared" si="2"/>
        <v>35</v>
      </c>
      <c r="C47" s="24">
        <f t="shared" si="3"/>
        <v>576.24259807450767</v>
      </c>
      <c r="D47" s="48">
        <f t="shared" si="4"/>
        <v>0.47647249364980143</v>
      </c>
      <c r="E47" s="24">
        <f t="shared" si="5"/>
        <v>633.15061088171683</v>
      </c>
      <c r="F47" s="48">
        <f t="shared" si="6"/>
        <v>0.52352750635019851</v>
      </c>
      <c r="G47" s="24">
        <f t="shared" si="7"/>
        <v>809.39320895622461</v>
      </c>
      <c r="H47" s="24">
        <f t="shared" si="0"/>
        <v>400</v>
      </c>
      <c r="I47" s="24">
        <f t="shared" si="8"/>
        <v>1209.3932089562245</v>
      </c>
      <c r="J47" s="24">
        <f t="shared" si="9"/>
        <v>114615.36900401983</v>
      </c>
      <c r="K47" s="24">
        <f t="shared" si="10"/>
        <v>41102.368976985606</v>
      </c>
      <c r="L47" s="24">
        <f t="shared" si="1"/>
        <v>155717.73798100543</v>
      </c>
    </row>
    <row r="48" spans="1:12" x14ac:dyDescent="0.2">
      <c r="A48" s="132"/>
      <c r="B48" s="25">
        <f t="shared" si="2"/>
        <v>36</v>
      </c>
      <c r="C48" s="24">
        <f t="shared" si="3"/>
        <v>573.0768450200992</v>
      </c>
      <c r="D48" s="48">
        <f t="shared" si="4"/>
        <v>0.47385485611805056</v>
      </c>
      <c r="E48" s="24">
        <f t="shared" si="5"/>
        <v>636.3163639361253</v>
      </c>
      <c r="F48" s="48">
        <f t="shared" si="6"/>
        <v>0.52614514388194944</v>
      </c>
      <c r="G48" s="24">
        <f t="shared" si="7"/>
        <v>809.39320895622461</v>
      </c>
      <c r="H48" s="24">
        <f t="shared" si="0"/>
        <v>400</v>
      </c>
      <c r="I48" s="24">
        <f t="shared" si="8"/>
        <v>1209.3932089562245</v>
      </c>
      <c r="J48" s="24">
        <f t="shared" si="9"/>
        <v>113979.0526400837</v>
      </c>
      <c r="K48" s="24">
        <f t="shared" si="10"/>
        <v>40529.292131965507</v>
      </c>
      <c r="L48" s="24">
        <f t="shared" si="1"/>
        <v>154508.3447720492</v>
      </c>
    </row>
    <row r="49" spans="1:12" x14ac:dyDescent="0.2">
      <c r="A49" s="132">
        <f>A37+1</f>
        <v>4</v>
      </c>
      <c r="B49" s="25">
        <f t="shared" si="2"/>
        <v>37</v>
      </c>
      <c r="C49" s="24">
        <f t="shared" si="3"/>
        <v>569.89526320041853</v>
      </c>
      <c r="D49" s="48">
        <f t="shared" si="4"/>
        <v>0.47122413039864075</v>
      </c>
      <c r="E49" s="24">
        <f t="shared" si="5"/>
        <v>639.49794575580597</v>
      </c>
      <c r="F49" s="48">
        <f t="shared" si="6"/>
        <v>0.52877586960135925</v>
      </c>
      <c r="G49" s="24">
        <f t="shared" si="7"/>
        <v>809.39320895622461</v>
      </c>
      <c r="H49" s="24">
        <f t="shared" si="0"/>
        <v>400</v>
      </c>
      <c r="I49" s="24">
        <f t="shared" si="8"/>
        <v>1209.3932089562245</v>
      </c>
      <c r="J49" s="24">
        <f t="shared" si="9"/>
        <v>113339.55469432789</v>
      </c>
      <c r="K49" s="24">
        <f t="shared" si="10"/>
        <v>39959.396868765085</v>
      </c>
      <c r="L49" s="24">
        <f t="shared" si="1"/>
        <v>153298.95156309297</v>
      </c>
    </row>
    <row r="50" spans="1:12" x14ac:dyDescent="0.2">
      <c r="A50" s="132"/>
      <c r="B50" s="25">
        <f t="shared" si="2"/>
        <v>38</v>
      </c>
      <c r="C50" s="24">
        <f t="shared" si="3"/>
        <v>566.69777347163949</v>
      </c>
      <c r="D50" s="48">
        <f t="shared" si="4"/>
        <v>0.46858025105063394</v>
      </c>
      <c r="E50" s="24">
        <f t="shared" si="5"/>
        <v>642.695435484585</v>
      </c>
      <c r="F50" s="48">
        <f t="shared" si="6"/>
        <v>0.53141974894936606</v>
      </c>
      <c r="G50" s="24">
        <f t="shared" si="7"/>
        <v>809.39320895622461</v>
      </c>
      <c r="H50" s="24">
        <f t="shared" si="0"/>
        <v>400</v>
      </c>
      <c r="I50" s="24">
        <f t="shared" si="8"/>
        <v>1209.3932089562245</v>
      </c>
      <c r="J50" s="24">
        <f t="shared" si="9"/>
        <v>112696.85925884331</v>
      </c>
      <c r="K50" s="24">
        <f t="shared" si="10"/>
        <v>39392.699095293443</v>
      </c>
      <c r="L50" s="24">
        <f t="shared" si="1"/>
        <v>152089.55835413677</v>
      </c>
    </row>
    <row r="51" spans="1:12" x14ac:dyDescent="0.2">
      <c r="A51" s="132"/>
      <c r="B51" s="25">
        <f t="shared" si="2"/>
        <v>39</v>
      </c>
      <c r="C51" s="24">
        <f t="shared" si="3"/>
        <v>563.48429629421651</v>
      </c>
      <c r="D51" s="48">
        <f t="shared" si="4"/>
        <v>0.4659231523058871</v>
      </c>
      <c r="E51" s="24">
        <f t="shared" si="5"/>
        <v>645.90891266200799</v>
      </c>
      <c r="F51" s="48">
        <f t="shared" si="6"/>
        <v>0.5340768476941129</v>
      </c>
      <c r="G51" s="24">
        <f t="shared" si="7"/>
        <v>809.39320895622461</v>
      </c>
      <c r="H51" s="24">
        <f t="shared" si="0"/>
        <v>400</v>
      </c>
      <c r="I51" s="24">
        <f t="shared" si="8"/>
        <v>1209.3932089562245</v>
      </c>
      <c r="J51" s="24">
        <f t="shared" si="9"/>
        <v>112050.9503461813</v>
      </c>
      <c r="K51" s="24">
        <f t="shared" si="10"/>
        <v>38829.21479899923</v>
      </c>
      <c r="L51" s="24">
        <f t="shared" si="1"/>
        <v>150880.16514518054</v>
      </c>
    </row>
    <row r="52" spans="1:12" x14ac:dyDescent="0.2">
      <c r="A52" s="132"/>
      <c r="B52" s="25">
        <f t="shared" si="2"/>
        <v>40</v>
      </c>
      <c r="C52" s="24">
        <f t="shared" si="3"/>
        <v>560.25475173090649</v>
      </c>
      <c r="D52" s="48">
        <f t="shared" si="4"/>
        <v>0.46325276806741655</v>
      </c>
      <c r="E52" s="24">
        <f t="shared" si="5"/>
        <v>649.13845722531801</v>
      </c>
      <c r="F52" s="48">
        <f t="shared" si="6"/>
        <v>0.53674723193258345</v>
      </c>
      <c r="G52" s="24">
        <f t="shared" si="7"/>
        <v>809.39320895622461</v>
      </c>
      <c r="H52" s="24">
        <f t="shared" si="0"/>
        <v>400</v>
      </c>
      <c r="I52" s="24">
        <f t="shared" si="8"/>
        <v>1209.3932089562245</v>
      </c>
      <c r="J52" s="24">
        <f t="shared" si="9"/>
        <v>111401.81188895598</v>
      </c>
      <c r="K52" s="24">
        <f t="shared" si="10"/>
        <v>38268.960047268323</v>
      </c>
      <c r="L52" s="24">
        <f t="shared" si="1"/>
        <v>149670.77193622431</v>
      </c>
    </row>
    <row r="53" spans="1:12" x14ac:dyDescent="0.2">
      <c r="A53" s="132"/>
      <c r="B53" s="25">
        <f t="shared" si="2"/>
        <v>41</v>
      </c>
      <c r="C53" s="24">
        <f t="shared" si="3"/>
        <v>557.00905944477995</v>
      </c>
      <c r="D53" s="48">
        <f t="shared" si="4"/>
        <v>0.46056903190775367</v>
      </c>
      <c r="E53" s="24">
        <f t="shared" si="5"/>
        <v>652.38414951144455</v>
      </c>
      <c r="F53" s="48">
        <f t="shared" si="6"/>
        <v>0.53943096809224633</v>
      </c>
      <c r="G53" s="24">
        <f t="shared" si="7"/>
        <v>809.39320895622461</v>
      </c>
      <c r="H53" s="24">
        <f t="shared" si="0"/>
        <v>400</v>
      </c>
      <c r="I53" s="24">
        <f t="shared" si="8"/>
        <v>1209.3932089562245</v>
      </c>
      <c r="J53" s="24">
        <f t="shared" si="9"/>
        <v>110749.42773944454</v>
      </c>
      <c r="K53" s="24">
        <f t="shared" si="10"/>
        <v>37711.95098782354</v>
      </c>
      <c r="L53" s="24">
        <f t="shared" si="1"/>
        <v>148461.37872726808</v>
      </c>
    </row>
    <row r="54" spans="1:12" x14ac:dyDescent="0.2">
      <c r="A54" s="132"/>
      <c r="B54" s="25">
        <f t="shared" si="2"/>
        <v>42</v>
      </c>
      <c r="C54" s="24">
        <f t="shared" si="3"/>
        <v>553.74713869722268</v>
      </c>
      <c r="D54" s="48">
        <f t="shared" si="4"/>
        <v>0.45787187706729238</v>
      </c>
      <c r="E54" s="24">
        <f t="shared" si="5"/>
        <v>655.64607025900182</v>
      </c>
      <c r="F54" s="48">
        <f t="shared" si="6"/>
        <v>0.54212812293270762</v>
      </c>
      <c r="G54" s="24">
        <f t="shared" si="7"/>
        <v>809.39320895622461</v>
      </c>
      <c r="H54" s="24">
        <f t="shared" si="0"/>
        <v>400</v>
      </c>
      <c r="I54" s="24">
        <f t="shared" si="8"/>
        <v>1209.3932089562245</v>
      </c>
      <c r="J54" s="24">
        <f t="shared" si="9"/>
        <v>110093.78166918554</v>
      </c>
      <c r="K54" s="24">
        <f t="shared" si="10"/>
        <v>37158.203849126316</v>
      </c>
      <c r="L54" s="24">
        <f t="shared" si="1"/>
        <v>147251.98551831185</v>
      </c>
    </row>
    <row r="55" spans="1:12" x14ac:dyDescent="0.2">
      <c r="A55" s="132"/>
      <c r="B55" s="25">
        <f t="shared" si="2"/>
        <v>43</v>
      </c>
      <c r="C55" s="24">
        <f t="shared" si="3"/>
        <v>550.46890834592773</v>
      </c>
      <c r="D55" s="48">
        <f t="shared" si="4"/>
        <v>0.4551612364526289</v>
      </c>
      <c r="E55" s="24">
        <f t="shared" si="5"/>
        <v>658.92430061029677</v>
      </c>
      <c r="F55" s="48">
        <f t="shared" si="6"/>
        <v>0.54483876354737115</v>
      </c>
      <c r="G55" s="24">
        <f t="shared" si="7"/>
        <v>809.39320895622461</v>
      </c>
      <c r="H55" s="24">
        <f t="shared" si="0"/>
        <v>400</v>
      </c>
      <c r="I55" s="24">
        <f t="shared" si="8"/>
        <v>1209.3932089562245</v>
      </c>
      <c r="J55" s="24">
        <f t="shared" si="9"/>
        <v>109434.85736857525</v>
      </c>
      <c r="K55" s="24">
        <f t="shared" si="10"/>
        <v>36607.734940780385</v>
      </c>
      <c r="L55" s="24">
        <f t="shared" si="1"/>
        <v>146042.59230935562</v>
      </c>
    </row>
    <row r="56" spans="1:12" x14ac:dyDescent="0.2">
      <c r="A56" s="132"/>
      <c r="B56" s="25">
        <f t="shared" si="2"/>
        <v>44</v>
      </c>
      <c r="C56" s="24">
        <f t="shared" si="3"/>
        <v>547.1742868428762</v>
      </c>
      <c r="D56" s="48">
        <f t="shared" si="4"/>
        <v>0.45243704263489198</v>
      </c>
      <c r="E56" s="24">
        <f t="shared" si="5"/>
        <v>662.2189221133483</v>
      </c>
      <c r="F56" s="48">
        <f t="shared" si="6"/>
        <v>0.54756295736510796</v>
      </c>
      <c r="G56" s="24">
        <f t="shared" si="7"/>
        <v>809.39320895622461</v>
      </c>
      <c r="H56" s="24">
        <f t="shared" si="0"/>
        <v>400</v>
      </c>
      <c r="I56" s="24">
        <f t="shared" si="8"/>
        <v>1209.3932089562245</v>
      </c>
      <c r="J56" s="24">
        <f t="shared" si="9"/>
        <v>108772.6384464619</v>
      </c>
      <c r="K56" s="24">
        <f t="shared" si="10"/>
        <v>36060.560653937508</v>
      </c>
      <c r="L56" s="24">
        <f t="shared" si="1"/>
        <v>144833.19910039942</v>
      </c>
    </row>
    <row r="57" spans="1:12" x14ac:dyDescent="0.2">
      <c r="A57" s="132"/>
      <c r="B57" s="25">
        <f t="shared" si="2"/>
        <v>45</v>
      </c>
      <c r="C57" s="24">
        <f t="shared" si="3"/>
        <v>543.86319223230953</v>
      </c>
      <c r="D57" s="48">
        <f t="shared" si="4"/>
        <v>0.44969922784806654</v>
      </c>
      <c r="E57" s="24">
        <f t="shared" si="5"/>
        <v>665.53001672391497</v>
      </c>
      <c r="F57" s="48">
        <f t="shared" si="6"/>
        <v>0.55030077215193351</v>
      </c>
      <c r="G57" s="24">
        <f t="shared" si="7"/>
        <v>809.39320895622461</v>
      </c>
      <c r="H57" s="24">
        <f t="shared" si="0"/>
        <v>400</v>
      </c>
      <c r="I57" s="24">
        <f t="shared" si="8"/>
        <v>1209.3932089562245</v>
      </c>
      <c r="J57" s="24">
        <f t="shared" si="9"/>
        <v>108107.10842973799</v>
      </c>
      <c r="K57" s="24">
        <f t="shared" si="10"/>
        <v>35516.697461705196</v>
      </c>
      <c r="L57" s="24">
        <f t="shared" si="1"/>
        <v>143623.80589144319</v>
      </c>
    </row>
    <row r="58" spans="1:12" x14ac:dyDescent="0.2">
      <c r="A58" s="132"/>
      <c r="B58" s="25">
        <f t="shared" si="2"/>
        <v>46</v>
      </c>
      <c r="C58" s="24">
        <f t="shared" si="3"/>
        <v>540.53554214868996</v>
      </c>
      <c r="D58" s="48">
        <f t="shared" si="4"/>
        <v>0.44694772398730687</v>
      </c>
      <c r="E58" s="24">
        <f t="shared" si="5"/>
        <v>668.85766680753454</v>
      </c>
      <c r="F58" s="48">
        <f t="shared" si="6"/>
        <v>0.55305227601269313</v>
      </c>
      <c r="G58" s="24">
        <f t="shared" si="7"/>
        <v>809.39320895622461</v>
      </c>
      <c r="H58" s="24">
        <f t="shared" si="0"/>
        <v>400</v>
      </c>
      <c r="I58" s="24">
        <f t="shared" si="8"/>
        <v>1209.3932089562245</v>
      </c>
      <c r="J58" s="24">
        <f t="shared" si="9"/>
        <v>107438.25076293045</v>
      </c>
      <c r="K58" s="24">
        <f t="shared" si="10"/>
        <v>34976.161919556507</v>
      </c>
      <c r="L58" s="24">
        <f t="shared" si="1"/>
        <v>142414.41268248696</v>
      </c>
    </row>
    <row r="59" spans="1:12" x14ac:dyDescent="0.2">
      <c r="A59" s="132"/>
      <c r="B59" s="25">
        <f t="shared" si="2"/>
        <v>47</v>
      </c>
      <c r="C59" s="24">
        <f t="shared" si="3"/>
        <v>537.19125381465221</v>
      </c>
      <c r="D59" s="48">
        <f t="shared" si="4"/>
        <v>0.44418246260724331</v>
      </c>
      <c r="E59" s="24">
        <f t="shared" si="5"/>
        <v>672.20195514157228</v>
      </c>
      <c r="F59" s="48">
        <f t="shared" si="6"/>
        <v>0.55581753739275663</v>
      </c>
      <c r="G59" s="24">
        <f t="shared" si="7"/>
        <v>809.39320895622461</v>
      </c>
      <c r="H59" s="24">
        <f t="shared" si="0"/>
        <v>400</v>
      </c>
      <c r="I59" s="24">
        <f t="shared" si="8"/>
        <v>1209.3932089562245</v>
      </c>
      <c r="J59" s="24">
        <f t="shared" si="9"/>
        <v>106766.04880778887</v>
      </c>
      <c r="K59" s="24">
        <f t="shared" si="10"/>
        <v>34438.970665741857</v>
      </c>
      <c r="L59" s="24">
        <f t="shared" si="1"/>
        <v>141205.01947353073</v>
      </c>
    </row>
    <row r="60" spans="1:12" x14ac:dyDescent="0.2">
      <c r="A60" s="132"/>
      <c r="B60" s="25">
        <f t="shared" si="2"/>
        <v>48</v>
      </c>
      <c r="C60" s="24">
        <f t="shared" si="3"/>
        <v>533.83024403894433</v>
      </c>
      <c r="D60" s="48">
        <f t="shared" si="4"/>
        <v>0.44140337492027953</v>
      </c>
      <c r="E60" s="24">
        <f t="shared" si="5"/>
        <v>675.56296491728017</v>
      </c>
      <c r="F60" s="48">
        <f t="shared" si="6"/>
        <v>0.55859662507972052</v>
      </c>
      <c r="G60" s="24">
        <f t="shared" si="7"/>
        <v>809.39320895622461</v>
      </c>
      <c r="H60" s="24">
        <f t="shared" si="0"/>
        <v>400</v>
      </c>
      <c r="I60" s="24">
        <f t="shared" si="8"/>
        <v>1209.3932089562245</v>
      </c>
      <c r="J60" s="24">
        <f t="shared" si="9"/>
        <v>106090.4858428716</v>
      </c>
      <c r="K60" s="24">
        <f t="shared" si="10"/>
        <v>33905.140421702912</v>
      </c>
      <c r="L60" s="24">
        <f t="shared" si="1"/>
        <v>139995.6262645745</v>
      </c>
    </row>
    <row r="61" spans="1:12" x14ac:dyDescent="0.2">
      <c r="A61" s="132">
        <f>A49+1</f>
        <v>5</v>
      </c>
      <c r="B61" s="25">
        <f t="shared" si="2"/>
        <v>49</v>
      </c>
      <c r="C61" s="24">
        <f t="shared" si="3"/>
        <v>530.45242921435795</v>
      </c>
      <c r="D61" s="48">
        <f t="shared" si="4"/>
        <v>0.43861039179488093</v>
      </c>
      <c r="E61" s="24">
        <f t="shared" si="5"/>
        <v>678.94077974186655</v>
      </c>
      <c r="F61" s="48">
        <f t="shared" si="6"/>
        <v>0.56138960820511907</v>
      </c>
      <c r="G61" s="24">
        <f t="shared" si="7"/>
        <v>809.39320895622461</v>
      </c>
      <c r="H61" s="24">
        <f t="shared" si="0"/>
        <v>400</v>
      </c>
      <c r="I61" s="24">
        <f t="shared" si="8"/>
        <v>1209.3932089562245</v>
      </c>
      <c r="J61" s="24">
        <f t="shared" si="9"/>
        <v>105411.54506312973</v>
      </c>
      <c r="K61" s="24">
        <f t="shared" si="10"/>
        <v>33374.687992488551</v>
      </c>
      <c r="L61" s="24">
        <f t="shared" si="1"/>
        <v>138786.23305561827</v>
      </c>
    </row>
    <row r="62" spans="1:12" x14ac:dyDescent="0.2">
      <c r="A62" s="132"/>
      <c r="B62" s="25">
        <f t="shared" si="2"/>
        <v>50</v>
      </c>
      <c r="C62" s="24">
        <f t="shared" si="3"/>
        <v>527.05772531564867</v>
      </c>
      <c r="D62" s="48">
        <f t="shared" si="4"/>
        <v>0.43580344375385538</v>
      </c>
      <c r="E62" s="24">
        <f t="shared" si="5"/>
        <v>682.33548364057583</v>
      </c>
      <c r="F62" s="48">
        <f t="shared" si="6"/>
        <v>0.56419655624614462</v>
      </c>
      <c r="G62" s="24">
        <f t="shared" si="7"/>
        <v>809.39320895622461</v>
      </c>
      <c r="H62" s="24">
        <f t="shared" si="0"/>
        <v>400</v>
      </c>
      <c r="I62" s="24">
        <f t="shared" si="8"/>
        <v>1209.3932089562245</v>
      </c>
      <c r="J62" s="24">
        <f t="shared" si="9"/>
        <v>104729.20957948915</v>
      </c>
      <c r="K62" s="24">
        <f t="shared" si="10"/>
        <v>32847.630267172899</v>
      </c>
      <c r="L62" s="24">
        <f t="shared" si="1"/>
        <v>137576.83984666204</v>
      </c>
    </row>
    <row r="63" spans="1:12" x14ac:dyDescent="0.2">
      <c r="A63" s="132"/>
      <c r="B63" s="25">
        <f t="shared" si="2"/>
        <v>51</v>
      </c>
      <c r="C63" s="24">
        <f t="shared" si="3"/>
        <v>523.64604789744578</v>
      </c>
      <c r="D63" s="48">
        <f t="shared" si="4"/>
        <v>0.43298246097262466</v>
      </c>
      <c r="E63" s="24">
        <f t="shared" si="5"/>
        <v>685.74716105877872</v>
      </c>
      <c r="F63" s="48">
        <f t="shared" si="6"/>
        <v>0.56701753902737528</v>
      </c>
      <c r="G63" s="24">
        <f t="shared" si="7"/>
        <v>809.39320895622461</v>
      </c>
      <c r="H63" s="24">
        <f t="shared" si="0"/>
        <v>400</v>
      </c>
      <c r="I63" s="24">
        <f t="shared" si="8"/>
        <v>1209.3932089562245</v>
      </c>
      <c r="J63" s="24">
        <f t="shared" si="9"/>
        <v>104043.46241843037</v>
      </c>
      <c r="K63" s="24">
        <f t="shared" si="10"/>
        <v>32323.984219275455</v>
      </c>
      <c r="L63" s="24">
        <f t="shared" si="1"/>
        <v>136367.44663770581</v>
      </c>
    </row>
    <row r="64" spans="1:12" x14ac:dyDescent="0.2">
      <c r="A64" s="132"/>
      <c r="B64" s="25">
        <f t="shared" si="2"/>
        <v>52</v>
      </c>
      <c r="C64" s="24">
        <f t="shared" si="3"/>
        <v>520.21731209215181</v>
      </c>
      <c r="D64" s="48">
        <f t="shared" si="4"/>
        <v>0.43014737327748775</v>
      </c>
      <c r="E64" s="24">
        <f t="shared" si="5"/>
        <v>689.17589686407268</v>
      </c>
      <c r="F64" s="48">
        <f t="shared" si="6"/>
        <v>0.56985262672251225</v>
      </c>
      <c r="G64" s="24">
        <f t="shared" si="7"/>
        <v>809.39320895622461</v>
      </c>
      <c r="H64" s="24">
        <f t="shared" si="0"/>
        <v>400</v>
      </c>
      <c r="I64" s="24">
        <f t="shared" si="8"/>
        <v>1209.3932089562245</v>
      </c>
      <c r="J64" s="24">
        <f t="shared" si="9"/>
        <v>103354.28652156629</v>
      </c>
      <c r="K64" s="24">
        <f t="shared" si="10"/>
        <v>31803.766907183304</v>
      </c>
      <c r="L64" s="24">
        <f t="shared" si="1"/>
        <v>135158.05342874958</v>
      </c>
    </row>
    <row r="65" spans="1:12" x14ac:dyDescent="0.2">
      <c r="A65" s="132"/>
      <c r="B65" s="25">
        <f t="shared" si="2"/>
        <v>53</v>
      </c>
      <c r="C65" s="24">
        <f t="shared" si="3"/>
        <v>516.77143260783146</v>
      </c>
      <c r="D65" s="48">
        <f t="shared" si="4"/>
        <v>0.4272981101438752</v>
      </c>
      <c r="E65" s="24">
        <f t="shared" si="5"/>
        <v>692.62177634839304</v>
      </c>
      <c r="F65" s="48">
        <f t="shared" si="6"/>
        <v>0.5727018898561248</v>
      </c>
      <c r="G65" s="24">
        <f t="shared" si="7"/>
        <v>809.39320895622461</v>
      </c>
      <c r="H65" s="24">
        <f t="shared" si="0"/>
        <v>400</v>
      </c>
      <c r="I65" s="24">
        <f t="shared" si="8"/>
        <v>1209.3932089562245</v>
      </c>
      <c r="J65" s="24">
        <f t="shared" si="9"/>
        <v>102661.6647452179</v>
      </c>
      <c r="K65" s="24">
        <f t="shared" si="10"/>
        <v>31286.995474575473</v>
      </c>
      <c r="L65" s="24">
        <f t="shared" si="1"/>
        <v>133948.66021979338</v>
      </c>
    </row>
    <row r="66" spans="1:12" x14ac:dyDescent="0.2">
      <c r="A66" s="132"/>
      <c r="B66" s="25">
        <f t="shared" si="2"/>
        <v>54</v>
      </c>
      <c r="C66" s="24">
        <f t="shared" si="3"/>
        <v>513.3083237260895</v>
      </c>
      <c r="D66" s="48">
        <f t="shared" si="4"/>
        <v>0.42443460069459454</v>
      </c>
      <c r="E66" s="24">
        <f t="shared" si="5"/>
        <v>696.084885230135</v>
      </c>
      <c r="F66" s="48">
        <f t="shared" si="6"/>
        <v>0.5755653993054054</v>
      </c>
      <c r="G66" s="24">
        <f t="shared" si="7"/>
        <v>809.39320895622461</v>
      </c>
      <c r="H66" s="24">
        <f t="shared" si="0"/>
        <v>400</v>
      </c>
      <c r="I66" s="24">
        <f t="shared" si="8"/>
        <v>1209.3932089562245</v>
      </c>
      <c r="J66" s="24">
        <f t="shared" si="9"/>
        <v>101965.57985998777</v>
      </c>
      <c r="K66" s="24">
        <f t="shared" si="10"/>
        <v>30773.687150849382</v>
      </c>
      <c r="L66" s="24">
        <f t="shared" si="1"/>
        <v>132739.26701083715</v>
      </c>
    </row>
    <row r="67" spans="1:12" x14ac:dyDescent="0.2">
      <c r="A67" s="132"/>
      <c r="B67" s="25">
        <f t="shared" si="2"/>
        <v>55</v>
      </c>
      <c r="C67" s="24">
        <f t="shared" si="3"/>
        <v>509.82789929993891</v>
      </c>
      <c r="D67" s="48">
        <f t="shared" si="4"/>
        <v>0.4215567736980676</v>
      </c>
      <c r="E67" s="24">
        <f t="shared" si="5"/>
        <v>699.56530965628554</v>
      </c>
      <c r="F67" s="48">
        <f t="shared" si="6"/>
        <v>0.57844322630193235</v>
      </c>
      <c r="G67" s="24">
        <f t="shared" si="7"/>
        <v>809.39320895622461</v>
      </c>
      <c r="H67" s="24">
        <f t="shared" si="0"/>
        <v>400</v>
      </c>
      <c r="I67" s="24">
        <f t="shared" si="8"/>
        <v>1209.3932089562245</v>
      </c>
      <c r="J67" s="24">
        <f t="shared" si="9"/>
        <v>101266.01455033149</v>
      </c>
      <c r="K67" s="24">
        <f t="shared" si="10"/>
        <v>30263.859251549442</v>
      </c>
      <c r="L67" s="24">
        <f t="shared" si="1"/>
        <v>131529.87380188092</v>
      </c>
    </row>
    <row r="68" spans="1:12" x14ac:dyDescent="0.2">
      <c r="A68" s="132"/>
      <c r="B68" s="25">
        <f t="shared" si="2"/>
        <v>56</v>
      </c>
      <c r="C68" s="24">
        <f t="shared" si="3"/>
        <v>506.33007275165744</v>
      </c>
      <c r="D68" s="48">
        <f t="shared" si="4"/>
        <v>0.4186645575665579</v>
      </c>
      <c r="E68" s="24">
        <f t="shared" si="5"/>
        <v>703.06313620456706</v>
      </c>
      <c r="F68" s="48">
        <f t="shared" si="6"/>
        <v>0.58133544243344215</v>
      </c>
      <c r="G68" s="24">
        <f t="shared" si="7"/>
        <v>809.39320895622461</v>
      </c>
      <c r="H68" s="24">
        <f t="shared" si="0"/>
        <v>400</v>
      </c>
      <c r="I68" s="24">
        <f t="shared" si="8"/>
        <v>1209.3932089562245</v>
      </c>
      <c r="J68" s="24">
        <f t="shared" si="9"/>
        <v>100562.95141412692</v>
      </c>
      <c r="K68" s="24">
        <f t="shared" si="10"/>
        <v>29757.529178797784</v>
      </c>
      <c r="L68" s="24">
        <f t="shared" si="1"/>
        <v>130320.48059292469</v>
      </c>
    </row>
    <row r="69" spans="1:12" x14ac:dyDescent="0.2">
      <c r="A69" s="132"/>
      <c r="B69" s="25">
        <f t="shared" si="2"/>
        <v>57</v>
      </c>
      <c r="C69" s="24">
        <f t="shared" si="3"/>
        <v>502.81475707063458</v>
      </c>
      <c r="D69" s="48">
        <f t="shared" si="4"/>
        <v>0.41575788035439065</v>
      </c>
      <c r="E69" s="24">
        <f t="shared" si="5"/>
        <v>706.57845188558986</v>
      </c>
      <c r="F69" s="48">
        <f t="shared" si="6"/>
        <v>0.58424211964560924</v>
      </c>
      <c r="G69" s="24">
        <f t="shared" si="7"/>
        <v>809.39320895622461</v>
      </c>
      <c r="H69" s="24">
        <f t="shared" si="0"/>
        <v>400</v>
      </c>
      <c r="I69" s="24">
        <f t="shared" si="8"/>
        <v>1209.3932089562245</v>
      </c>
      <c r="J69" s="24">
        <f t="shared" si="9"/>
        <v>99856.372962241323</v>
      </c>
      <c r="K69" s="24">
        <f t="shared" si="10"/>
        <v>29254.714421727149</v>
      </c>
      <c r="L69" s="24">
        <f t="shared" si="1"/>
        <v>129111.08738396846</v>
      </c>
    </row>
    <row r="70" spans="1:12" x14ac:dyDescent="0.2">
      <c r="A70" s="132"/>
      <c r="B70" s="25">
        <f t="shared" si="2"/>
        <v>58</v>
      </c>
      <c r="C70" s="24">
        <f t="shared" si="3"/>
        <v>499.28186481120662</v>
      </c>
      <c r="D70" s="48">
        <f t="shared" si="4"/>
        <v>0.41283666975616262</v>
      </c>
      <c r="E70" s="24">
        <f t="shared" si="5"/>
        <v>710.11134414501794</v>
      </c>
      <c r="F70" s="48">
        <f t="shared" si="6"/>
        <v>0.58716333024383749</v>
      </c>
      <c r="G70" s="24">
        <f t="shared" si="7"/>
        <v>809.39320895622461</v>
      </c>
      <c r="H70" s="24">
        <f t="shared" si="0"/>
        <v>400</v>
      </c>
      <c r="I70" s="24">
        <f t="shared" si="8"/>
        <v>1209.3932089562245</v>
      </c>
      <c r="J70" s="24">
        <f t="shared" si="9"/>
        <v>99146.261618096309</v>
      </c>
      <c r="K70" s="24">
        <f t="shared" si="10"/>
        <v>28755.432556915941</v>
      </c>
      <c r="L70" s="24">
        <f t="shared" si="1"/>
        <v>127901.69417501225</v>
      </c>
    </row>
    <row r="71" spans="1:12" x14ac:dyDescent="0.2">
      <c r="A71" s="132"/>
      <c r="B71" s="25">
        <f t="shared" si="2"/>
        <v>59</v>
      </c>
      <c r="C71" s="24">
        <f t="shared" si="3"/>
        <v>495.73130809048155</v>
      </c>
      <c r="D71" s="48">
        <f t="shared" si="4"/>
        <v>0.40990085310494345</v>
      </c>
      <c r="E71" s="24">
        <f t="shared" si="5"/>
        <v>713.66190086574295</v>
      </c>
      <c r="F71" s="48">
        <f t="shared" si="6"/>
        <v>0.5900991468950566</v>
      </c>
      <c r="G71" s="24">
        <f t="shared" si="7"/>
        <v>809.39320895622461</v>
      </c>
      <c r="H71" s="24">
        <f t="shared" si="0"/>
        <v>400</v>
      </c>
      <c r="I71" s="24">
        <f t="shared" si="8"/>
        <v>1209.3932089562245</v>
      </c>
      <c r="J71" s="24">
        <f t="shared" si="9"/>
        <v>98432.599717230565</v>
      </c>
      <c r="K71" s="24">
        <f t="shared" si="10"/>
        <v>28259.701248825459</v>
      </c>
      <c r="L71" s="24">
        <f t="shared" si="1"/>
        <v>126692.30096605602</v>
      </c>
    </row>
    <row r="72" spans="1:12" x14ac:dyDescent="0.2">
      <c r="A72" s="132"/>
      <c r="B72" s="25">
        <f t="shared" si="2"/>
        <v>60</v>
      </c>
      <c r="C72" s="24">
        <f t="shared" si="3"/>
        <v>492.16299858615281</v>
      </c>
      <c r="D72" s="48">
        <f t="shared" si="4"/>
        <v>0.40695035737046814</v>
      </c>
      <c r="E72" s="24">
        <f t="shared" si="5"/>
        <v>717.23021037007175</v>
      </c>
      <c r="F72" s="48">
        <f t="shared" si="6"/>
        <v>0.59304964262953186</v>
      </c>
      <c r="G72" s="24">
        <f t="shared" si="7"/>
        <v>809.39320895622461</v>
      </c>
      <c r="H72" s="24">
        <f t="shared" si="0"/>
        <v>400</v>
      </c>
      <c r="I72" s="24">
        <f t="shared" si="8"/>
        <v>1209.3932089562245</v>
      </c>
      <c r="J72" s="24">
        <f t="shared" si="9"/>
        <v>97715.369506860487</v>
      </c>
      <c r="K72" s="24">
        <f t="shared" si="10"/>
        <v>27767.538250239304</v>
      </c>
      <c r="L72" s="24">
        <f t="shared" si="1"/>
        <v>125482.90775709979</v>
      </c>
    </row>
    <row r="73" spans="1:12" x14ac:dyDescent="0.2">
      <c r="A73" s="132">
        <f>A61+1</f>
        <v>6</v>
      </c>
      <c r="B73" s="25">
        <f t="shared" si="2"/>
        <v>61</v>
      </c>
      <c r="C73" s="24">
        <f t="shared" si="3"/>
        <v>488.57684753430243</v>
      </c>
      <c r="D73" s="48">
        <f t="shared" si="4"/>
        <v>0.40398510915732044</v>
      </c>
      <c r="E73" s="24">
        <f t="shared" si="5"/>
        <v>720.81636142192201</v>
      </c>
      <c r="F73" s="48">
        <f t="shared" si="6"/>
        <v>0.59601489084267945</v>
      </c>
      <c r="G73" s="24">
        <f t="shared" si="7"/>
        <v>809.39320895622461</v>
      </c>
      <c r="H73" s="24">
        <f t="shared" si="0"/>
        <v>400</v>
      </c>
      <c r="I73" s="24">
        <f t="shared" si="8"/>
        <v>1209.3932089562245</v>
      </c>
      <c r="J73" s="24">
        <f t="shared" si="9"/>
        <v>96994.553145438564</v>
      </c>
      <c r="K73" s="24">
        <f t="shared" si="10"/>
        <v>27278.961402705001</v>
      </c>
      <c r="L73" s="24">
        <f t="shared" si="1"/>
        <v>124273.51454814356</v>
      </c>
    </row>
    <row r="74" spans="1:12" x14ac:dyDescent="0.2">
      <c r="A74" s="132"/>
      <c r="B74" s="25">
        <f t="shared" si="2"/>
        <v>62</v>
      </c>
      <c r="C74" s="24">
        <f t="shared" si="3"/>
        <v>484.97276572719284</v>
      </c>
      <c r="D74" s="48">
        <f t="shared" si="4"/>
        <v>0.40100503470310706</v>
      </c>
      <c r="E74" s="24">
        <f t="shared" si="5"/>
        <v>724.42044322903166</v>
      </c>
      <c r="F74" s="48">
        <f t="shared" si="6"/>
        <v>0.59899496529689289</v>
      </c>
      <c r="G74" s="24">
        <f t="shared" si="7"/>
        <v>809.39320895622461</v>
      </c>
      <c r="H74" s="24">
        <f t="shared" si="0"/>
        <v>400</v>
      </c>
      <c r="I74" s="24">
        <f t="shared" si="8"/>
        <v>1209.3932089562245</v>
      </c>
      <c r="J74" s="24">
        <f t="shared" si="9"/>
        <v>96270.132702209536</v>
      </c>
      <c r="K74" s="24">
        <f t="shared" si="10"/>
        <v>26793.988636977807</v>
      </c>
      <c r="L74" s="24">
        <f t="shared" si="1"/>
        <v>123064.12133918735</v>
      </c>
    </row>
    <row r="75" spans="1:12" x14ac:dyDescent="0.2">
      <c r="A75" s="132"/>
      <c r="B75" s="25">
        <f t="shared" si="2"/>
        <v>63</v>
      </c>
      <c r="C75" s="24">
        <f t="shared" si="3"/>
        <v>481.35066351104769</v>
      </c>
      <c r="D75" s="48">
        <f t="shared" si="4"/>
        <v>0.39801005987662263</v>
      </c>
      <c r="E75" s="24">
        <f t="shared" si="5"/>
        <v>728.04254544517676</v>
      </c>
      <c r="F75" s="48">
        <f t="shared" si="6"/>
        <v>0.60198994012337737</v>
      </c>
      <c r="G75" s="24">
        <f t="shared" si="7"/>
        <v>809.39320895622461</v>
      </c>
      <c r="H75" s="24">
        <f t="shared" si="0"/>
        <v>400</v>
      </c>
      <c r="I75" s="24">
        <f t="shared" si="8"/>
        <v>1209.3932089562245</v>
      </c>
      <c r="J75" s="24">
        <f t="shared" si="9"/>
        <v>95542.09015676436</v>
      </c>
      <c r="K75" s="24">
        <f t="shared" si="10"/>
        <v>26312.637973466761</v>
      </c>
      <c r="L75" s="24">
        <f t="shared" si="1"/>
        <v>121854.72813023112</v>
      </c>
    </row>
    <row r="76" spans="1:12" x14ac:dyDescent="0.2">
      <c r="A76" s="132"/>
      <c r="B76" s="25">
        <f t="shared" si="2"/>
        <v>64</v>
      </c>
      <c r="C76" s="24">
        <f t="shared" si="3"/>
        <v>477.71045078382178</v>
      </c>
      <c r="D76" s="48">
        <f t="shared" si="4"/>
        <v>0.39500011017600573</v>
      </c>
      <c r="E76" s="24">
        <f t="shared" si="5"/>
        <v>731.68275817240271</v>
      </c>
      <c r="F76" s="48">
        <f t="shared" si="6"/>
        <v>0.60499988982399433</v>
      </c>
      <c r="G76" s="24">
        <f t="shared" si="7"/>
        <v>809.39320895622461</v>
      </c>
      <c r="H76" s="24">
        <f t="shared" si="0"/>
        <v>400</v>
      </c>
      <c r="I76" s="24">
        <f t="shared" si="8"/>
        <v>1209.3932089562245</v>
      </c>
      <c r="J76" s="24">
        <f t="shared" si="9"/>
        <v>94810.407398591953</v>
      </c>
      <c r="K76" s="24">
        <f t="shared" si="10"/>
        <v>25834.927522682938</v>
      </c>
      <c r="L76" s="24">
        <f t="shared" si="1"/>
        <v>120645.33492127489</v>
      </c>
    </row>
    <row r="77" spans="1:12" x14ac:dyDescent="0.2">
      <c r="A77" s="132"/>
      <c r="B77" s="25">
        <f t="shared" si="2"/>
        <v>65</v>
      </c>
      <c r="C77" s="24">
        <f t="shared" si="3"/>
        <v>474.05203699295976</v>
      </c>
      <c r="D77" s="48">
        <f t="shared" si="4"/>
        <v>0.39197511072688573</v>
      </c>
      <c r="E77" s="24">
        <f t="shared" si="5"/>
        <v>735.34117196326474</v>
      </c>
      <c r="F77" s="48">
        <f t="shared" si="6"/>
        <v>0.60802488927311427</v>
      </c>
      <c r="G77" s="24">
        <f t="shared" si="7"/>
        <v>809.39320895622461</v>
      </c>
      <c r="H77" s="24">
        <f t="shared" ref="H77:H140" si="11">$G$8</f>
        <v>400</v>
      </c>
      <c r="I77" s="24">
        <f t="shared" si="8"/>
        <v>1209.3932089562245</v>
      </c>
      <c r="J77" s="24">
        <f t="shared" si="9"/>
        <v>94075.066226628682</v>
      </c>
      <c r="K77" s="24">
        <f t="shared" si="10"/>
        <v>25360.87548568998</v>
      </c>
      <c r="L77" s="24">
        <f t="shared" ref="L77:L140" si="12">J77+K77</f>
        <v>119435.94171231866</v>
      </c>
    </row>
    <row r="78" spans="1:12" x14ac:dyDescent="0.2">
      <c r="A78" s="132"/>
      <c r="B78" s="25">
        <f t="shared" ref="B78:B141" si="13">B77+1</f>
        <v>66</v>
      </c>
      <c r="C78" s="24">
        <f t="shared" ref="C78:C141" si="14">IF(J77*($G$6*0.01/12)&gt;0,J77*($G$6*0.01/12),0)</f>
        <v>470.37533113314339</v>
      </c>
      <c r="D78" s="48">
        <f t="shared" ref="D78:D141" si="15">C78/I78</f>
        <v>0.38893498628052015</v>
      </c>
      <c r="E78" s="24">
        <f t="shared" ref="E78:E141" si="16">IF(J77*($G$6*0.01/12)&gt;0,I78-C78,0)</f>
        <v>739.01787782308111</v>
      </c>
      <c r="F78" s="48">
        <f t="shared" ref="F78:F141" si="17">E78/I78</f>
        <v>0.61106501371947985</v>
      </c>
      <c r="G78" s="24">
        <f t="shared" ref="G78:G141" si="18">IF(J77*($G$6*0.01/12)&gt;0,(($G$6*0.01/12)*$G$5)/(1-1/(1+($G$6*0.01/12))^($G$7*12)),0)</f>
        <v>809.39320895622461</v>
      </c>
      <c r="H78" s="24">
        <f t="shared" si="11"/>
        <v>400</v>
      </c>
      <c r="I78" s="24">
        <f t="shared" ref="I78:I141" si="19">G78+H78</f>
        <v>1209.3932089562245</v>
      </c>
      <c r="J78" s="24">
        <f t="shared" ref="J78:J141" si="20">IF(I78&gt;0,J77-E78,0)</f>
        <v>93336.048348805605</v>
      </c>
      <c r="K78" s="24">
        <f t="shared" ref="K78:K141" si="21">K77-C78</f>
        <v>24890.500154556838</v>
      </c>
      <c r="L78" s="24">
        <f t="shared" si="12"/>
        <v>118226.54850336244</v>
      </c>
    </row>
    <row r="79" spans="1:12" x14ac:dyDescent="0.2">
      <c r="A79" s="132"/>
      <c r="B79" s="25">
        <f t="shared" si="13"/>
        <v>67</v>
      </c>
      <c r="C79" s="24">
        <f t="shared" si="14"/>
        <v>466.68024174402802</v>
      </c>
      <c r="D79" s="48">
        <f t="shared" si="15"/>
        <v>0.38587966121192274</v>
      </c>
      <c r="E79" s="24">
        <f t="shared" si="16"/>
        <v>742.71296721219642</v>
      </c>
      <c r="F79" s="48">
        <f t="shared" si="17"/>
        <v>0.61412033878807715</v>
      </c>
      <c r="G79" s="24">
        <f t="shared" si="18"/>
        <v>809.39320895622461</v>
      </c>
      <c r="H79" s="24">
        <f t="shared" si="11"/>
        <v>400</v>
      </c>
      <c r="I79" s="24">
        <f t="shared" si="19"/>
        <v>1209.3932089562245</v>
      </c>
      <c r="J79" s="24">
        <f t="shared" si="20"/>
        <v>92593.33538159341</v>
      </c>
      <c r="K79" s="24">
        <f t="shared" si="21"/>
        <v>24423.819912812811</v>
      </c>
      <c r="L79" s="24">
        <f t="shared" si="12"/>
        <v>117017.15529440623</v>
      </c>
    </row>
    <row r="80" spans="1:12" x14ac:dyDescent="0.2">
      <c r="A80" s="132"/>
      <c r="B80" s="25">
        <f t="shared" si="13"/>
        <v>68</v>
      </c>
      <c r="C80" s="24">
        <f t="shared" si="14"/>
        <v>462.96667690796704</v>
      </c>
      <c r="D80" s="48">
        <f t="shared" si="15"/>
        <v>0.38280905951798239</v>
      </c>
      <c r="E80" s="24">
        <f t="shared" si="16"/>
        <v>746.42653204825751</v>
      </c>
      <c r="F80" s="48">
        <f t="shared" si="17"/>
        <v>0.61719094048201772</v>
      </c>
      <c r="G80" s="24">
        <f t="shared" si="18"/>
        <v>809.39320895622461</v>
      </c>
      <c r="H80" s="24">
        <f t="shared" si="11"/>
        <v>400</v>
      </c>
      <c r="I80" s="24">
        <f t="shared" si="19"/>
        <v>1209.3932089562245</v>
      </c>
      <c r="J80" s="24">
        <f t="shared" si="20"/>
        <v>91846.908849545158</v>
      </c>
      <c r="K80" s="24">
        <f t="shared" si="21"/>
        <v>23960.853235904844</v>
      </c>
      <c r="L80" s="24">
        <f t="shared" si="12"/>
        <v>115807.76208545</v>
      </c>
    </row>
    <row r="81" spans="1:12" x14ac:dyDescent="0.2">
      <c r="A81" s="132"/>
      <c r="B81" s="25">
        <f t="shared" si="13"/>
        <v>69</v>
      </c>
      <c r="C81" s="24">
        <f t="shared" si="14"/>
        <v>459.23454424772581</v>
      </c>
      <c r="D81" s="48">
        <f t="shared" si="15"/>
        <v>0.37972310481557231</v>
      </c>
      <c r="E81" s="24">
        <f t="shared" si="16"/>
        <v>750.15866470849869</v>
      </c>
      <c r="F81" s="48">
        <f t="shared" si="17"/>
        <v>0.62027689518442763</v>
      </c>
      <c r="G81" s="24">
        <f t="shared" si="18"/>
        <v>809.39320895622461</v>
      </c>
      <c r="H81" s="24">
        <f t="shared" si="11"/>
        <v>400</v>
      </c>
      <c r="I81" s="24">
        <f t="shared" si="19"/>
        <v>1209.3932089562245</v>
      </c>
      <c r="J81" s="24">
        <f t="shared" si="20"/>
        <v>91096.750184836652</v>
      </c>
      <c r="K81" s="24">
        <f t="shared" si="21"/>
        <v>23501.618691657117</v>
      </c>
      <c r="L81" s="24">
        <f t="shared" si="12"/>
        <v>114598.36887649377</v>
      </c>
    </row>
    <row r="82" spans="1:12" x14ac:dyDescent="0.2">
      <c r="A82" s="132"/>
      <c r="B82" s="25">
        <f t="shared" si="13"/>
        <v>70</v>
      </c>
      <c r="C82" s="24">
        <f t="shared" si="14"/>
        <v>455.48375092418325</v>
      </c>
      <c r="D82" s="48">
        <f t="shared" si="15"/>
        <v>0.37662172033965013</v>
      </c>
      <c r="E82" s="24">
        <f t="shared" si="16"/>
        <v>753.90945803204124</v>
      </c>
      <c r="F82" s="48">
        <f t="shared" si="17"/>
        <v>0.62337827966034987</v>
      </c>
      <c r="G82" s="24">
        <f t="shared" si="18"/>
        <v>809.39320895622461</v>
      </c>
      <c r="H82" s="24">
        <f t="shared" si="11"/>
        <v>400</v>
      </c>
      <c r="I82" s="24">
        <f t="shared" si="19"/>
        <v>1209.3932089562245</v>
      </c>
      <c r="J82" s="24">
        <f t="shared" si="20"/>
        <v>90342.840726804614</v>
      </c>
      <c r="K82" s="24">
        <f t="shared" si="21"/>
        <v>23046.134940732933</v>
      </c>
      <c r="L82" s="24">
        <f t="shared" si="12"/>
        <v>113388.97566753754</v>
      </c>
    </row>
    <row r="83" spans="1:12" x14ac:dyDescent="0.2">
      <c r="A83" s="132"/>
      <c r="B83" s="25">
        <f t="shared" si="13"/>
        <v>71</v>
      </c>
      <c r="C83" s="24">
        <f t="shared" si="14"/>
        <v>451.71420363402308</v>
      </c>
      <c r="D83" s="48">
        <f t="shared" si="15"/>
        <v>0.3735048289413484</v>
      </c>
      <c r="E83" s="24">
        <f t="shared" si="16"/>
        <v>757.67900532220142</v>
      </c>
      <c r="F83" s="48">
        <f t="shared" si="17"/>
        <v>0.6264951710586516</v>
      </c>
      <c r="G83" s="24">
        <f t="shared" si="18"/>
        <v>809.39320895622461</v>
      </c>
      <c r="H83" s="24">
        <f t="shared" si="11"/>
        <v>400</v>
      </c>
      <c r="I83" s="24">
        <f t="shared" si="19"/>
        <v>1209.3932089562245</v>
      </c>
      <c r="J83" s="24">
        <f t="shared" si="20"/>
        <v>89585.161721482407</v>
      </c>
      <c r="K83" s="24">
        <f t="shared" si="21"/>
        <v>22594.42073709891</v>
      </c>
      <c r="L83" s="24">
        <f t="shared" si="12"/>
        <v>112179.58245858131</v>
      </c>
    </row>
    <row r="84" spans="1:12" x14ac:dyDescent="0.2">
      <c r="A84" s="132"/>
      <c r="B84" s="25">
        <f t="shared" si="13"/>
        <v>72</v>
      </c>
      <c r="C84" s="24">
        <f t="shared" si="14"/>
        <v>447.92580860741202</v>
      </c>
      <c r="D84" s="48">
        <f t="shared" si="15"/>
        <v>0.37037235308605515</v>
      </c>
      <c r="E84" s="24">
        <f t="shared" si="16"/>
        <v>761.46740034881248</v>
      </c>
      <c r="F84" s="48">
        <f t="shared" si="17"/>
        <v>0.62962764691394491</v>
      </c>
      <c r="G84" s="24">
        <f t="shared" si="18"/>
        <v>809.39320895622461</v>
      </c>
      <c r="H84" s="24">
        <f t="shared" si="11"/>
        <v>400</v>
      </c>
      <c r="I84" s="24">
        <f t="shared" si="19"/>
        <v>1209.3932089562245</v>
      </c>
      <c r="J84" s="24">
        <f t="shared" si="20"/>
        <v>88823.694321133589</v>
      </c>
      <c r="K84" s="24">
        <f t="shared" si="21"/>
        <v>22146.494928491498</v>
      </c>
      <c r="L84" s="24">
        <f t="shared" si="12"/>
        <v>110970.18924962508</v>
      </c>
    </row>
    <row r="85" spans="1:12" x14ac:dyDescent="0.2">
      <c r="A85" s="132">
        <f>A73+1</f>
        <v>7</v>
      </c>
      <c r="B85" s="25">
        <f t="shared" si="13"/>
        <v>73</v>
      </c>
      <c r="C85" s="24">
        <f t="shared" si="14"/>
        <v>444.11847160566793</v>
      </c>
      <c r="D85" s="48">
        <f t="shared" si="15"/>
        <v>0.36722421485148538</v>
      </c>
      <c r="E85" s="24">
        <f t="shared" si="16"/>
        <v>765.27473735055651</v>
      </c>
      <c r="F85" s="48">
        <f t="shared" si="17"/>
        <v>0.63277578514851462</v>
      </c>
      <c r="G85" s="24">
        <f t="shared" si="18"/>
        <v>809.39320895622461</v>
      </c>
      <c r="H85" s="24">
        <f t="shared" si="11"/>
        <v>400</v>
      </c>
      <c r="I85" s="24">
        <f t="shared" si="19"/>
        <v>1209.3932089562245</v>
      </c>
      <c r="J85" s="24">
        <f t="shared" si="20"/>
        <v>88058.419583783034</v>
      </c>
      <c r="K85" s="24">
        <f t="shared" si="21"/>
        <v>21702.376456885831</v>
      </c>
      <c r="L85" s="24">
        <f t="shared" si="12"/>
        <v>109760.79604066887</v>
      </c>
    </row>
    <row r="86" spans="1:12" x14ac:dyDescent="0.2">
      <c r="A86" s="132"/>
      <c r="B86" s="25">
        <f t="shared" si="13"/>
        <v>74</v>
      </c>
      <c r="C86" s="24">
        <f t="shared" si="14"/>
        <v>440.2920979189152</v>
      </c>
      <c r="D86" s="48">
        <f t="shared" si="15"/>
        <v>0.36406033592574283</v>
      </c>
      <c r="E86" s="24">
        <f t="shared" si="16"/>
        <v>769.10111103730924</v>
      </c>
      <c r="F86" s="48">
        <f t="shared" si="17"/>
        <v>0.63593966407425706</v>
      </c>
      <c r="G86" s="24">
        <f t="shared" si="18"/>
        <v>809.39320895622461</v>
      </c>
      <c r="H86" s="24">
        <f t="shared" si="11"/>
        <v>400</v>
      </c>
      <c r="I86" s="24">
        <f t="shared" si="19"/>
        <v>1209.3932089562245</v>
      </c>
      <c r="J86" s="24">
        <f t="shared" si="20"/>
        <v>87289.318472745726</v>
      </c>
      <c r="K86" s="24">
        <f t="shared" si="21"/>
        <v>21262.084358966917</v>
      </c>
      <c r="L86" s="24">
        <f t="shared" si="12"/>
        <v>108551.40283171265</v>
      </c>
    </row>
    <row r="87" spans="1:12" x14ac:dyDescent="0.2">
      <c r="A87" s="132"/>
      <c r="B87" s="25">
        <f t="shared" si="13"/>
        <v>75</v>
      </c>
      <c r="C87" s="24">
        <f t="shared" si="14"/>
        <v>436.44659236372866</v>
      </c>
      <c r="D87" s="48">
        <f t="shared" si="15"/>
        <v>0.36088063760537153</v>
      </c>
      <c r="E87" s="24">
        <f t="shared" si="16"/>
        <v>772.94661659249584</v>
      </c>
      <c r="F87" s="48">
        <f t="shared" si="17"/>
        <v>0.63911936239462841</v>
      </c>
      <c r="G87" s="24">
        <f t="shared" si="18"/>
        <v>809.39320895622461</v>
      </c>
      <c r="H87" s="24">
        <f t="shared" si="11"/>
        <v>400</v>
      </c>
      <c r="I87" s="24">
        <f t="shared" si="19"/>
        <v>1209.3932089562245</v>
      </c>
      <c r="J87" s="24">
        <f t="shared" si="20"/>
        <v>86516.37185615323</v>
      </c>
      <c r="K87" s="24">
        <f t="shared" si="21"/>
        <v>20825.637766603188</v>
      </c>
      <c r="L87" s="24">
        <f t="shared" si="12"/>
        <v>107342.00962275642</v>
      </c>
    </row>
    <row r="88" spans="1:12" x14ac:dyDescent="0.2">
      <c r="A88" s="132"/>
      <c r="B88" s="25">
        <f t="shared" si="13"/>
        <v>76</v>
      </c>
      <c r="C88" s="24">
        <f t="shared" si="14"/>
        <v>432.58185928076614</v>
      </c>
      <c r="D88" s="48">
        <f t="shared" si="15"/>
        <v>0.35768504079339841</v>
      </c>
      <c r="E88" s="24">
        <f t="shared" si="16"/>
        <v>776.81134967545836</v>
      </c>
      <c r="F88" s="48">
        <f t="shared" si="17"/>
        <v>0.64231495920660164</v>
      </c>
      <c r="G88" s="24">
        <f t="shared" si="18"/>
        <v>809.39320895622461</v>
      </c>
      <c r="H88" s="24">
        <f t="shared" si="11"/>
        <v>400</v>
      </c>
      <c r="I88" s="24">
        <f t="shared" si="19"/>
        <v>1209.3932089562245</v>
      </c>
      <c r="J88" s="24">
        <f t="shared" si="20"/>
        <v>85739.560506477777</v>
      </c>
      <c r="K88" s="24">
        <f t="shared" si="21"/>
        <v>20393.055907322421</v>
      </c>
      <c r="L88" s="24">
        <f t="shared" si="12"/>
        <v>106132.61641380019</v>
      </c>
    </row>
    <row r="89" spans="1:12" x14ac:dyDescent="0.2">
      <c r="A89" s="132"/>
      <c r="B89" s="25">
        <f t="shared" si="13"/>
        <v>77</v>
      </c>
      <c r="C89" s="24">
        <f t="shared" si="14"/>
        <v>428.69780253238889</v>
      </c>
      <c r="D89" s="48">
        <f t="shared" si="15"/>
        <v>0.3544734659973654</v>
      </c>
      <c r="E89" s="24">
        <f t="shared" si="16"/>
        <v>780.69540642383561</v>
      </c>
      <c r="F89" s="48">
        <f t="shared" si="17"/>
        <v>0.6455265340026346</v>
      </c>
      <c r="G89" s="24">
        <f t="shared" si="18"/>
        <v>809.39320895622461</v>
      </c>
      <c r="H89" s="24">
        <f t="shared" si="11"/>
        <v>400</v>
      </c>
      <c r="I89" s="24">
        <f t="shared" si="19"/>
        <v>1209.3932089562245</v>
      </c>
      <c r="J89" s="24">
        <f t="shared" si="20"/>
        <v>84958.865100053939</v>
      </c>
      <c r="K89" s="24">
        <f t="shared" si="21"/>
        <v>19964.358104790033</v>
      </c>
      <c r="L89" s="24">
        <f t="shared" si="12"/>
        <v>104923.22320484398</v>
      </c>
    </row>
    <row r="90" spans="1:12" x14ac:dyDescent="0.2">
      <c r="A90" s="132"/>
      <c r="B90" s="25">
        <f t="shared" si="13"/>
        <v>78</v>
      </c>
      <c r="C90" s="24">
        <f t="shared" si="14"/>
        <v>424.79432550026968</v>
      </c>
      <c r="D90" s="48">
        <f t="shared" si="15"/>
        <v>0.35124583332735221</v>
      </c>
      <c r="E90" s="24">
        <f t="shared" si="16"/>
        <v>784.59888345595482</v>
      </c>
      <c r="F90" s="48">
        <f t="shared" si="17"/>
        <v>0.64875416667264774</v>
      </c>
      <c r="G90" s="24">
        <f t="shared" si="18"/>
        <v>809.39320895622461</v>
      </c>
      <c r="H90" s="24">
        <f t="shared" si="11"/>
        <v>400</v>
      </c>
      <c r="I90" s="24">
        <f t="shared" si="19"/>
        <v>1209.3932089562245</v>
      </c>
      <c r="J90" s="24">
        <f t="shared" si="20"/>
        <v>84174.266216597985</v>
      </c>
      <c r="K90" s="24">
        <f t="shared" si="21"/>
        <v>19539.563779289765</v>
      </c>
      <c r="L90" s="24">
        <f t="shared" si="12"/>
        <v>103713.82999588775</v>
      </c>
    </row>
    <row r="91" spans="1:12" x14ac:dyDescent="0.2">
      <c r="A91" s="132"/>
      <c r="B91" s="25">
        <f t="shared" si="13"/>
        <v>79</v>
      </c>
      <c r="C91" s="24">
        <f t="shared" si="14"/>
        <v>420.87133108298991</v>
      </c>
      <c r="D91" s="48">
        <f t="shared" si="15"/>
        <v>0.34800206249398896</v>
      </c>
      <c r="E91" s="24">
        <f t="shared" si="16"/>
        <v>788.52187787323464</v>
      </c>
      <c r="F91" s="48">
        <f t="shared" si="17"/>
        <v>0.65199793750601109</v>
      </c>
      <c r="G91" s="24">
        <f t="shared" si="18"/>
        <v>809.39320895622461</v>
      </c>
      <c r="H91" s="24">
        <f t="shared" si="11"/>
        <v>400</v>
      </c>
      <c r="I91" s="24">
        <f t="shared" si="19"/>
        <v>1209.3932089562245</v>
      </c>
      <c r="J91" s="24">
        <f t="shared" si="20"/>
        <v>83385.744338724748</v>
      </c>
      <c r="K91" s="24">
        <f t="shared" si="21"/>
        <v>19118.692448206773</v>
      </c>
      <c r="L91" s="24">
        <f t="shared" si="12"/>
        <v>102504.43678693152</v>
      </c>
    </row>
    <row r="92" spans="1:12" x14ac:dyDescent="0.2">
      <c r="A92" s="132"/>
      <c r="B92" s="25">
        <f t="shared" si="13"/>
        <v>80</v>
      </c>
      <c r="C92" s="24">
        <f t="shared" si="14"/>
        <v>416.92872169362374</v>
      </c>
      <c r="D92" s="48">
        <f t="shared" si="15"/>
        <v>0.34474207280645891</v>
      </c>
      <c r="E92" s="24">
        <f t="shared" si="16"/>
        <v>792.46448726260076</v>
      </c>
      <c r="F92" s="48">
        <f t="shared" si="17"/>
        <v>0.65525792719354103</v>
      </c>
      <c r="G92" s="24">
        <f t="shared" si="18"/>
        <v>809.39320895622461</v>
      </c>
      <c r="H92" s="24">
        <f t="shared" si="11"/>
        <v>400</v>
      </c>
      <c r="I92" s="24">
        <f t="shared" si="19"/>
        <v>1209.3932089562245</v>
      </c>
      <c r="J92" s="24">
        <f t="shared" si="20"/>
        <v>82593.279851462154</v>
      </c>
      <c r="K92" s="24">
        <f t="shared" si="21"/>
        <v>18701.763726513149</v>
      </c>
      <c r="L92" s="24">
        <f t="shared" si="12"/>
        <v>101295.0435779753</v>
      </c>
    </row>
    <row r="93" spans="1:12" x14ac:dyDescent="0.2">
      <c r="A93" s="132"/>
      <c r="B93" s="25">
        <f t="shared" si="13"/>
        <v>81</v>
      </c>
      <c r="C93" s="24">
        <f t="shared" si="14"/>
        <v>412.9663992573108</v>
      </c>
      <c r="D93" s="48">
        <f t="shared" si="15"/>
        <v>0.34146578317049125</v>
      </c>
      <c r="E93" s="24">
        <f t="shared" si="16"/>
        <v>796.42680969891376</v>
      </c>
      <c r="F93" s="48">
        <f t="shared" si="17"/>
        <v>0.65853421682950875</v>
      </c>
      <c r="G93" s="24">
        <f t="shared" si="18"/>
        <v>809.39320895622461</v>
      </c>
      <c r="H93" s="24">
        <f t="shared" si="11"/>
        <v>400</v>
      </c>
      <c r="I93" s="24">
        <f t="shared" si="19"/>
        <v>1209.3932089562245</v>
      </c>
      <c r="J93" s="24">
        <f t="shared" si="20"/>
        <v>81796.853041763243</v>
      </c>
      <c r="K93" s="24">
        <f t="shared" si="21"/>
        <v>18288.797327255837</v>
      </c>
      <c r="L93" s="24">
        <f t="shared" si="12"/>
        <v>100085.65036901907</v>
      </c>
    </row>
    <row r="94" spans="1:12" x14ac:dyDescent="0.2">
      <c r="A94" s="132"/>
      <c r="B94" s="25">
        <f t="shared" si="13"/>
        <v>82</v>
      </c>
      <c r="C94" s="24">
        <f t="shared" si="14"/>
        <v>408.98426520881623</v>
      </c>
      <c r="D94" s="48">
        <f t="shared" si="15"/>
        <v>0.33817311208634371</v>
      </c>
      <c r="E94" s="24">
        <f t="shared" si="16"/>
        <v>800.40894374740833</v>
      </c>
      <c r="F94" s="48">
        <f t="shared" si="17"/>
        <v>0.66182688791365629</v>
      </c>
      <c r="G94" s="24">
        <f t="shared" si="18"/>
        <v>809.39320895622461</v>
      </c>
      <c r="H94" s="24">
        <f t="shared" si="11"/>
        <v>400</v>
      </c>
      <c r="I94" s="24">
        <f t="shared" si="19"/>
        <v>1209.3932089562245</v>
      </c>
      <c r="J94" s="24">
        <f t="shared" si="20"/>
        <v>80996.44409801584</v>
      </c>
      <c r="K94" s="24">
        <f t="shared" si="21"/>
        <v>17879.813062047022</v>
      </c>
      <c r="L94" s="24">
        <f t="shared" si="12"/>
        <v>98876.257160062858</v>
      </c>
    </row>
    <row r="95" spans="1:12" x14ac:dyDescent="0.2">
      <c r="A95" s="132"/>
      <c r="B95" s="25">
        <f t="shared" si="13"/>
        <v>83</v>
      </c>
      <c r="C95" s="24">
        <f t="shared" si="14"/>
        <v>404.98222049007921</v>
      </c>
      <c r="D95" s="48">
        <f t="shared" si="15"/>
        <v>0.33486397764677545</v>
      </c>
      <c r="E95" s="24">
        <f t="shared" si="16"/>
        <v>804.41098846614523</v>
      </c>
      <c r="F95" s="48">
        <f t="shared" si="17"/>
        <v>0.66513602235322444</v>
      </c>
      <c r="G95" s="24">
        <f t="shared" si="18"/>
        <v>809.39320895622461</v>
      </c>
      <c r="H95" s="24">
        <f t="shared" si="11"/>
        <v>400</v>
      </c>
      <c r="I95" s="24">
        <f t="shared" si="19"/>
        <v>1209.3932089562245</v>
      </c>
      <c r="J95" s="24">
        <f t="shared" si="20"/>
        <v>80192.033109549695</v>
      </c>
      <c r="K95" s="24">
        <f t="shared" si="21"/>
        <v>17474.830841556945</v>
      </c>
      <c r="L95" s="24">
        <f t="shared" si="12"/>
        <v>97666.863951106643</v>
      </c>
    </row>
    <row r="96" spans="1:12" x14ac:dyDescent="0.2">
      <c r="A96" s="132"/>
      <c r="B96" s="25">
        <f t="shared" si="13"/>
        <v>84</v>
      </c>
      <c r="C96" s="24">
        <f t="shared" si="14"/>
        <v>400.96016554774849</v>
      </c>
      <c r="D96" s="48">
        <f t="shared" si="15"/>
        <v>0.33153829753500935</v>
      </c>
      <c r="E96" s="24">
        <f t="shared" si="16"/>
        <v>808.43304340847601</v>
      </c>
      <c r="F96" s="48">
        <f t="shared" si="17"/>
        <v>0.6684617024649907</v>
      </c>
      <c r="G96" s="24">
        <f t="shared" si="18"/>
        <v>809.39320895622461</v>
      </c>
      <c r="H96" s="24">
        <f t="shared" si="11"/>
        <v>400</v>
      </c>
      <c r="I96" s="24">
        <f t="shared" si="19"/>
        <v>1209.3932089562245</v>
      </c>
      <c r="J96" s="24">
        <f t="shared" si="20"/>
        <v>79383.600066141225</v>
      </c>
      <c r="K96" s="24">
        <f t="shared" si="21"/>
        <v>17073.870676009195</v>
      </c>
      <c r="L96" s="24">
        <f t="shared" si="12"/>
        <v>96457.470742150414</v>
      </c>
    </row>
    <row r="97" spans="1:12" x14ac:dyDescent="0.2">
      <c r="A97" s="132">
        <f>A85+1</f>
        <v>8</v>
      </c>
      <c r="B97" s="25">
        <f t="shared" si="13"/>
        <v>85</v>
      </c>
      <c r="C97" s="24">
        <f t="shared" si="14"/>
        <v>396.91800033070615</v>
      </c>
      <c r="D97" s="48">
        <f t="shared" si="15"/>
        <v>0.32819598902268443</v>
      </c>
      <c r="E97" s="24">
        <f t="shared" si="16"/>
        <v>812.47520862551835</v>
      </c>
      <c r="F97" s="48">
        <f t="shared" si="17"/>
        <v>0.67180401097731557</v>
      </c>
      <c r="G97" s="24">
        <f t="shared" si="18"/>
        <v>809.39320895622461</v>
      </c>
      <c r="H97" s="24">
        <f t="shared" si="11"/>
        <v>400</v>
      </c>
      <c r="I97" s="24">
        <f t="shared" si="19"/>
        <v>1209.3932089562245</v>
      </c>
      <c r="J97" s="24">
        <f t="shared" si="20"/>
        <v>78571.124857515708</v>
      </c>
      <c r="K97" s="24">
        <f t="shared" si="21"/>
        <v>16676.952675678491</v>
      </c>
      <c r="L97" s="24">
        <f t="shared" si="12"/>
        <v>95248.077533194199</v>
      </c>
    </row>
    <row r="98" spans="1:12" x14ac:dyDescent="0.2">
      <c r="A98" s="132"/>
      <c r="B98" s="25">
        <f t="shared" si="13"/>
        <v>86</v>
      </c>
      <c r="C98" s="24">
        <f t="shared" si="14"/>
        <v>392.85562428757856</v>
      </c>
      <c r="D98" s="48">
        <f t="shared" si="15"/>
        <v>0.32483696896779785</v>
      </c>
      <c r="E98" s="24">
        <f t="shared" si="16"/>
        <v>816.53758466864588</v>
      </c>
      <c r="F98" s="48">
        <f t="shared" si="17"/>
        <v>0.6751630310322021</v>
      </c>
      <c r="G98" s="24">
        <f t="shared" si="18"/>
        <v>809.39320895622461</v>
      </c>
      <c r="H98" s="24">
        <f t="shared" si="11"/>
        <v>400</v>
      </c>
      <c r="I98" s="24">
        <f t="shared" si="19"/>
        <v>1209.3932089562245</v>
      </c>
      <c r="J98" s="24">
        <f t="shared" si="20"/>
        <v>77754.587272847057</v>
      </c>
      <c r="K98" s="24">
        <f t="shared" si="21"/>
        <v>16284.097051390912</v>
      </c>
      <c r="L98" s="24">
        <f t="shared" si="12"/>
        <v>94038.684324237969</v>
      </c>
    </row>
    <row r="99" spans="1:12" x14ac:dyDescent="0.2">
      <c r="A99" s="132"/>
      <c r="B99" s="25">
        <f t="shared" si="13"/>
        <v>87</v>
      </c>
      <c r="C99" s="24">
        <f t="shared" si="14"/>
        <v>388.77293636423531</v>
      </c>
      <c r="D99" s="48">
        <f t="shared" si="15"/>
        <v>0.32146115381263685</v>
      </c>
      <c r="E99" s="24">
        <f t="shared" si="16"/>
        <v>820.62027259198919</v>
      </c>
      <c r="F99" s="48">
        <f t="shared" si="17"/>
        <v>0.67853884618736315</v>
      </c>
      <c r="G99" s="24">
        <f t="shared" si="18"/>
        <v>809.39320895622461</v>
      </c>
      <c r="H99" s="24">
        <f t="shared" si="11"/>
        <v>400</v>
      </c>
      <c r="I99" s="24">
        <f t="shared" si="19"/>
        <v>1209.3932089562245</v>
      </c>
      <c r="J99" s="24">
        <f t="shared" si="20"/>
        <v>76933.96700025507</v>
      </c>
      <c r="K99" s="24">
        <f t="shared" si="21"/>
        <v>15895.324115026677</v>
      </c>
      <c r="L99" s="24">
        <f t="shared" si="12"/>
        <v>92829.291115281754</v>
      </c>
    </row>
    <row r="100" spans="1:12" x14ac:dyDescent="0.2">
      <c r="A100" s="132"/>
      <c r="B100" s="25">
        <f t="shared" si="13"/>
        <v>88</v>
      </c>
      <c r="C100" s="24">
        <f t="shared" si="14"/>
        <v>384.66983500127537</v>
      </c>
      <c r="D100" s="48">
        <f t="shared" si="15"/>
        <v>0.31806845958169999</v>
      </c>
      <c r="E100" s="24">
        <f t="shared" si="16"/>
        <v>824.72337395494912</v>
      </c>
      <c r="F100" s="48">
        <f t="shared" si="17"/>
        <v>0.68193154041829995</v>
      </c>
      <c r="G100" s="24">
        <f t="shared" si="18"/>
        <v>809.39320895622461</v>
      </c>
      <c r="H100" s="24">
        <f t="shared" si="11"/>
        <v>400</v>
      </c>
      <c r="I100" s="24">
        <f t="shared" si="19"/>
        <v>1209.3932089562245</v>
      </c>
      <c r="J100" s="24">
        <f t="shared" si="20"/>
        <v>76109.243626300115</v>
      </c>
      <c r="K100" s="24">
        <f t="shared" si="21"/>
        <v>15510.654280025401</v>
      </c>
      <c r="L100" s="24">
        <f t="shared" si="12"/>
        <v>91619.89790632551</v>
      </c>
    </row>
    <row r="101" spans="1:12" x14ac:dyDescent="0.2">
      <c r="A101" s="132"/>
      <c r="B101" s="25">
        <f t="shared" si="13"/>
        <v>89</v>
      </c>
      <c r="C101" s="24">
        <f t="shared" si="14"/>
        <v>380.54621813150055</v>
      </c>
      <c r="D101" s="48">
        <f t="shared" si="15"/>
        <v>0.31465880187960843</v>
      </c>
      <c r="E101" s="24">
        <f t="shared" si="16"/>
        <v>828.84699082472389</v>
      </c>
      <c r="F101" s="48">
        <f t="shared" si="17"/>
        <v>0.68534119812039151</v>
      </c>
      <c r="G101" s="24">
        <f t="shared" si="18"/>
        <v>809.39320895622461</v>
      </c>
      <c r="H101" s="24">
        <f t="shared" si="11"/>
        <v>400</v>
      </c>
      <c r="I101" s="24">
        <f t="shared" si="19"/>
        <v>1209.3932089562245</v>
      </c>
      <c r="J101" s="24">
        <f t="shared" si="20"/>
        <v>75280.396635475394</v>
      </c>
      <c r="K101" s="24">
        <f t="shared" si="21"/>
        <v>15130.108061893901</v>
      </c>
      <c r="L101" s="24">
        <f t="shared" si="12"/>
        <v>90410.504697369295</v>
      </c>
    </row>
    <row r="102" spans="1:12" x14ac:dyDescent="0.2">
      <c r="A102" s="132"/>
      <c r="B102" s="25">
        <f t="shared" si="13"/>
        <v>90</v>
      </c>
      <c r="C102" s="24">
        <f t="shared" si="14"/>
        <v>376.40198317737696</v>
      </c>
      <c r="D102" s="48">
        <f t="shared" si="15"/>
        <v>0.31123209588900652</v>
      </c>
      <c r="E102" s="24">
        <f t="shared" si="16"/>
        <v>832.99122577884759</v>
      </c>
      <c r="F102" s="48">
        <f t="shared" si="17"/>
        <v>0.68876790411099353</v>
      </c>
      <c r="G102" s="24">
        <f t="shared" si="18"/>
        <v>809.39320895622461</v>
      </c>
      <c r="H102" s="24">
        <f t="shared" si="11"/>
        <v>400</v>
      </c>
      <c r="I102" s="24">
        <f t="shared" si="19"/>
        <v>1209.3932089562245</v>
      </c>
      <c r="J102" s="24">
        <f t="shared" si="20"/>
        <v>74447.405409696541</v>
      </c>
      <c r="K102" s="24">
        <f t="shared" si="21"/>
        <v>14753.706078716525</v>
      </c>
      <c r="L102" s="24">
        <f t="shared" si="12"/>
        <v>89201.111488413066</v>
      </c>
    </row>
    <row r="103" spans="1:12" x14ac:dyDescent="0.2">
      <c r="A103" s="132"/>
      <c r="B103" s="25">
        <f t="shared" si="13"/>
        <v>91</v>
      </c>
      <c r="C103" s="24">
        <f t="shared" si="14"/>
        <v>372.23702704848273</v>
      </c>
      <c r="D103" s="48">
        <f t="shared" si="15"/>
        <v>0.30778825636845158</v>
      </c>
      <c r="E103" s="24">
        <f t="shared" si="16"/>
        <v>837.15618190774171</v>
      </c>
      <c r="F103" s="48">
        <f t="shared" si="17"/>
        <v>0.69221174363154836</v>
      </c>
      <c r="G103" s="24">
        <f t="shared" si="18"/>
        <v>809.39320895622461</v>
      </c>
      <c r="H103" s="24">
        <f t="shared" si="11"/>
        <v>400</v>
      </c>
      <c r="I103" s="24">
        <f t="shared" si="19"/>
        <v>1209.3932089562245</v>
      </c>
      <c r="J103" s="24">
        <f t="shared" si="20"/>
        <v>73610.249227788794</v>
      </c>
      <c r="K103" s="24">
        <f t="shared" si="21"/>
        <v>14381.469051668042</v>
      </c>
      <c r="L103" s="24">
        <f t="shared" si="12"/>
        <v>87991.718279456836</v>
      </c>
    </row>
    <row r="104" spans="1:12" x14ac:dyDescent="0.2">
      <c r="A104" s="132"/>
      <c r="B104" s="25">
        <f t="shared" si="13"/>
        <v>92</v>
      </c>
      <c r="C104" s="24">
        <f t="shared" si="14"/>
        <v>368.05124613894395</v>
      </c>
      <c r="D104" s="48">
        <f t="shared" si="15"/>
        <v>0.30432719765029376</v>
      </c>
      <c r="E104" s="24">
        <f t="shared" si="16"/>
        <v>841.34196281728055</v>
      </c>
      <c r="F104" s="48">
        <f t="shared" si="17"/>
        <v>0.69567280234970619</v>
      </c>
      <c r="G104" s="24">
        <f t="shared" si="18"/>
        <v>809.39320895622461</v>
      </c>
      <c r="H104" s="24">
        <f t="shared" si="11"/>
        <v>400</v>
      </c>
      <c r="I104" s="24">
        <f t="shared" si="19"/>
        <v>1209.3932089562245</v>
      </c>
      <c r="J104" s="24">
        <f t="shared" si="20"/>
        <v>72768.907264971509</v>
      </c>
      <c r="K104" s="24">
        <f t="shared" si="21"/>
        <v>14013.417805529098</v>
      </c>
      <c r="L104" s="24">
        <f t="shared" si="12"/>
        <v>86782.325070500607</v>
      </c>
    </row>
    <row r="105" spans="1:12" x14ac:dyDescent="0.2">
      <c r="A105" s="132"/>
      <c r="B105" s="25">
        <f t="shared" si="13"/>
        <v>93</v>
      </c>
      <c r="C105" s="24">
        <f t="shared" si="14"/>
        <v>363.84453632485753</v>
      </c>
      <c r="D105" s="48">
        <f t="shared" si="15"/>
        <v>0.3008488336385452</v>
      </c>
      <c r="E105" s="24">
        <f t="shared" si="16"/>
        <v>845.54867263136703</v>
      </c>
      <c r="F105" s="48">
        <f t="shared" si="17"/>
        <v>0.6991511663614548</v>
      </c>
      <c r="G105" s="24">
        <f t="shared" si="18"/>
        <v>809.39320895622461</v>
      </c>
      <c r="H105" s="24">
        <f t="shared" si="11"/>
        <v>400</v>
      </c>
      <c r="I105" s="24">
        <f t="shared" si="19"/>
        <v>1209.3932089562245</v>
      </c>
      <c r="J105" s="24">
        <f t="shared" si="20"/>
        <v>71923.358592340141</v>
      </c>
      <c r="K105" s="24">
        <f t="shared" si="21"/>
        <v>13649.57326920424</v>
      </c>
      <c r="L105" s="24">
        <f t="shared" si="12"/>
        <v>85572.931861544377</v>
      </c>
    </row>
    <row r="106" spans="1:12" x14ac:dyDescent="0.2">
      <c r="A106" s="132"/>
      <c r="B106" s="25">
        <f t="shared" si="13"/>
        <v>94</v>
      </c>
      <c r="C106" s="24">
        <f t="shared" si="14"/>
        <v>359.6167929617007</v>
      </c>
      <c r="D106" s="48">
        <f t="shared" si="15"/>
        <v>0.29735307780673792</v>
      </c>
      <c r="E106" s="24">
        <f t="shared" si="16"/>
        <v>849.77641599452386</v>
      </c>
      <c r="F106" s="48">
        <f t="shared" si="17"/>
        <v>0.70264692219326208</v>
      </c>
      <c r="G106" s="24">
        <f t="shared" si="18"/>
        <v>809.39320895622461</v>
      </c>
      <c r="H106" s="24">
        <f t="shared" si="11"/>
        <v>400</v>
      </c>
      <c r="I106" s="24">
        <f t="shared" si="19"/>
        <v>1209.3932089562245</v>
      </c>
      <c r="J106" s="24">
        <f t="shared" si="20"/>
        <v>71073.582176345619</v>
      </c>
      <c r="K106" s="24">
        <f t="shared" si="21"/>
        <v>13289.95647624254</v>
      </c>
      <c r="L106" s="24">
        <f t="shared" si="12"/>
        <v>84363.538652588162</v>
      </c>
    </row>
    <row r="107" spans="1:12" x14ac:dyDescent="0.2">
      <c r="A107" s="132"/>
      <c r="B107" s="25">
        <f t="shared" si="13"/>
        <v>95</v>
      </c>
      <c r="C107" s="24">
        <f t="shared" si="14"/>
        <v>355.36791088172811</v>
      </c>
      <c r="D107" s="48">
        <f t="shared" si="15"/>
        <v>0.29383984319577167</v>
      </c>
      <c r="E107" s="24">
        <f t="shared" si="16"/>
        <v>854.02529807449639</v>
      </c>
      <c r="F107" s="48">
        <f t="shared" si="17"/>
        <v>0.70616015680422839</v>
      </c>
      <c r="G107" s="24">
        <f t="shared" si="18"/>
        <v>809.39320895622461</v>
      </c>
      <c r="H107" s="24">
        <f t="shared" si="11"/>
        <v>400</v>
      </c>
      <c r="I107" s="24">
        <f t="shared" si="19"/>
        <v>1209.3932089562245</v>
      </c>
      <c r="J107" s="24">
        <f t="shared" si="20"/>
        <v>70219.55687827112</v>
      </c>
      <c r="K107" s="24">
        <f t="shared" si="21"/>
        <v>12934.588565360811</v>
      </c>
      <c r="L107" s="24">
        <f t="shared" si="12"/>
        <v>83154.145443631933</v>
      </c>
    </row>
    <row r="108" spans="1:12" x14ac:dyDescent="0.2">
      <c r="A108" s="132"/>
      <c r="B108" s="25">
        <f t="shared" si="13"/>
        <v>96</v>
      </c>
      <c r="C108" s="24">
        <f t="shared" si="14"/>
        <v>351.09778439135562</v>
      </c>
      <c r="D108" s="48">
        <f t="shared" si="15"/>
        <v>0.29030904241175048</v>
      </c>
      <c r="E108" s="24">
        <f t="shared" si="16"/>
        <v>858.29542456486888</v>
      </c>
      <c r="F108" s="48">
        <f t="shared" si="17"/>
        <v>0.70969095758824952</v>
      </c>
      <c r="G108" s="24">
        <f t="shared" si="18"/>
        <v>809.39320895622461</v>
      </c>
      <c r="H108" s="24">
        <f t="shared" si="11"/>
        <v>400</v>
      </c>
      <c r="I108" s="24">
        <f t="shared" si="19"/>
        <v>1209.3932089562245</v>
      </c>
      <c r="J108" s="24">
        <f t="shared" si="20"/>
        <v>69361.261453706247</v>
      </c>
      <c r="K108" s="24">
        <f t="shared" si="21"/>
        <v>12583.490780969456</v>
      </c>
      <c r="L108" s="24">
        <f t="shared" si="12"/>
        <v>81944.752234675703</v>
      </c>
    </row>
    <row r="109" spans="1:12" x14ac:dyDescent="0.2">
      <c r="A109" s="132">
        <f>A97+1</f>
        <v>9</v>
      </c>
      <c r="B109" s="25">
        <f t="shared" si="13"/>
        <v>97</v>
      </c>
      <c r="C109" s="24">
        <f t="shared" si="14"/>
        <v>346.80630726853127</v>
      </c>
      <c r="D109" s="48">
        <f t="shared" si="15"/>
        <v>0.28676058762380924</v>
      </c>
      <c r="E109" s="24">
        <f t="shared" si="16"/>
        <v>862.58690168769317</v>
      </c>
      <c r="F109" s="48">
        <f t="shared" si="17"/>
        <v>0.71323941237619071</v>
      </c>
      <c r="G109" s="24">
        <f t="shared" si="18"/>
        <v>809.39320895622461</v>
      </c>
      <c r="H109" s="24">
        <f t="shared" si="11"/>
        <v>400</v>
      </c>
      <c r="I109" s="24">
        <f t="shared" si="19"/>
        <v>1209.3932089562245</v>
      </c>
      <c r="J109" s="24">
        <f t="shared" si="20"/>
        <v>68498.67455201855</v>
      </c>
      <c r="K109" s="24">
        <f t="shared" si="21"/>
        <v>12236.684473700925</v>
      </c>
      <c r="L109" s="24">
        <f t="shared" si="12"/>
        <v>80735.359025719474</v>
      </c>
    </row>
    <row r="110" spans="1:12" x14ac:dyDescent="0.2">
      <c r="A110" s="132"/>
      <c r="B110" s="25">
        <f t="shared" si="13"/>
        <v>98</v>
      </c>
      <c r="C110" s="24">
        <f t="shared" si="14"/>
        <v>342.49337276009277</v>
      </c>
      <c r="D110" s="48">
        <f t="shared" si="15"/>
        <v>0.28319439056192824</v>
      </c>
      <c r="E110" s="24">
        <f t="shared" si="16"/>
        <v>866.89983619613167</v>
      </c>
      <c r="F110" s="48">
        <f t="shared" si="17"/>
        <v>0.7168056094380717</v>
      </c>
      <c r="G110" s="24">
        <f t="shared" si="18"/>
        <v>809.39320895622461</v>
      </c>
      <c r="H110" s="24">
        <f t="shared" si="11"/>
        <v>400</v>
      </c>
      <c r="I110" s="24">
        <f t="shared" si="19"/>
        <v>1209.3932089562245</v>
      </c>
      <c r="J110" s="24">
        <f t="shared" si="20"/>
        <v>67631.774715822423</v>
      </c>
      <c r="K110" s="24">
        <f t="shared" si="21"/>
        <v>11894.191100940832</v>
      </c>
      <c r="L110" s="24">
        <f t="shared" si="12"/>
        <v>79525.965816763259</v>
      </c>
    </row>
    <row r="111" spans="1:12" x14ac:dyDescent="0.2">
      <c r="A111" s="132"/>
      <c r="B111" s="25">
        <f t="shared" si="13"/>
        <v>99</v>
      </c>
      <c r="C111" s="24">
        <f t="shared" si="14"/>
        <v>338.15887357911214</v>
      </c>
      <c r="D111" s="48">
        <f t="shared" si="15"/>
        <v>0.27961036251473792</v>
      </c>
      <c r="E111" s="24">
        <f t="shared" si="16"/>
        <v>871.2343353771123</v>
      </c>
      <c r="F111" s="48">
        <f t="shared" si="17"/>
        <v>0.72038963748526197</v>
      </c>
      <c r="G111" s="24">
        <f t="shared" si="18"/>
        <v>809.39320895622461</v>
      </c>
      <c r="H111" s="24">
        <f t="shared" si="11"/>
        <v>400</v>
      </c>
      <c r="I111" s="24">
        <f t="shared" si="19"/>
        <v>1209.3932089562245</v>
      </c>
      <c r="J111" s="24">
        <f t="shared" si="20"/>
        <v>66760.540380445309</v>
      </c>
      <c r="K111" s="24">
        <f t="shared" si="21"/>
        <v>11556.03222736172</v>
      </c>
      <c r="L111" s="24">
        <f t="shared" si="12"/>
        <v>78316.572607807029</v>
      </c>
    </row>
    <row r="112" spans="1:12" x14ac:dyDescent="0.2">
      <c r="A112" s="132"/>
      <c r="B112" s="25">
        <f t="shared" si="13"/>
        <v>100</v>
      </c>
      <c r="C112" s="24">
        <f t="shared" si="14"/>
        <v>333.80270190222654</v>
      </c>
      <c r="D112" s="48">
        <f t="shared" si="15"/>
        <v>0.2760084143273116</v>
      </c>
      <c r="E112" s="24">
        <f t="shared" si="16"/>
        <v>875.59050705399795</v>
      </c>
      <c r="F112" s="48">
        <f t="shared" si="17"/>
        <v>0.7239915856726884</v>
      </c>
      <c r="G112" s="24">
        <f t="shared" si="18"/>
        <v>809.39320895622461</v>
      </c>
      <c r="H112" s="24">
        <f t="shared" si="11"/>
        <v>400</v>
      </c>
      <c r="I112" s="24">
        <f t="shared" si="19"/>
        <v>1209.3932089562245</v>
      </c>
      <c r="J112" s="24">
        <f t="shared" si="20"/>
        <v>65884.949873391306</v>
      </c>
      <c r="K112" s="24">
        <f t="shared" si="21"/>
        <v>11222.229525459494</v>
      </c>
      <c r="L112" s="24">
        <f t="shared" si="12"/>
        <v>77107.1793988508</v>
      </c>
    </row>
    <row r="113" spans="1:12" x14ac:dyDescent="0.2">
      <c r="A113" s="132"/>
      <c r="B113" s="25">
        <f t="shared" si="13"/>
        <v>101</v>
      </c>
      <c r="C113" s="24">
        <f t="shared" si="14"/>
        <v>329.42474936695652</v>
      </c>
      <c r="D113" s="48">
        <f t="shared" si="15"/>
        <v>0.27238845639894815</v>
      </c>
      <c r="E113" s="24">
        <f t="shared" si="16"/>
        <v>879.96845958926792</v>
      </c>
      <c r="F113" s="48">
        <f t="shared" si="17"/>
        <v>0.72761154360105185</v>
      </c>
      <c r="G113" s="24">
        <f t="shared" si="18"/>
        <v>809.39320895622461</v>
      </c>
      <c r="H113" s="24">
        <f t="shared" si="11"/>
        <v>400</v>
      </c>
      <c r="I113" s="24">
        <f t="shared" si="19"/>
        <v>1209.3932089562245</v>
      </c>
      <c r="J113" s="24">
        <f t="shared" si="20"/>
        <v>65004.981413802037</v>
      </c>
      <c r="K113" s="24">
        <f t="shared" si="21"/>
        <v>10892.804776092536</v>
      </c>
      <c r="L113" s="24">
        <f t="shared" si="12"/>
        <v>75897.78618989457</v>
      </c>
    </row>
    <row r="114" spans="1:12" x14ac:dyDescent="0.2">
      <c r="A114" s="132"/>
      <c r="B114" s="25">
        <f t="shared" si="13"/>
        <v>102</v>
      </c>
      <c r="C114" s="24">
        <f t="shared" si="14"/>
        <v>325.02490706901017</v>
      </c>
      <c r="D114" s="48">
        <f t="shared" si="15"/>
        <v>0.26875039868094286</v>
      </c>
      <c r="E114" s="24">
        <f t="shared" si="16"/>
        <v>884.36830188721433</v>
      </c>
      <c r="F114" s="48">
        <f t="shared" si="17"/>
        <v>0.73124960131905714</v>
      </c>
      <c r="G114" s="24">
        <f t="shared" si="18"/>
        <v>809.39320895622461</v>
      </c>
      <c r="H114" s="24">
        <f t="shared" si="11"/>
        <v>400</v>
      </c>
      <c r="I114" s="24">
        <f t="shared" si="19"/>
        <v>1209.3932089562245</v>
      </c>
      <c r="J114" s="24">
        <f t="shared" si="20"/>
        <v>64120.613111914819</v>
      </c>
      <c r="K114" s="24">
        <f t="shared" si="21"/>
        <v>10567.779869023527</v>
      </c>
      <c r="L114" s="24">
        <f t="shared" si="12"/>
        <v>74688.392980938341</v>
      </c>
    </row>
    <row r="115" spans="1:12" x14ac:dyDescent="0.2">
      <c r="A115" s="132"/>
      <c r="B115" s="25">
        <f t="shared" si="13"/>
        <v>103</v>
      </c>
      <c r="C115" s="24">
        <f t="shared" si="14"/>
        <v>320.60306555957408</v>
      </c>
      <c r="D115" s="48">
        <f t="shared" si="15"/>
        <v>0.26509415067434755</v>
      </c>
      <c r="E115" s="24">
        <f t="shared" si="16"/>
        <v>888.79014339665036</v>
      </c>
      <c r="F115" s="48">
        <f t="shared" si="17"/>
        <v>0.73490584932565239</v>
      </c>
      <c r="G115" s="24">
        <f t="shared" si="18"/>
        <v>809.39320895622461</v>
      </c>
      <c r="H115" s="24">
        <f t="shared" si="11"/>
        <v>400</v>
      </c>
      <c r="I115" s="24">
        <f t="shared" si="19"/>
        <v>1209.3932089562245</v>
      </c>
      <c r="J115" s="24">
        <f t="shared" si="20"/>
        <v>63231.822968518172</v>
      </c>
      <c r="K115" s="24">
        <f t="shared" si="21"/>
        <v>10247.176803463954</v>
      </c>
      <c r="L115" s="24">
        <f t="shared" si="12"/>
        <v>73478.999771982126</v>
      </c>
    </row>
    <row r="116" spans="1:12" x14ac:dyDescent="0.2">
      <c r="A116" s="132"/>
      <c r="B116" s="25">
        <f t="shared" si="13"/>
        <v>104</v>
      </c>
      <c r="C116" s="24">
        <f t="shared" si="14"/>
        <v>316.1591148425909</v>
      </c>
      <c r="D116" s="48">
        <f t="shared" si="15"/>
        <v>0.26141962142771935</v>
      </c>
      <c r="E116" s="24">
        <f t="shared" si="16"/>
        <v>893.23409411363355</v>
      </c>
      <c r="F116" s="48">
        <f t="shared" si="17"/>
        <v>0.73858037857228065</v>
      </c>
      <c r="G116" s="24">
        <f t="shared" si="18"/>
        <v>809.39320895622461</v>
      </c>
      <c r="H116" s="24">
        <f t="shared" si="11"/>
        <v>400</v>
      </c>
      <c r="I116" s="24">
        <f t="shared" si="19"/>
        <v>1209.3932089562245</v>
      </c>
      <c r="J116" s="24">
        <f t="shared" si="20"/>
        <v>62338.588874404537</v>
      </c>
      <c r="K116" s="24">
        <f t="shared" si="21"/>
        <v>9931.017688621363</v>
      </c>
      <c r="L116" s="24">
        <f t="shared" si="12"/>
        <v>72269.606563025896</v>
      </c>
    </row>
    <row r="117" spans="1:12" x14ac:dyDescent="0.2">
      <c r="A117" s="132"/>
      <c r="B117" s="25">
        <f t="shared" si="13"/>
        <v>105</v>
      </c>
      <c r="C117" s="24">
        <f t="shared" si="14"/>
        <v>311.69294437202268</v>
      </c>
      <c r="D117" s="48">
        <f t="shared" si="15"/>
        <v>0.25772671953485793</v>
      </c>
      <c r="E117" s="24">
        <f t="shared" si="16"/>
        <v>897.70026458420182</v>
      </c>
      <c r="F117" s="48">
        <f t="shared" si="17"/>
        <v>0.74227328046514207</v>
      </c>
      <c r="G117" s="24">
        <f t="shared" si="18"/>
        <v>809.39320895622461</v>
      </c>
      <c r="H117" s="24">
        <f t="shared" si="11"/>
        <v>400</v>
      </c>
      <c r="I117" s="24">
        <f t="shared" si="19"/>
        <v>1209.3932089562245</v>
      </c>
      <c r="J117" s="24">
        <f t="shared" si="20"/>
        <v>61440.888609820337</v>
      </c>
      <c r="K117" s="24">
        <f t="shared" si="21"/>
        <v>9619.3247442493412</v>
      </c>
      <c r="L117" s="24">
        <f t="shared" si="12"/>
        <v>71060.213354069681</v>
      </c>
    </row>
    <row r="118" spans="1:12" x14ac:dyDescent="0.2">
      <c r="A118" s="132"/>
      <c r="B118" s="25">
        <f t="shared" si="13"/>
        <v>106</v>
      </c>
      <c r="C118" s="24">
        <f t="shared" si="14"/>
        <v>307.20444304910171</v>
      </c>
      <c r="D118" s="48">
        <f t="shared" si="15"/>
        <v>0.25401535313253226</v>
      </c>
      <c r="E118" s="24">
        <f t="shared" si="16"/>
        <v>902.18876590712284</v>
      </c>
      <c r="F118" s="48">
        <f t="shared" si="17"/>
        <v>0.74598464686746779</v>
      </c>
      <c r="G118" s="24">
        <f t="shared" si="18"/>
        <v>809.39320895622461</v>
      </c>
      <c r="H118" s="24">
        <f t="shared" si="11"/>
        <v>400</v>
      </c>
      <c r="I118" s="24">
        <f t="shared" si="19"/>
        <v>1209.3932089562245</v>
      </c>
      <c r="J118" s="24">
        <f t="shared" si="20"/>
        <v>60538.699843913215</v>
      </c>
      <c r="K118" s="24">
        <f t="shared" si="21"/>
        <v>9312.1203012002388</v>
      </c>
      <c r="L118" s="24">
        <f t="shared" si="12"/>
        <v>69850.820145113452</v>
      </c>
    </row>
    <row r="119" spans="1:12" x14ac:dyDescent="0.2">
      <c r="A119" s="132"/>
      <c r="B119" s="25">
        <f t="shared" si="13"/>
        <v>107</v>
      </c>
      <c r="C119" s="24">
        <f t="shared" si="14"/>
        <v>302.69349921956609</v>
      </c>
      <c r="D119" s="48">
        <f t="shared" si="15"/>
        <v>0.25028542989819491</v>
      </c>
      <c r="E119" s="24">
        <f t="shared" si="16"/>
        <v>906.69970973665841</v>
      </c>
      <c r="F119" s="48">
        <f t="shared" si="17"/>
        <v>0.74971457010180509</v>
      </c>
      <c r="G119" s="24">
        <f t="shared" si="18"/>
        <v>809.39320895622461</v>
      </c>
      <c r="H119" s="24">
        <f t="shared" si="11"/>
        <v>400</v>
      </c>
      <c r="I119" s="24">
        <f t="shared" si="19"/>
        <v>1209.3932089562245</v>
      </c>
      <c r="J119" s="24">
        <f t="shared" si="20"/>
        <v>59632.00013417656</v>
      </c>
      <c r="K119" s="24">
        <f t="shared" si="21"/>
        <v>9009.4268019806732</v>
      </c>
      <c r="L119" s="24">
        <f t="shared" si="12"/>
        <v>68641.426936157237</v>
      </c>
    </row>
    <row r="120" spans="1:12" x14ac:dyDescent="0.2">
      <c r="A120" s="132"/>
      <c r="B120" s="25">
        <f t="shared" si="13"/>
        <v>108</v>
      </c>
      <c r="C120" s="24">
        <f t="shared" si="14"/>
        <v>298.16000067088282</v>
      </c>
      <c r="D120" s="48">
        <f t="shared" si="15"/>
        <v>0.24653685704768588</v>
      </c>
      <c r="E120" s="24">
        <f t="shared" si="16"/>
        <v>911.23320828534168</v>
      </c>
      <c r="F120" s="48">
        <f t="shared" si="17"/>
        <v>0.75346314295231409</v>
      </c>
      <c r="G120" s="24">
        <f t="shared" si="18"/>
        <v>809.39320895622461</v>
      </c>
      <c r="H120" s="24">
        <f t="shared" si="11"/>
        <v>400</v>
      </c>
      <c r="I120" s="24">
        <f t="shared" si="19"/>
        <v>1209.3932089562245</v>
      </c>
      <c r="J120" s="24">
        <f t="shared" si="20"/>
        <v>58720.766925891221</v>
      </c>
      <c r="K120" s="24">
        <f t="shared" si="21"/>
        <v>8711.26680130979</v>
      </c>
      <c r="L120" s="24">
        <f t="shared" si="12"/>
        <v>67432.033727201007</v>
      </c>
    </row>
    <row r="121" spans="1:12" x14ac:dyDescent="0.2">
      <c r="A121" s="132">
        <f>A109+1</f>
        <v>10</v>
      </c>
      <c r="B121" s="25">
        <f t="shared" si="13"/>
        <v>109</v>
      </c>
      <c r="C121" s="24">
        <f t="shared" si="14"/>
        <v>293.60383462945612</v>
      </c>
      <c r="D121" s="48">
        <f t="shared" si="15"/>
        <v>0.2427695413329243</v>
      </c>
      <c r="E121" s="24">
        <f t="shared" si="16"/>
        <v>915.78937432676844</v>
      </c>
      <c r="F121" s="48">
        <f t="shared" si="17"/>
        <v>0.75723045866707572</v>
      </c>
      <c r="G121" s="24">
        <f t="shared" si="18"/>
        <v>809.39320895622461</v>
      </c>
      <c r="H121" s="24">
        <f t="shared" si="11"/>
        <v>400</v>
      </c>
      <c r="I121" s="24">
        <f t="shared" si="19"/>
        <v>1209.3932089562245</v>
      </c>
      <c r="J121" s="24">
        <f t="shared" si="20"/>
        <v>57804.977551564451</v>
      </c>
      <c r="K121" s="24">
        <f t="shared" si="21"/>
        <v>8417.6629666803346</v>
      </c>
      <c r="L121" s="24">
        <f t="shared" si="12"/>
        <v>66222.640518244792</v>
      </c>
    </row>
    <row r="122" spans="1:12" x14ac:dyDescent="0.2">
      <c r="A122" s="132"/>
      <c r="B122" s="25">
        <f t="shared" si="13"/>
        <v>110</v>
      </c>
      <c r="C122" s="24">
        <f t="shared" si="14"/>
        <v>289.02488775782228</v>
      </c>
      <c r="D122" s="48">
        <f t="shared" si="15"/>
        <v>0.23898338903958893</v>
      </c>
      <c r="E122" s="24">
        <f t="shared" si="16"/>
        <v>920.36832119840221</v>
      </c>
      <c r="F122" s="48">
        <f t="shared" si="17"/>
        <v>0.76101661096041107</v>
      </c>
      <c r="G122" s="24">
        <f t="shared" si="18"/>
        <v>809.39320895622461</v>
      </c>
      <c r="H122" s="24">
        <f t="shared" si="11"/>
        <v>400</v>
      </c>
      <c r="I122" s="24">
        <f t="shared" si="19"/>
        <v>1209.3932089562245</v>
      </c>
      <c r="J122" s="24">
        <f t="shared" si="20"/>
        <v>56884.609230366048</v>
      </c>
      <c r="K122" s="24">
        <f t="shared" si="21"/>
        <v>8128.6380789225122</v>
      </c>
      <c r="L122" s="24">
        <f t="shared" si="12"/>
        <v>65013.247309288563</v>
      </c>
    </row>
    <row r="123" spans="1:12" x14ac:dyDescent="0.2">
      <c r="A123" s="132"/>
      <c r="B123" s="25">
        <f t="shared" si="13"/>
        <v>111</v>
      </c>
      <c r="C123" s="24">
        <f t="shared" si="14"/>
        <v>284.42304615183025</v>
      </c>
      <c r="D123" s="48">
        <f t="shared" si="15"/>
        <v>0.23517830598478687</v>
      </c>
      <c r="E123" s="24">
        <f t="shared" si="16"/>
        <v>924.97016280439425</v>
      </c>
      <c r="F123" s="48">
        <f t="shared" si="17"/>
        <v>0.76482169401521316</v>
      </c>
      <c r="G123" s="24">
        <f t="shared" si="18"/>
        <v>809.39320895622461</v>
      </c>
      <c r="H123" s="24">
        <f t="shared" si="11"/>
        <v>400</v>
      </c>
      <c r="I123" s="24">
        <f t="shared" si="19"/>
        <v>1209.3932089562245</v>
      </c>
      <c r="J123" s="24">
        <f t="shared" si="20"/>
        <v>55959.639067561657</v>
      </c>
      <c r="K123" s="24">
        <f t="shared" si="21"/>
        <v>7844.2150327706822</v>
      </c>
      <c r="L123" s="24">
        <f t="shared" si="12"/>
        <v>63803.854100332341</v>
      </c>
    </row>
    <row r="124" spans="1:12" x14ac:dyDescent="0.2">
      <c r="A124" s="132"/>
      <c r="B124" s="25">
        <f t="shared" si="13"/>
        <v>112</v>
      </c>
      <c r="C124" s="24">
        <f t="shared" si="14"/>
        <v>279.79819533780829</v>
      </c>
      <c r="D124" s="48">
        <f t="shared" si="15"/>
        <v>0.23135419751471081</v>
      </c>
      <c r="E124" s="24">
        <f t="shared" si="16"/>
        <v>929.59501361841626</v>
      </c>
      <c r="F124" s="48">
        <f t="shared" si="17"/>
        <v>0.76864580248528924</v>
      </c>
      <c r="G124" s="24">
        <f t="shared" si="18"/>
        <v>809.39320895622461</v>
      </c>
      <c r="H124" s="24">
        <f t="shared" si="11"/>
        <v>400</v>
      </c>
      <c r="I124" s="24">
        <f t="shared" si="19"/>
        <v>1209.3932089562245</v>
      </c>
      <c r="J124" s="24">
        <f t="shared" si="20"/>
        <v>55030.044053943238</v>
      </c>
      <c r="K124" s="24">
        <f t="shared" si="21"/>
        <v>7564.4168374328738</v>
      </c>
      <c r="L124" s="24">
        <f t="shared" si="12"/>
        <v>62594.460891376111</v>
      </c>
    </row>
    <row r="125" spans="1:12" x14ac:dyDescent="0.2">
      <c r="A125" s="132"/>
      <c r="B125" s="25">
        <f t="shared" si="13"/>
        <v>113</v>
      </c>
      <c r="C125" s="24">
        <f t="shared" si="14"/>
        <v>275.15022026971621</v>
      </c>
      <c r="D125" s="48">
        <f t="shared" si="15"/>
        <v>0.22751096850228436</v>
      </c>
      <c r="E125" s="24">
        <f t="shared" si="16"/>
        <v>934.24298868650828</v>
      </c>
      <c r="F125" s="48">
        <f t="shared" si="17"/>
        <v>0.77248903149771564</v>
      </c>
      <c r="G125" s="24">
        <f t="shared" si="18"/>
        <v>809.39320895622461</v>
      </c>
      <c r="H125" s="24">
        <f t="shared" si="11"/>
        <v>400</v>
      </c>
      <c r="I125" s="24">
        <f t="shared" si="19"/>
        <v>1209.3932089562245</v>
      </c>
      <c r="J125" s="24">
        <f t="shared" si="20"/>
        <v>54095.801065256732</v>
      </c>
      <c r="K125" s="24">
        <f t="shared" si="21"/>
        <v>7289.2666171631572</v>
      </c>
      <c r="L125" s="24">
        <f t="shared" si="12"/>
        <v>61385.067682419889</v>
      </c>
    </row>
    <row r="126" spans="1:12" x14ac:dyDescent="0.2">
      <c r="A126" s="132"/>
      <c r="B126" s="25">
        <f t="shared" si="13"/>
        <v>114</v>
      </c>
      <c r="C126" s="24">
        <f t="shared" si="14"/>
        <v>270.47900532628364</v>
      </c>
      <c r="D126" s="48">
        <f t="shared" si="15"/>
        <v>0.22364852334479576</v>
      </c>
      <c r="E126" s="24">
        <f t="shared" si="16"/>
        <v>938.91420362994086</v>
      </c>
      <c r="F126" s="48">
        <f t="shared" si="17"/>
        <v>0.77635147665520421</v>
      </c>
      <c r="G126" s="24">
        <f t="shared" si="18"/>
        <v>809.39320895622461</v>
      </c>
      <c r="H126" s="24">
        <f t="shared" si="11"/>
        <v>400</v>
      </c>
      <c r="I126" s="24">
        <f t="shared" si="19"/>
        <v>1209.3932089562245</v>
      </c>
      <c r="J126" s="24">
        <f t="shared" si="20"/>
        <v>53156.886861626794</v>
      </c>
      <c r="K126" s="24">
        <f t="shared" si="21"/>
        <v>7018.7876118368731</v>
      </c>
      <c r="L126" s="24">
        <f t="shared" si="12"/>
        <v>60175.674473463667</v>
      </c>
    </row>
    <row r="127" spans="1:12" x14ac:dyDescent="0.2">
      <c r="A127" s="132"/>
      <c r="B127" s="25">
        <f t="shared" si="13"/>
        <v>115</v>
      </c>
      <c r="C127" s="24">
        <f t="shared" si="14"/>
        <v>265.784434308134</v>
      </c>
      <c r="D127" s="48">
        <f t="shared" si="15"/>
        <v>0.21976676596151978</v>
      </c>
      <c r="E127" s="24">
        <f t="shared" si="16"/>
        <v>943.6087746480905</v>
      </c>
      <c r="F127" s="48">
        <f t="shared" si="17"/>
        <v>0.78023323403848022</v>
      </c>
      <c r="G127" s="24">
        <f t="shared" si="18"/>
        <v>809.39320895622461</v>
      </c>
      <c r="H127" s="24">
        <f t="shared" si="11"/>
        <v>400</v>
      </c>
      <c r="I127" s="24">
        <f t="shared" si="19"/>
        <v>1209.3932089562245</v>
      </c>
      <c r="J127" s="24">
        <f t="shared" si="20"/>
        <v>52213.278086978702</v>
      </c>
      <c r="K127" s="24">
        <f t="shared" si="21"/>
        <v>6753.0031775287389</v>
      </c>
      <c r="L127" s="24">
        <f t="shared" si="12"/>
        <v>58966.281264507445</v>
      </c>
    </row>
    <row r="128" spans="1:12" x14ac:dyDescent="0.2">
      <c r="A128" s="132"/>
      <c r="B128" s="25">
        <f t="shared" si="13"/>
        <v>116</v>
      </c>
      <c r="C128" s="24">
        <f t="shared" si="14"/>
        <v>261.06639043489349</v>
      </c>
      <c r="D128" s="48">
        <f t="shared" si="15"/>
        <v>0.21586559979132736</v>
      </c>
      <c r="E128" s="24">
        <f t="shared" si="16"/>
        <v>948.32681852133101</v>
      </c>
      <c r="F128" s="48">
        <f t="shared" si="17"/>
        <v>0.78413440020867264</v>
      </c>
      <c r="G128" s="24">
        <f t="shared" si="18"/>
        <v>809.39320895622461</v>
      </c>
      <c r="H128" s="24">
        <f t="shared" si="11"/>
        <v>400</v>
      </c>
      <c r="I128" s="24">
        <f t="shared" si="19"/>
        <v>1209.3932089562245</v>
      </c>
      <c r="J128" s="24">
        <f t="shared" si="20"/>
        <v>51264.951268457371</v>
      </c>
      <c r="K128" s="24">
        <f t="shared" si="21"/>
        <v>6491.9367870938459</v>
      </c>
      <c r="L128" s="24">
        <f t="shared" si="12"/>
        <v>57756.888055551215</v>
      </c>
    </row>
    <row r="129" spans="1:12" x14ac:dyDescent="0.2">
      <c r="A129" s="132"/>
      <c r="B129" s="25">
        <f t="shared" si="13"/>
        <v>117</v>
      </c>
      <c r="C129" s="24">
        <f t="shared" si="14"/>
        <v>256.32475634228683</v>
      </c>
      <c r="D129" s="48">
        <f t="shared" si="15"/>
        <v>0.21194492779028398</v>
      </c>
      <c r="E129" s="24">
        <f t="shared" si="16"/>
        <v>953.06845261393767</v>
      </c>
      <c r="F129" s="48">
        <f t="shared" si="17"/>
        <v>0.78805507220971605</v>
      </c>
      <c r="G129" s="24">
        <f t="shared" si="18"/>
        <v>809.39320895622461</v>
      </c>
      <c r="H129" s="24">
        <f t="shared" si="11"/>
        <v>400</v>
      </c>
      <c r="I129" s="24">
        <f t="shared" si="19"/>
        <v>1209.3932089562245</v>
      </c>
      <c r="J129" s="24">
        <f t="shared" si="20"/>
        <v>50311.882815843433</v>
      </c>
      <c r="K129" s="24">
        <f t="shared" si="21"/>
        <v>6235.6120307515594</v>
      </c>
      <c r="L129" s="24">
        <f t="shared" si="12"/>
        <v>56547.494846594993</v>
      </c>
    </row>
    <row r="130" spans="1:12" x14ac:dyDescent="0.2">
      <c r="A130" s="132"/>
      <c r="B130" s="25">
        <f t="shared" si="13"/>
        <v>118</v>
      </c>
      <c r="C130" s="24">
        <f t="shared" si="14"/>
        <v>251.55941407921716</v>
      </c>
      <c r="D130" s="48">
        <f t="shared" si="15"/>
        <v>0.20800465242923541</v>
      </c>
      <c r="E130" s="24">
        <f t="shared" si="16"/>
        <v>957.83379487700734</v>
      </c>
      <c r="F130" s="48">
        <f t="shared" si="17"/>
        <v>0.79199534757076462</v>
      </c>
      <c r="G130" s="24">
        <f t="shared" si="18"/>
        <v>809.39320895622461</v>
      </c>
      <c r="H130" s="24">
        <f t="shared" si="11"/>
        <v>400</v>
      </c>
      <c r="I130" s="24">
        <f t="shared" si="19"/>
        <v>1209.3932089562245</v>
      </c>
      <c r="J130" s="24">
        <f t="shared" si="20"/>
        <v>49354.049020966428</v>
      </c>
      <c r="K130" s="24">
        <f t="shared" si="21"/>
        <v>5984.0526166723421</v>
      </c>
      <c r="L130" s="24">
        <f t="shared" si="12"/>
        <v>55338.101637638771</v>
      </c>
    </row>
    <row r="131" spans="1:12" x14ac:dyDescent="0.2">
      <c r="A131" s="132"/>
      <c r="B131" s="25">
        <f t="shared" si="13"/>
        <v>119</v>
      </c>
      <c r="C131" s="24">
        <f t="shared" si="14"/>
        <v>246.77024510483216</v>
      </c>
      <c r="D131" s="48">
        <f t="shared" si="15"/>
        <v>0.20404467569138163</v>
      </c>
      <c r="E131" s="24">
        <f t="shared" si="16"/>
        <v>962.62296385139234</v>
      </c>
      <c r="F131" s="48">
        <f t="shared" si="17"/>
        <v>0.79595532430861837</v>
      </c>
      <c r="G131" s="24">
        <f t="shared" si="18"/>
        <v>809.39320895622461</v>
      </c>
      <c r="H131" s="24">
        <f t="shared" si="11"/>
        <v>400</v>
      </c>
      <c r="I131" s="24">
        <f t="shared" si="19"/>
        <v>1209.3932089562245</v>
      </c>
      <c r="J131" s="24">
        <f t="shared" si="20"/>
        <v>48391.426057115037</v>
      </c>
      <c r="K131" s="24">
        <f t="shared" si="21"/>
        <v>5737.2823715675095</v>
      </c>
      <c r="L131" s="24">
        <f t="shared" si="12"/>
        <v>54128.708428682548</v>
      </c>
    </row>
    <row r="132" spans="1:12" x14ac:dyDescent="0.2">
      <c r="A132" s="132"/>
      <c r="B132" s="25">
        <f t="shared" si="13"/>
        <v>120</v>
      </c>
      <c r="C132" s="24">
        <f t="shared" si="14"/>
        <v>241.9571302855752</v>
      </c>
      <c r="D132" s="48">
        <f t="shared" si="15"/>
        <v>0.20006489906983854</v>
      </c>
      <c r="E132" s="24">
        <f t="shared" si="16"/>
        <v>967.43607867064929</v>
      </c>
      <c r="F132" s="48">
        <f t="shared" si="17"/>
        <v>0.79993510093016151</v>
      </c>
      <c r="G132" s="24">
        <f t="shared" si="18"/>
        <v>809.39320895622461</v>
      </c>
      <c r="H132" s="24">
        <f t="shared" si="11"/>
        <v>400</v>
      </c>
      <c r="I132" s="24">
        <f t="shared" si="19"/>
        <v>1209.3932089562245</v>
      </c>
      <c r="J132" s="24">
        <f t="shared" si="20"/>
        <v>47423.989978444384</v>
      </c>
      <c r="K132" s="24">
        <f t="shared" si="21"/>
        <v>5495.3252412819347</v>
      </c>
      <c r="L132" s="24">
        <f t="shared" si="12"/>
        <v>52919.315219726319</v>
      </c>
    </row>
    <row r="133" spans="1:12" x14ac:dyDescent="0.2">
      <c r="A133" s="132">
        <f>A121+1</f>
        <v>11</v>
      </c>
      <c r="B133" s="25">
        <f t="shared" si="13"/>
        <v>121</v>
      </c>
      <c r="C133" s="24">
        <f t="shared" si="14"/>
        <v>237.11994989222194</v>
      </c>
      <c r="D133" s="48">
        <f t="shared" si="15"/>
        <v>0.19606522356518771</v>
      </c>
      <c r="E133" s="24">
        <f t="shared" si="16"/>
        <v>972.27325906400256</v>
      </c>
      <c r="F133" s="48">
        <f t="shared" si="17"/>
        <v>0.80393477643481226</v>
      </c>
      <c r="G133" s="24">
        <f t="shared" si="18"/>
        <v>809.39320895622461</v>
      </c>
      <c r="H133" s="24">
        <f t="shared" si="11"/>
        <v>400</v>
      </c>
      <c r="I133" s="24">
        <f t="shared" si="19"/>
        <v>1209.3932089562245</v>
      </c>
      <c r="J133" s="24">
        <f t="shared" si="20"/>
        <v>46451.716719380383</v>
      </c>
      <c r="K133" s="24">
        <f t="shared" si="21"/>
        <v>5258.2052913897132</v>
      </c>
      <c r="L133" s="24">
        <f t="shared" si="12"/>
        <v>51709.922010770097</v>
      </c>
    </row>
    <row r="134" spans="1:12" x14ac:dyDescent="0.2">
      <c r="A134" s="132"/>
      <c r="B134" s="25">
        <f t="shared" si="13"/>
        <v>122</v>
      </c>
      <c r="C134" s="24">
        <f t="shared" si="14"/>
        <v>232.25858359690193</v>
      </c>
      <c r="D134" s="48">
        <f t="shared" si="15"/>
        <v>0.19204554968301366</v>
      </c>
      <c r="E134" s="24">
        <f t="shared" si="16"/>
        <v>977.13462535932263</v>
      </c>
      <c r="F134" s="48">
        <f t="shared" si="17"/>
        <v>0.80795445031698643</v>
      </c>
      <c r="G134" s="24">
        <f t="shared" si="18"/>
        <v>809.39320895622461</v>
      </c>
      <c r="H134" s="24">
        <f t="shared" si="11"/>
        <v>400</v>
      </c>
      <c r="I134" s="24">
        <f t="shared" si="19"/>
        <v>1209.3932089562245</v>
      </c>
      <c r="J134" s="24">
        <f t="shared" si="20"/>
        <v>45474.582094021061</v>
      </c>
      <c r="K134" s="24">
        <f t="shared" si="21"/>
        <v>5025.9467077928111</v>
      </c>
      <c r="L134" s="24">
        <f t="shared" si="12"/>
        <v>50500.528801813874</v>
      </c>
    </row>
    <row r="135" spans="1:12" x14ac:dyDescent="0.2">
      <c r="A135" s="132"/>
      <c r="B135" s="25">
        <f t="shared" si="13"/>
        <v>123</v>
      </c>
      <c r="C135" s="24">
        <f t="shared" si="14"/>
        <v>227.37291047010532</v>
      </c>
      <c r="D135" s="48">
        <f t="shared" si="15"/>
        <v>0.18800577743142874</v>
      </c>
      <c r="E135" s="24">
        <f t="shared" si="16"/>
        <v>982.02029848611915</v>
      </c>
      <c r="F135" s="48">
        <f t="shared" si="17"/>
        <v>0.81199422256857123</v>
      </c>
      <c r="G135" s="24">
        <f t="shared" si="18"/>
        <v>809.39320895622461</v>
      </c>
      <c r="H135" s="24">
        <f t="shared" si="11"/>
        <v>400</v>
      </c>
      <c r="I135" s="24">
        <f t="shared" si="19"/>
        <v>1209.3932089562245</v>
      </c>
      <c r="J135" s="24">
        <f t="shared" si="20"/>
        <v>44492.561795534944</v>
      </c>
      <c r="K135" s="24">
        <f t="shared" si="21"/>
        <v>4798.573797322706</v>
      </c>
      <c r="L135" s="24">
        <f t="shared" si="12"/>
        <v>49291.135592857652</v>
      </c>
    </row>
    <row r="136" spans="1:12" x14ac:dyDescent="0.2">
      <c r="A136" s="132"/>
      <c r="B136" s="25">
        <f t="shared" si="13"/>
        <v>124</v>
      </c>
      <c r="C136" s="24">
        <f t="shared" si="14"/>
        <v>222.46280897767474</v>
      </c>
      <c r="D136" s="48">
        <f t="shared" si="15"/>
        <v>0.1839458063185859</v>
      </c>
      <c r="E136" s="24">
        <f t="shared" si="16"/>
        <v>986.93039997854976</v>
      </c>
      <c r="F136" s="48">
        <f t="shared" si="17"/>
        <v>0.81605419368141408</v>
      </c>
      <c r="G136" s="24">
        <f t="shared" si="18"/>
        <v>809.39320895622461</v>
      </c>
      <c r="H136" s="24">
        <f t="shared" si="11"/>
        <v>400</v>
      </c>
      <c r="I136" s="24">
        <f t="shared" si="19"/>
        <v>1209.3932089562245</v>
      </c>
      <c r="J136" s="24">
        <f t="shared" si="20"/>
        <v>43505.631395556396</v>
      </c>
      <c r="K136" s="24">
        <f t="shared" si="21"/>
        <v>4576.1109883450317</v>
      </c>
      <c r="L136" s="24">
        <f t="shared" si="12"/>
        <v>48081.74238390143</v>
      </c>
    </row>
    <row r="137" spans="1:12" x14ac:dyDescent="0.2">
      <c r="A137" s="132"/>
      <c r="B137" s="25">
        <f t="shared" si="13"/>
        <v>125</v>
      </c>
      <c r="C137" s="24">
        <f t="shared" si="14"/>
        <v>217.52815697778198</v>
      </c>
      <c r="D137" s="48">
        <f t="shared" si="15"/>
        <v>0.1798655353501788</v>
      </c>
      <c r="E137" s="24">
        <f t="shared" si="16"/>
        <v>991.86505197844258</v>
      </c>
      <c r="F137" s="48">
        <f t="shared" si="17"/>
        <v>0.8201344646498212</v>
      </c>
      <c r="G137" s="24">
        <f t="shared" si="18"/>
        <v>809.39320895622461</v>
      </c>
      <c r="H137" s="24">
        <f t="shared" si="11"/>
        <v>400</v>
      </c>
      <c r="I137" s="24">
        <f t="shared" si="19"/>
        <v>1209.3932089562245</v>
      </c>
      <c r="J137" s="24">
        <f t="shared" si="20"/>
        <v>42513.766343577954</v>
      </c>
      <c r="K137" s="24">
        <f t="shared" si="21"/>
        <v>4358.58283136725</v>
      </c>
      <c r="L137" s="24">
        <f t="shared" si="12"/>
        <v>46872.349174945208</v>
      </c>
    </row>
    <row r="138" spans="1:12" x14ac:dyDescent="0.2">
      <c r="A138" s="132"/>
      <c r="B138" s="25">
        <f t="shared" si="13"/>
        <v>126</v>
      </c>
      <c r="C138" s="24">
        <f t="shared" si="14"/>
        <v>212.56883171788976</v>
      </c>
      <c r="D138" s="48">
        <f t="shared" si="15"/>
        <v>0.1757648630269297</v>
      </c>
      <c r="E138" s="24">
        <f t="shared" si="16"/>
        <v>996.8243772383347</v>
      </c>
      <c r="F138" s="48">
        <f t="shared" si="17"/>
        <v>0.82423513697307027</v>
      </c>
      <c r="G138" s="24">
        <f t="shared" si="18"/>
        <v>809.39320895622461</v>
      </c>
      <c r="H138" s="24">
        <f t="shared" si="11"/>
        <v>400</v>
      </c>
      <c r="I138" s="24">
        <f t="shared" si="19"/>
        <v>1209.3932089562245</v>
      </c>
      <c r="J138" s="24">
        <f t="shared" si="20"/>
        <v>41516.941966339618</v>
      </c>
      <c r="K138" s="24">
        <f t="shared" si="21"/>
        <v>4146.0139996493599</v>
      </c>
      <c r="L138" s="24">
        <f t="shared" si="12"/>
        <v>45662.955965988978</v>
      </c>
    </row>
    <row r="139" spans="1:12" x14ac:dyDescent="0.2">
      <c r="A139" s="132"/>
      <c r="B139" s="25">
        <f t="shared" si="13"/>
        <v>127</v>
      </c>
      <c r="C139" s="24">
        <f t="shared" si="14"/>
        <v>207.58470983169809</v>
      </c>
      <c r="D139" s="48">
        <f t="shared" si="15"/>
        <v>0.17164368734206434</v>
      </c>
      <c r="E139" s="24">
        <f t="shared" si="16"/>
        <v>1001.8084991245264</v>
      </c>
      <c r="F139" s="48">
        <f t="shared" si="17"/>
        <v>0.82835631265793563</v>
      </c>
      <c r="G139" s="24">
        <f t="shared" si="18"/>
        <v>809.39320895622461</v>
      </c>
      <c r="H139" s="24">
        <f t="shared" si="11"/>
        <v>400</v>
      </c>
      <c r="I139" s="24">
        <f t="shared" si="19"/>
        <v>1209.3932089562245</v>
      </c>
      <c r="J139" s="24">
        <f t="shared" si="20"/>
        <v>40515.133467215092</v>
      </c>
      <c r="K139" s="24">
        <f t="shared" si="21"/>
        <v>3938.4292898176618</v>
      </c>
      <c r="L139" s="24">
        <f t="shared" si="12"/>
        <v>44453.562757032756</v>
      </c>
    </row>
    <row r="140" spans="1:12" x14ac:dyDescent="0.2">
      <c r="A140" s="132"/>
      <c r="B140" s="25">
        <f t="shared" si="13"/>
        <v>128</v>
      </c>
      <c r="C140" s="24">
        <f t="shared" si="14"/>
        <v>202.57566733607547</v>
      </c>
      <c r="D140" s="48">
        <f t="shared" si="15"/>
        <v>0.16750190577877466</v>
      </c>
      <c r="E140" s="24">
        <f t="shared" si="16"/>
        <v>1006.8175416201491</v>
      </c>
      <c r="F140" s="48">
        <f t="shared" si="17"/>
        <v>0.83249809422122534</v>
      </c>
      <c r="G140" s="24">
        <f t="shared" si="18"/>
        <v>809.39320895622461</v>
      </c>
      <c r="H140" s="24">
        <f t="shared" si="11"/>
        <v>400</v>
      </c>
      <c r="I140" s="24">
        <f t="shared" si="19"/>
        <v>1209.3932089562245</v>
      </c>
      <c r="J140" s="24">
        <f t="shared" si="20"/>
        <v>39508.315925594943</v>
      </c>
      <c r="K140" s="24">
        <f t="shared" si="21"/>
        <v>3735.8536224815862</v>
      </c>
      <c r="L140" s="24">
        <f t="shared" si="12"/>
        <v>43244.169548076527</v>
      </c>
    </row>
    <row r="141" spans="1:12" x14ac:dyDescent="0.2">
      <c r="A141" s="132"/>
      <c r="B141" s="25">
        <f t="shared" si="13"/>
        <v>129</v>
      </c>
      <c r="C141" s="24">
        <f t="shared" si="14"/>
        <v>197.54157962797473</v>
      </c>
      <c r="D141" s="48">
        <f t="shared" si="15"/>
        <v>0.16333941530766855</v>
      </c>
      <c r="E141" s="24">
        <f t="shared" si="16"/>
        <v>1011.8516293282498</v>
      </c>
      <c r="F141" s="48">
        <f t="shared" si="17"/>
        <v>0.83666058469233151</v>
      </c>
      <c r="G141" s="24">
        <f t="shared" si="18"/>
        <v>809.39320895622461</v>
      </c>
      <c r="H141" s="24">
        <f t="shared" ref="H141:H204" si="22">$G$8</f>
        <v>400</v>
      </c>
      <c r="I141" s="24">
        <f t="shared" si="19"/>
        <v>1209.3932089562245</v>
      </c>
      <c r="J141" s="24">
        <f t="shared" si="20"/>
        <v>38496.464296266691</v>
      </c>
      <c r="K141" s="24">
        <f t="shared" si="21"/>
        <v>3538.3120428536113</v>
      </c>
      <c r="L141" s="24">
        <f t="shared" ref="L141:L204" si="23">J141+K141</f>
        <v>42034.776339120304</v>
      </c>
    </row>
    <row r="142" spans="1:12" x14ac:dyDescent="0.2">
      <c r="A142" s="132"/>
      <c r="B142" s="25">
        <f t="shared" ref="B142:B205" si="24">B141+1</f>
        <v>130</v>
      </c>
      <c r="C142" s="24">
        <f t="shared" ref="C142:C205" si="25">IF(J141*($G$6*0.01/12)&gt;0,J141*($G$6*0.01/12),0)</f>
        <v>192.48232148133346</v>
      </c>
      <c r="D142" s="48">
        <f t="shared" ref="D142:D205" si="26">C142/I142</f>
        <v>0.15915611238420688</v>
      </c>
      <c r="E142" s="24">
        <f t="shared" ref="E142:E205" si="27">IF(J141*($G$6*0.01/12)&gt;0,I142-C142,0)</f>
        <v>1016.9108874748911</v>
      </c>
      <c r="F142" s="48">
        <f t="shared" ref="F142:F205" si="28">E142/I142</f>
        <v>0.8408438876157931</v>
      </c>
      <c r="G142" s="24">
        <f t="shared" ref="G142:G205" si="29">IF(J141*($G$6*0.01/12)&gt;0,(($G$6*0.01/12)*$G$5)/(1-1/(1+($G$6*0.01/12))^($G$7*12)),0)</f>
        <v>809.39320895622461</v>
      </c>
      <c r="H142" s="24">
        <f t="shared" si="22"/>
        <v>400</v>
      </c>
      <c r="I142" s="24">
        <f t="shared" ref="I142:I205" si="30">G142+H142</f>
        <v>1209.3932089562245</v>
      </c>
      <c r="J142" s="24">
        <f t="shared" ref="J142:J205" si="31">IF(I142&gt;0,J141-E142,0)</f>
        <v>37479.553408791799</v>
      </c>
      <c r="K142" s="24">
        <f t="shared" ref="K142:K205" si="32">K141-C142</f>
        <v>3345.8297213722776</v>
      </c>
      <c r="L142" s="24">
        <f t="shared" si="23"/>
        <v>40825.383130164075</v>
      </c>
    </row>
    <row r="143" spans="1:12" x14ac:dyDescent="0.2">
      <c r="A143" s="132"/>
      <c r="B143" s="25">
        <f t="shared" si="24"/>
        <v>131</v>
      </c>
      <c r="C143" s="24">
        <f t="shared" si="25"/>
        <v>187.39776704395899</v>
      </c>
      <c r="D143" s="48">
        <f t="shared" si="26"/>
        <v>0.15495189294612791</v>
      </c>
      <c r="E143" s="24">
        <f t="shared" si="27"/>
        <v>1021.9954419122655</v>
      </c>
      <c r="F143" s="48">
        <f t="shared" si="28"/>
        <v>0.84504810705387212</v>
      </c>
      <c r="G143" s="24">
        <f t="shared" si="29"/>
        <v>809.39320895622461</v>
      </c>
      <c r="H143" s="24">
        <f t="shared" si="22"/>
        <v>400</v>
      </c>
      <c r="I143" s="24">
        <f t="shared" si="30"/>
        <v>1209.3932089562245</v>
      </c>
      <c r="J143" s="24">
        <f t="shared" si="31"/>
        <v>36457.557966879533</v>
      </c>
      <c r="K143" s="24">
        <f t="shared" si="32"/>
        <v>3158.4319543283186</v>
      </c>
      <c r="L143" s="24">
        <f t="shared" si="23"/>
        <v>39615.989921207853</v>
      </c>
    </row>
    <row r="144" spans="1:12" x14ac:dyDescent="0.2">
      <c r="A144" s="132"/>
      <c r="B144" s="25">
        <f t="shared" si="24"/>
        <v>132</v>
      </c>
      <c r="C144" s="24">
        <f t="shared" si="25"/>
        <v>182.28778983439767</v>
      </c>
      <c r="D144" s="48">
        <f t="shared" si="26"/>
        <v>0.15072665241085856</v>
      </c>
      <c r="E144" s="24">
        <f t="shared" si="27"/>
        <v>1027.1054191218268</v>
      </c>
      <c r="F144" s="48">
        <f t="shared" si="28"/>
        <v>0.84927334758914141</v>
      </c>
      <c r="G144" s="24">
        <f t="shared" si="29"/>
        <v>809.39320895622461</v>
      </c>
      <c r="H144" s="24">
        <f t="shared" si="22"/>
        <v>400</v>
      </c>
      <c r="I144" s="24">
        <f t="shared" si="30"/>
        <v>1209.3932089562245</v>
      </c>
      <c r="J144" s="24">
        <f t="shared" si="31"/>
        <v>35430.452547757704</v>
      </c>
      <c r="K144" s="24">
        <f t="shared" si="32"/>
        <v>2976.1441644939209</v>
      </c>
      <c r="L144" s="24">
        <f t="shared" si="23"/>
        <v>38406.596712251623</v>
      </c>
    </row>
    <row r="145" spans="1:12" x14ac:dyDescent="0.2">
      <c r="A145" s="132">
        <f>A133+1</f>
        <v>12</v>
      </c>
      <c r="B145" s="25">
        <f t="shared" si="24"/>
        <v>133</v>
      </c>
      <c r="C145" s="24">
        <f t="shared" si="25"/>
        <v>177.15226273878852</v>
      </c>
      <c r="D145" s="48">
        <f t="shared" si="26"/>
        <v>0.14648028567291282</v>
      </c>
      <c r="E145" s="24">
        <f t="shared" si="27"/>
        <v>1032.240946217436</v>
      </c>
      <c r="F145" s="48">
        <f t="shared" si="28"/>
        <v>0.85351971432708718</v>
      </c>
      <c r="G145" s="24">
        <f t="shared" si="29"/>
        <v>809.39320895622461</v>
      </c>
      <c r="H145" s="24">
        <f t="shared" si="22"/>
        <v>400</v>
      </c>
      <c r="I145" s="24">
        <f t="shared" si="30"/>
        <v>1209.3932089562245</v>
      </c>
      <c r="J145" s="24">
        <f t="shared" si="31"/>
        <v>34398.211601540272</v>
      </c>
      <c r="K145" s="24">
        <f t="shared" si="32"/>
        <v>2798.9919017551324</v>
      </c>
      <c r="L145" s="24">
        <f t="shared" si="23"/>
        <v>37197.203503295401</v>
      </c>
    </row>
    <row r="146" spans="1:12" x14ac:dyDescent="0.2">
      <c r="A146" s="132"/>
      <c r="B146" s="25">
        <f t="shared" si="24"/>
        <v>134</v>
      </c>
      <c r="C146" s="24">
        <f t="shared" si="25"/>
        <v>171.99105800770135</v>
      </c>
      <c r="D146" s="48">
        <f t="shared" si="26"/>
        <v>0.14221268710127741</v>
      </c>
      <c r="E146" s="24">
        <f t="shared" si="27"/>
        <v>1037.4021509485231</v>
      </c>
      <c r="F146" s="48">
        <f t="shared" si="28"/>
        <v>0.85778731289872256</v>
      </c>
      <c r="G146" s="24">
        <f t="shared" si="29"/>
        <v>809.39320895622461</v>
      </c>
      <c r="H146" s="24">
        <f t="shared" si="22"/>
        <v>400</v>
      </c>
      <c r="I146" s="24">
        <f t="shared" si="30"/>
        <v>1209.3932089562245</v>
      </c>
      <c r="J146" s="24">
        <f t="shared" si="31"/>
        <v>33360.809450591747</v>
      </c>
      <c r="K146" s="24">
        <f t="shared" si="32"/>
        <v>2627.0008437474312</v>
      </c>
      <c r="L146" s="24">
        <f t="shared" si="23"/>
        <v>35987.810294339179</v>
      </c>
    </row>
    <row r="147" spans="1:12" x14ac:dyDescent="0.2">
      <c r="A147" s="132"/>
      <c r="B147" s="25">
        <f t="shared" si="24"/>
        <v>135</v>
      </c>
      <c r="C147" s="24">
        <f t="shared" si="25"/>
        <v>166.80404725295872</v>
      </c>
      <c r="D147" s="48">
        <f t="shared" si="26"/>
        <v>0.13792375053678377</v>
      </c>
      <c r="E147" s="24">
        <f t="shared" si="27"/>
        <v>1042.5891617032657</v>
      </c>
      <c r="F147" s="48">
        <f t="shared" si="28"/>
        <v>0.86207624946321615</v>
      </c>
      <c r="G147" s="24">
        <f t="shared" si="29"/>
        <v>809.39320895622461</v>
      </c>
      <c r="H147" s="24">
        <f t="shared" si="22"/>
        <v>400</v>
      </c>
      <c r="I147" s="24">
        <f t="shared" si="30"/>
        <v>1209.3932089562245</v>
      </c>
      <c r="J147" s="24">
        <f t="shared" si="31"/>
        <v>32318.220288888482</v>
      </c>
      <c r="K147" s="24">
        <f t="shared" si="32"/>
        <v>2460.1967964944724</v>
      </c>
      <c r="L147" s="24">
        <f t="shared" si="23"/>
        <v>34778.417085382956</v>
      </c>
    </row>
    <row r="148" spans="1:12" x14ac:dyDescent="0.2">
      <c r="A148" s="132"/>
      <c r="B148" s="25">
        <f t="shared" si="24"/>
        <v>136</v>
      </c>
      <c r="C148" s="24">
        <f t="shared" si="25"/>
        <v>161.59110144444242</v>
      </c>
      <c r="D148" s="48">
        <f t="shared" si="26"/>
        <v>0.13361336928946771</v>
      </c>
      <c r="E148" s="24">
        <f t="shared" si="27"/>
        <v>1047.8021075117822</v>
      </c>
      <c r="F148" s="48">
        <f t="shared" si="28"/>
        <v>0.86638663071053235</v>
      </c>
      <c r="G148" s="24">
        <f t="shared" si="29"/>
        <v>809.39320895622461</v>
      </c>
      <c r="H148" s="24">
        <f t="shared" si="22"/>
        <v>400</v>
      </c>
      <c r="I148" s="24">
        <f t="shared" si="30"/>
        <v>1209.3932089562245</v>
      </c>
      <c r="J148" s="24">
        <f t="shared" si="31"/>
        <v>31270.418181376699</v>
      </c>
      <c r="K148" s="24">
        <f t="shared" si="32"/>
        <v>2298.6056950500301</v>
      </c>
      <c r="L148" s="24">
        <f t="shared" si="23"/>
        <v>33569.023876426727</v>
      </c>
    </row>
    <row r="149" spans="1:12" x14ac:dyDescent="0.2">
      <c r="A149" s="132"/>
      <c r="B149" s="25">
        <f t="shared" si="24"/>
        <v>137</v>
      </c>
      <c r="C149" s="24">
        <f t="shared" si="25"/>
        <v>156.35209090688349</v>
      </c>
      <c r="D149" s="48">
        <f t="shared" si="26"/>
        <v>0.12928143613591503</v>
      </c>
      <c r="E149" s="24">
        <f t="shared" si="27"/>
        <v>1053.0411180493411</v>
      </c>
      <c r="F149" s="48">
        <f t="shared" si="28"/>
        <v>0.87071856386408508</v>
      </c>
      <c r="G149" s="24">
        <f t="shared" si="29"/>
        <v>809.39320895622461</v>
      </c>
      <c r="H149" s="24">
        <f t="shared" si="22"/>
        <v>400</v>
      </c>
      <c r="I149" s="24">
        <f t="shared" si="30"/>
        <v>1209.3932089562245</v>
      </c>
      <c r="J149" s="24">
        <f t="shared" si="31"/>
        <v>30217.37706332736</v>
      </c>
      <c r="K149" s="24">
        <f t="shared" si="32"/>
        <v>2142.2536041431467</v>
      </c>
      <c r="L149" s="24">
        <f t="shared" si="23"/>
        <v>32359.630667470505</v>
      </c>
    </row>
    <row r="150" spans="1:12" x14ac:dyDescent="0.2">
      <c r="A150" s="132"/>
      <c r="B150" s="25">
        <f t="shared" si="24"/>
        <v>138</v>
      </c>
      <c r="C150" s="24">
        <f t="shared" si="25"/>
        <v>151.0868853166368</v>
      </c>
      <c r="D150" s="48">
        <f t="shared" si="26"/>
        <v>0.12492784331659462</v>
      </c>
      <c r="E150" s="24">
        <f t="shared" si="27"/>
        <v>1058.3063236395876</v>
      </c>
      <c r="F150" s="48">
        <f t="shared" si="28"/>
        <v>0.87507215668340532</v>
      </c>
      <c r="G150" s="24">
        <f t="shared" si="29"/>
        <v>809.39320895622461</v>
      </c>
      <c r="H150" s="24">
        <f t="shared" si="22"/>
        <v>400</v>
      </c>
      <c r="I150" s="24">
        <f t="shared" si="30"/>
        <v>1209.3932089562245</v>
      </c>
      <c r="J150" s="24">
        <f t="shared" si="31"/>
        <v>29159.070739687773</v>
      </c>
      <c r="K150" s="24">
        <f t="shared" si="32"/>
        <v>1991.1667188265099</v>
      </c>
      <c r="L150" s="24">
        <f t="shared" si="23"/>
        <v>31150.237458514282</v>
      </c>
    </row>
    <row r="151" spans="1:12" x14ac:dyDescent="0.2">
      <c r="A151" s="132"/>
      <c r="B151" s="25">
        <f t="shared" si="24"/>
        <v>139</v>
      </c>
      <c r="C151" s="24">
        <f t="shared" si="25"/>
        <v>145.79535369843887</v>
      </c>
      <c r="D151" s="48">
        <f t="shared" si="26"/>
        <v>0.12055248253317762</v>
      </c>
      <c r="E151" s="24">
        <f t="shared" si="27"/>
        <v>1063.5978552577856</v>
      </c>
      <c r="F151" s="48">
        <f t="shared" si="28"/>
        <v>0.87944751746682237</v>
      </c>
      <c r="G151" s="24">
        <f t="shared" si="29"/>
        <v>809.39320895622461</v>
      </c>
      <c r="H151" s="24">
        <f t="shared" si="22"/>
        <v>400</v>
      </c>
      <c r="I151" s="24">
        <f t="shared" si="30"/>
        <v>1209.3932089562245</v>
      </c>
      <c r="J151" s="24">
        <f t="shared" si="31"/>
        <v>28095.472884429986</v>
      </c>
      <c r="K151" s="24">
        <f t="shared" si="32"/>
        <v>1845.3713651280709</v>
      </c>
      <c r="L151" s="24">
        <f t="shared" si="23"/>
        <v>29940.844249558057</v>
      </c>
    </row>
    <row r="152" spans="1:12" x14ac:dyDescent="0.2">
      <c r="A152" s="132"/>
      <c r="B152" s="25">
        <f t="shared" si="24"/>
        <v>140</v>
      </c>
      <c r="C152" s="24">
        <f t="shared" si="25"/>
        <v>140.47736442214995</v>
      </c>
      <c r="D152" s="48">
        <f t="shared" si="26"/>
        <v>0.11615524494584351</v>
      </c>
      <c r="E152" s="24">
        <f t="shared" si="27"/>
        <v>1068.9158445340745</v>
      </c>
      <c r="F152" s="48">
        <f t="shared" si="28"/>
        <v>0.88384475505415649</v>
      </c>
      <c r="G152" s="24">
        <f t="shared" si="29"/>
        <v>809.39320895622461</v>
      </c>
      <c r="H152" s="24">
        <f t="shared" si="22"/>
        <v>400</v>
      </c>
      <c r="I152" s="24">
        <f t="shared" si="30"/>
        <v>1209.3932089562245</v>
      </c>
      <c r="J152" s="24">
        <f t="shared" si="31"/>
        <v>27026.55703989591</v>
      </c>
      <c r="K152" s="24">
        <f t="shared" si="32"/>
        <v>1704.8940007059209</v>
      </c>
      <c r="L152" s="24">
        <f t="shared" si="23"/>
        <v>28731.451040601831</v>
      </c>
    </row>
    <row r="153" spans="1:12" x14ac:dyDescent="0.2">
      <c r="A153" s="132"/>
      <c r="B153" s="25">
        <f t="shared" si="24"/>
        <v>141</v>
      </c>
      <c r="C153" s="24">
        <f t="shared" si="25"/>
        <v>135.13278519947954</v>
      </c>
      <c r="D153" s="48">
        <f t="shared" si="26"/>
        <v>0.11173602117057269</v>
      </c>
      <c r="E153" s="24">
        <f t="shared" si="27"/>
        <v>1074.260423756745</v>
      </c>
      <c r="F153" s="48">
        <f t="shared" si="28"/>
        <v>0.88826397882942731</v>
      </c>
      <c r="G153" s="24">
        <f t="shared" si="29"/>
        <v>809.39320895622461</v>
      </c>
      <c r="H153" s="24">
        <f t="shared" si="22"/>
        <v>400</v>
      </c>
      <c r="I153" s="24">
        <f t="shared" si="30"/>
        <v>1209.3932089562245</v>
      </c>
      <c r="J153" s="24">
        <f t="shared" si="31"/>
        <v>25952.296616139163</v>
      </c>
      <c r="K153" s="24">
        <f t="shared" si="32"/>
        <v>1569.7612155064414</v>
      </c>
      <c r="L153" s="24">
        <f t="shared" si="23"/>
        <v>27522.057831645605</v>
      </c>
    </row>
    <row r="154" spans="1:12" x14ac:dyDescent="0.2">
      <c r="A154" s="132"/>
      <c r="B154" s="25">
        <f t="shared" si="24"/>
        <v>142</v>
      </c>
      <c r="C154" s="24">
        <f t="shared" si="25"/>
        <v>129.76148308069583</v>
      </c>
      <c r="D154" s="48">
        <f t="shared" si="26"/>
        <v>0.10729470127642556</v>
      </c>
      <c r="E154" s="24">
        <f t="shared" si="27"/>
        <v>1079.6317258755287</v>
      </c>
      <c r="F154" s="48">
        <f t="shared" si="28"/>
        <v>0.8927052987235744</v>
      </c>
      <c r="G154" s="24">
        <f t="shared" si="29"/>
        <v>809.39320895622461</v>
      </c>
      <c r="H154" s="24">
        <f t="shared" si="22"/>
        <v>400</v>
      </c>
      <c r="I154" s="24">
        <f t="shared" si="30"/>
        <v>1209.3932089562245</v>
      </c>
      <c r="J154" s="24">
        <f t="shared" si="31"/>
        <v>24872.664890263633</v>
      </c>
      <c r="K154" s="24">
        <f t="shared" si="32"/>
        <v>1439.9997324257456</v>
      </c>
      <c r="L154" s="24">
        <f t="shared" si="23"/>
        <v>26312.664622689379</v>
      </c>
    </row>
    <row r="155" spans="1:12" x14ac:dyDescent="0.2">
      <c r="A155" s="132"/>
      <c r="B155" s="25">
        <f t="shared" si="24"/>
        <v>143</v>
      </c>
      <c r="C155" s="24">
        <f t="shared" si="25"/>
        <v>124.36332445131816</v>
      </c>
      <c r="D155" s="48">
        <f t="shared" si="26"/>
        <v>0.10283117478280768</v>
      </c>
      <c r="E155" s="24">
        <f t="shared" si="27"/>
        <v>1085.0298845049062</v>
      </c>
      <c r="F155" s="48">
        <f t="shared" si="28"/>
        <v>0.89716882521719221</v>
      </c>
      <c r="G155" s="24">
        <f t="shared" si="29"/>
        <v>809.39320895622461</v>
      </c>
      <c r="H155" s="24">
        <f t="shared" si="22"/>
        <v>400</v>
      </c>
      <c r="I155" s="24">
        <f t="shared" si="30"/>
        <v>1209.3932089562245</v>
      </c>
      <c r="J155" s="24">
        <f t="shared" si="31"/>
        <v>23787.635005758726</v>
      </c>
      <c r="K155" s="24">
        <f t="shared" si="32"/>
        <v>1315.6364079744274</v>
      </c>
      <c r="L155" s="24">
        <f t="shared" si="23"/>
        <v>25103.271413733153</v>
      </c>
    </row>
    <row r="156" spans="1:12" x14ac:dyDescent="0.2">
      <c r="A156" s="132"/>
      <c r="B156" s="25">
        <f t="shared" si="24"/>
        <v>144</v>
      </c>
      <c r="C156" s="24">
        <f t="shared" si="25"/>
        <v>118.93817502879364</v>
      </c>
      <c r="D156" s="48">
        <f t="shared" si="26"/>
        <v>9.8345330656721713E-2</v>
      </c>
      <c r="E156" s="24">
        <f t="shared" si="27"/>
        <v>1090.4550339274308</v>
      </c>
      <c r="F156" s="48">
        <f t="shared" si="28"/>
        <v>0.9016546693432782</v>
      </c>
      <c r="G156" s="24">
        <f t="shared" si="29"/>
        <v>809.39320895622461</v>
      </c>
      <c r="H156" s="24">
        <f t="shared" si="22"/>
        <v>400</v>
      </c>
      <c r="I156" s="24">
        <f t="shared" si="30"/>
        <v>1209.3932089562245</v>
      </c>
      <c r="J156" s="24">
        <f t="shared" si="31"/>
        <v>22697.179971831294</v>
      </c>
      <c r="K156" s="24">
        <f t="shared" si="32"/>
        <v>1196.6982329456337</v>
      </c>
      <c r="L156" s="24">
        <f t="shared" si="23"/>
        <v>23893.878204776927</v>
      </c>
    </row>
    <row r="157" spans="1:12" x14ac:dyDescent="0.2">
      <c r="A157" s="132">
        <f>A145+1</f>
        <v>13</v>
      </c>
      <c r="B157" s="25">
        <f t="shared" si="24"/>
        <v>145</v>
      </c>
      <c r="C157" s="24">
        <f t="shared" si="25"/>
        <v>113.48589985915648</v>
      </c>
      <c r="D157" s="48">
        <f t="shared" si="26"/>
        <v>9.3837057310005315E-2</v>
      </c>
      <c r="E157" s="24">
        <f t="shared" si="27"/>
        <v>1095.907309097068</v>
      </c>
      <c r="F157" s="48">
        <f t="shared" si="28"/>
        <v>0.90616294268999464</v>
      </c>
      <c r="G157" s="24">
        <f t="shared" si="29"/>
        <v>809.39320895622461</v>
      </c>
      <c r="H157" s="24">
        <f t="shared" si="22"/>
        <v>400</v>
      </c>
      <c r="I157" s="24">
        <f t="shared" si="30"/>
        <v>1209.3932089562245</v>
      </c>
      <c r="J157" s="24">
        <f t="shared" si="31"/>
        <v>21601.272662734227</v>
      </c>
      <c r="K157" s="24">
        <f t="shared" si="32"/>
        <v>1083.2123330864772</v>
      </c>
      <c r="L157" s="24">
        <f t="shared" si="23"/>
        <v>22684.484995820705</v>
      </c>
    </row>
    <row r="158" spans="1:12" x14ac:dyDescent="0.2">
      <c r="A158" s="132"/>
      <c r="B158" s="25">
        <f t="shared" si="24"/>
        <v>146</v>
      </c>
      <c r="C158" s="24">
        <f t="shared" si="25"/>
        <v>108.00636331367114</v>
      </c>
      <c r="D158" s="48">
        <f t="shared" si="26"/>
        <v>8.9306242596555355E-2</v>
      </c>
      <c r="E158" s="24">
        <f t="shared" si="27"/>
        <v>1101.3868456425535</v>
      </c>
      <c r="F158" s="48">
        <f t="shared" si="28"/>
        <v>0.91069375740344471</v>
      </c>
      <c r="G158" s="24">
        <f t="shared" si="29"/>
        <v>809.39320895622461</v>
      </c>
      <c r="H158" s="24">
        <f t="shared" si="22"/>
        <v>400</v>
      </c>
      <c r="I158" s="24">
        <f t="shared" si="30"/>
        <v>1209.3932089562245</v>
      </c>
      <c r="J158" s="24">
        <f t="shared" si="31"/>
        <v>20499.885817091672</v>
      </c>
      <c r="K158" s="24">
        <f t="shared" si="32"/>
        <v>975.20596977280604</v>
      </c>
      <c r="L158" s="24">
        <f t="shared" si="23"/>
        <v>21475.091786864479</v>
      </c>
    </row>
    <row r="159" spans="1:12" x14ac:dyDescent="0.2">
      <c r="A159" s="132"/>
      <c r="B159" s="25">
        <f t="shared" si="24"/>
        <v>147</v>
      </c>
      <c r="C159" s="24">
        <f t="shared" si="25"/>
        <v>102.49942908545836</v>
      </c>
      <c r="D159" s="48">
        <f t="shared" si="26"/>
        <v>8.4752773809538121E-2</v>
      </c>
      <c r="E159" s="24">
        <f t="shared" si="27"/>
        <v>1106.8937798707661</v>
      </c>
      <c r="F159" s="48">
        <f t="shared" si="28"/>
        <v>0.91524722619046184</v>
      </c>
      <c r="G159" s="24">
        <f t="shared" si="29"/>
        <v>809.39320895622461</v>
      </c>
      <c r="H159" s="24">
        <f t="shared" si="22"/>
        <v>400</v>
      </c>
      <c r="I159" s="24">
        <f t="shared" si="30"/>
        <v>1209.3932089562245</v>
      </c>
      <c r="J159" s="24">
        <f t="shared" si="31"/>
        <v>19392.992037220905</v>
      </c>
      <c r="K159" s="24">
        <f t="shared" si="32"/>
        <v>872.70654068734768</v>
      </c>
      <c r="L159" s="24">
        <f t="shared" si="23"/>
        <v>20265.698577908253</v>
      </c>
    </row>
    <row r="160" spans="1:12" x14ac:dyDescent="0.2">
      <c r="A160" s="132"/>
      <c r="B160" s="25">
        <f t="shared" si="24"/>
        <v>148</v>
      </c>
      <c r="C160" s="24">
        <f t="shared" si="25"/>
        <v>96.964960186104534</v>
      </c>
      <c r="D160" s="48">
        <f t="shared" si="26"/>
        <v>8.0176537678585805E-2</v>
      </c>
      <c r="E160" s="24">
        <f t="shared" si="27"/>
        <v>1112.42824877012</v>
      </c>
      <c r="F160" s="48">
        <f t="shared" si="28"/>
        <v>0.91982346232141421</v>
      </c>
      <c r="G160" s="24">
        <f t="shared" si="29"/>
        <v>809.39320895622461</v>
      </c>
      <c r="H160" s="24">
        <f t="shared" si="22"/>
        <v>400</v>
      </c>
      <c r="I160" s="24">
        <f t="shared" si="30"/>
        <v>1209.3932089562245</v>
      </c>
      <c r="J160" s="24">
        <f t="shared" si="31"/>
        <v>18280.563788450785</v>
      </c>
      <c r="K160" s="24">
        <f t="shared" si="32"/>
        <v>775.74158050124311</v>
      </c>
      <c r="L160" s="24">
        <f t="shared" si="23"/>
        <v>19056.305368952027</v>
      </c>
    </row>
    <row r="161" spans="1:12" x14ac:dyDescent="0.2">
      <c r="A161" s="132"/>
      <c r="B161" s="25">
        <f t="shared" si="24"/>
        <v>149</v>
      </c>
      <c r="C161" s="24">
        <f t="shared" si="25"/>
        <v>91.40281894225393</v>
      </c>
      <c r="D161" s="48">
        <f t="shared" si="26"/>
        <v>7.5577420366978731E-2</v>
      </c>
      <c r="E161" s="24">
        <f t="shared" si="27"/>
        <v>1117.9903900139707</v>
      </c>
      <c r="F161" s="48">
        <f t="shared" si="28"/>
        <v>0.92442257963302132</v>
      </c>
      <c r="G161" s="24">
        <f t="shared" si="29"/>
        <v>809.39320895622461</v>
      </c>
      <c r="H161" s="24">
        <f t="shared" si="22"/>
        <v>400</v>
      </c>
      <c r="I161" s="24">
        <f t="shared" si="30"/>
        <v>1209.3932089562245</v>
      </c>
      <c r="J161" s="24">
        <f t="shared" si="31"/>
        <v>17162.573398436813</v>
      </c>
      <c r="K161" s="24">
        <f t="shared" si="32"/>
        <v>684.33876155898918</v>
      </c>
      <c r="L161" s="24">
        <f t="shared" si="23"/>
        <v>17846.912159995802</v>
      </c>
    </row>
    <row r="162" spans="1:12" x14ac:dyDescent="0.2">
      <c r="A162" s="132"/>
      <c r="B162" s="25">
        <f t="shared" si="24"/>
        <v>150</v>
      </c>
      <c r="C162" s="24">
        <f t="shared" si="25"/>
        <v>85.81286699218407</v>
      </c>
      <c r="D162" s="48">
        <f t="shared" si="26"/>
        <v>7.0955307468813622E-2</v>
      </c>
      <c r="E162" s="24">
        <f t="shared" si="27"/>
        <v>1123.5803419640404</v>
      </c>
      <c r="F162" s="48">
        <f t="shared" si="28"/>
        <v>0.92904469253118638</v>
      </c>
      <c r="G162" s="24">
        <f t="shared" si="29"/>
        <v>809.39320895622461</v>
      </c>
      <c r="H162" s="24">
        <f t="shared" si="22"/>
        <v>400</v>
      </c>
      <c r="I162" s="24">
        <f t="shared" si="30"/>
        <v>1209.3932089562245</v>
      </c>
      <c r="J162" s="24">
        <f t="shared" si="31"/>
        <v>16038.993056472773</v>
      </c>
      <c r="K162" s="24">
        <f t="shared" si="32"/>
        <v>598.52589456680516</v>
      </c>
      <c r="L162" s="24">
        <f t="shared" si="23"/>
        <v>16637.518951039579</v>
      </c>
    </row>
    <row r="163" spans="1:12" x14ac:dyDescent="0.2">
      <c r="A163" s="132"/>
      <c r="B163" s="25">
        <f t="shared" si="24"/>
        <v>151</v>
      </c>
      <c r="C163" s="24">
        <f t="shared" si="25"/>
        <v>80.194965282363867</v>
      </c>
      <c r="D163" s="48">
        <f t="shared" si="26"/>
        <v>6.6310084006157691E-2</v>
      </c>
      <c r="E163" s="24">
        <f t="shared" si="27"/>
        <v>1129.1982436738606</v>
      </c>
      <c r="F163" s="48">
        <f t="shared" si="28"/>
        <v>0.93368991599384232</v>
      </c>
      <c r="G163" s="24">
        <f t="shared" si="29"/>
        <v>809.39320895622461</v>
      </c>
      <c r="H163" s="24">
        <f t="shared" si="22"/>
        <v>400</v>
      </c>
      <c r="I163" s="24">
        <f t="shared" si="30"/>
        <v>1209.3932089562245</v>
      </c>
      <c r="J163" s="24">
        <f t="shared" si="31"/>
        <v>14909.794812798913</v>
      </c>
      <c r="K163" s="24">
        <f t="shared" si="32"/>
        <v>518.33092928444125</v>
      </c>
      <c r="L163" s="24">
        <f t="shared" si="23"/>
        <v>15428.125742083354</v>
      </c>
    </row>
    <row r="164" spans="1:12" x14ac:dyDescent="0.2">
      <c r="A164" s="132"/>
      <c r="B164" s="25">
        <f t="shared" si="24"/>
        <v>152</v>
      </c>
      <c r="C164" s="24">
        <f t="shared" si="25"/>
        <v>74.548974063994564</v>
      </c>
      <c r="D164" s="48">
        <f t="shared" si="26"/>
        <v>6.1641634426188481E-2</v>
      </c>
      <c r="E164" s="24">
        <f t="shared" si="27"/>
        <v>1134.8442348922299</v>
      </c>
      <c r="F164" s="48">
        <f t="shared" si="28"/>
        <v>0.93835836557381147</v>
      </c>
      <c r="G164" s="24">
        <f t="shared" si="29"/>
        <v>809.39320895622461</v>
      </c>
      <c r="H164" s="24">
        <f t="shared" si="22"/>
        <v>400</v>
      </c>
      <c r="I164" s="24">
        <f t="shared" si="30"/>
        <v>1209.3932089562245</v>
      </c>
      <c r="J164" s="24">
        <f t="shared" si="31"/>
        <v>13774.950577906682</v>
      </c>
      <c r="K164" s="24">
        <f t="shared" si="32"/>
        <v>443.78195522044666</v>
      </c>
      <c r="L164" s="24">
        <f t="shared" si="23"/>
        <v>14218.732533127129</v>
      </c>
    </row>
    <row r="165" spans="1:12" x14ac:dyDescent="0.2">
      <c r="A165" s="132"/>
      <c r="B165" s="25">
        <f t="shared" si="24"/>
        <v>153</v>
      </c>
      <c r="C165" s="24">
        <f t="shared" si="25"/>
        <v>68.874752889533411</v>
      </c>
      <c r="D165" s="48">
        <f t="shared" si="26"/>
        <v>5.6949842598319415E-2</v>
      </c>
      <c r="E165" s="24">
        <f t="shared" si="27"/>
        <v>1140.518456066691</v>
      </c>
      <c r="F165" s="48">
        <f t="shared" si="28"/>
        <v>0.94305015740168052</v>
      </c>
      <c r="G165" s="24">
        <f t="shared" si="29"/>
        <v>809.39320895622461</v>
      </c>
      <c r="H165" s="24">
        <f t="shared" si="22"/>
        <v>400</v>
      </c>
      <c r="I165" s="24">
        <f t="shared" si="30"/>
        <v>1209.3932089562245</v>
      </c>
      <c r="J165" s="24">
        <f t="shared" si="31"/>
        <v>12634.432121839991</v>
      </c>
      <c r="K165" s="24">
        <f t="shared" si="32"/>
        <v>374.90720233091326</v>
      </c>
      <c r="L165" s="24">
        <f t="shared" si="23"/>
        <v>13009.339324170904</v>
      </c>
    </row>
    <row r="166" spans="1:12" x14ac:dyDescent="0.2">
      <c r="A166" s="132"/>
      <c r="B166" s="25">
        <f t="shared" si="24"/>
        <v>154</v>
      </c>
      <c r="C166" s="24">
        <f t="shared" si="25"/>
        <v>63.172160609199956</v>
      </c>
      <c r="D166" s="48">
        <f t="shared" si="26"/>
        <v>5.2234591811311015E-2</v>
      </c>
      <c r="E166" s="24">
        <f t="shared" si="27"/>
        <v>1146.2210483470246</v>
      </c>
      <c r="F166" s="48">
        <f t="shared" si="28"/>
        <v>0.94776540818868904</v>
      </c>
      <c r="G166" s="24">
        <f t="shared" si="29"/>
        <v>809.39320895622461</v>
      </c>
      <c r="H166" s="24">
        <f t="shared" si="22"/>
        <v>400</v>
      </c>
      <c r="I166" s="24">
        <f t="shared" si="30"/>
        <v>1209.3932089562245</v>
      </c>
      <c r="J166" s="24">
        <f t="shared" si="31"/>
        <v>11488.211073492967</v>
      </c>
      <c r="K166" s="24">
        <f t="shared" si="32"/>
        <v>311.73504172171329</v>
      </c>
      <c r="L166" s="24">
        <f t="shared" si="23"/>
        <v>11799.94611521468</v>
      </c>
    </row>
    <row r="167" spans="1:12" x14ac:dyDescent="0.2">
      <c r="A167" s="132"/>
      <c r="B167" s="25">
        <f t="shared" si="24"/>
        <v>155</v>
      </c>
      <c r="C167" s="24">
        <f t="shared" si="25"/>
        <v>57.441055367464834</v>
      </c>
      <c r="D167" s="48">
        <f t="shared" si="26"/>
        <v>4.7495764770367571E-2</v>
      </c>
      <c r="E167" s="24">
        <f t="shared" si="27"/>
        <v>1151.9521535887598</v>
      </c>
      <c r="F167" s="48">
        <f t="shared" si="28"/>
        <v>0.95250423522963246</v>
      </c>
      <c r="G167" s="24">
        <f t="shared" si="29"/>
        <v>809.39320895622461</v>
      </c>
      <c r="H167" s="24">
        <f t="shared" si="22"/>
        <v>400</v>
      </c>
      <c r="I167" s="24">
        <f t="shared" si="30"/>
        <v>1209.3932089562245</v>
      </c>
      <c r="J167" s="24">
        <f t="shared" si="31"/>
        <v>10336.258919904207</v>
      </c>
      <c r="K167" s="24">
        <f t="shared" si="32"/>
        <v>254.29398635424846</v>
      </c>
      <c r="L167" s="24">
        <f t="shared" si="23"/>
        <v>10590.552906258456</v>
      </c>
    </row>
    <row r="168" spans="1:12" x14ac:dyDescent="0.2">
      <c r="A168" s="132"/>
      <c r="B168" s="25">
        <f t="shared" si="24"/>
        <v>156</v>
      </c>
      <c r="C168" s="24">
        <f t="shared" si="25"/>
        <v>51.681294599521038</v>
      </c>
      <c r="D168" s="48">
        <f t="shared" si="26"/>
        <v>4.2733243594219414E-2</v>
      </c>
      <c r="E168" s="24">
        <f t="shared" si="27"/>
        <v>1157.7119143567033</v>
      </c>
      <c r="F168" s="48">
        <f t="shared" si="28"/>
        <v>0.95726675640578052</v>
      </c>
      <c r="G168" s="24">
        <f t="shared" si="29"/>
        <v>809.39320895622461</v>
      </c>
      <c r="H168" s="24">
        <f t="shared" si="22"/>
        <v>400</v>
      </c>
      <c r="I168" s="24">
        <f t="shared" si="30"/>
        <v>1209.3932089562245</v>
      </c>
      <c r="J168" s="24">
        <f t="shared" si="31"/>
        <v>9178.5470055475034</v>
      </c>
      <c r="K168" s="24">
        <f t="shared" si="32"/>
        <v>202.61269175472742</v>
      </c>
      <c r="L168" s="24">
        <f t="shared" si="23"/>
        <v>9381.1596973022315</v>
      </c>
    </row>
    <row r="169" spans="1:12" x14ac:dyDescent="0.2">
      <c r="A169" s="132">
        <f>A157+1</f>
        <v>14</v>
      </c>
      <c r="B169" s="25">
        <f t="shared" si="24"/>
        <v>157</v>
      </c>
      <c r="C169" s="24">
        <f t="shared" si="25"/>
        <v>45.892735027737515</v>
      </c>
      <c r="D169" s="48">
        <f t="shared" si="26"/>
        <v>3.7946909812190503E-2</v>
      </c>
      <c r="E169" s="24">
        <f t="shared" si="27"/>
        <v>1163.5004739284871</v>
      </c>
      <c r="F169" s="48">
        <f t="shared" si="28"/>
        <v>0.9620530901878096</v>
      </c>
      <c r="G169" s="24">
        <f t="shared" si="29"/>
        <v>809.39320895622461</v>
      </c>
      <c r="H169" s="24">
        <f t="shared" si="22"/>
        <v>400</v>
      </c>
      <c r="I169" s="24">
        <f t="shared" si="30"/>
        <v>1209.3932089562245</v>
      </c>
      <c r="J169" s="24">
        <f t="shared" si="31"/>
        <v>8015.0465316190166</v>
      </c>
      <c r="K169" s="24">
        <f t="shared" si="32"/>
        <v>156.71995672698989</v>
      </c>
      <c r="L169" s="24">
        <f t="shared" si="23"/>
        <v>8171.7664883460066</v>
      </c>
    </row>
    <row r="170" spans="1:12" x14ac:dyDescent="0.2">
      <c r="A170" s="132"/>
      <c r="B170" s="25">
        <f t="shared" si="24"/>
        <v>158</v>
      </c>
      <c r="C170" s="24">
        <f t="shared" si="25"/>
        <v>40.075232658095082</v>
      </c>
      <c r="D170" s="48">
        <f t="shared" si="26"/>
        <v>3.3136644361251459E-2</v>
      </c>
      <c r="E170" s="24">
        <f t="shared" si="27"/>
        <v>1169.3179762981295</v>
      </c>
      <c r="F170" s="48">
        <f t="shared" si="28"/>
        <v>0.96686335563874859</v>
      </c>
      <c r="G170" s="24">
        <f t="shared" si="29"/>
        <v>809.39320895622461</v>
      </c>
      <c r="H170" s="24">
        <f t="shared" si="22"/>
        <v>400</v>
      </c>
      <c r="I170" s="24">
        <f t="shared" si="30"/>
        <v>1209.3932089562245</v>
      </c>
      <c r="J170" s="24">
        <f t="shared" si="31"/>
        <v>6845.7285553208876</v>
      </c>
      <c r="K170" s="24">
        <f t="shared" si="32"/>
        <v>116.64472406889482</v>
      </c>
      <c r="L170" s="24">
        <f t="shared" si="23"/>
        <v>6962.3732793897825</v>
      </c>
    </row>
    <row r="171" spans="1:12" x14ac:dyDescent="0.2">
      <c r="A171" s="132"/>
      <c r="B171" s="25">
        <f t="shared" si="24"/>
        <v>159</v>
      </c>
      <c r="C171" s="24">
        <f t="shared" si="25"/>
        <v>34.228642776604438</v>
      </c>
      <c r="D171" s="48">
        <f t="shared" si="26"/>
        <v>2.8302327583057719E-2</v>
      </c>
      <c r="E171" s="24">
        <f t="shared" si="27"/>
        <v>1175.1645661796201</v>
      </c>
      <c r="F171" s="48">
        <f t="shared" si="28"/>
        <v>0.97169767241694238</v>
      </c>
      <c r="G171" s="24">
        <f t="shared" si="29"/>
        <v>809.39320895622461</v>
      </c>
      <c r="H171" s="24">
        <f t="shared" si="22"/>
        <v>400</v>
      </c>
      <c r="I171" s="24">
        <f t="shared" si="30"/>
        <v>1209.3932089562245</v>
      </c>
      <c r="J171" s="24">
        <f t="shared" si="31"/>
        <v>5670.5639891412675</v>
      </c>
      <c r="K171" s="24">
        <f t="shared" si="32"/>
        <v>82.416081292290386</v>
      </c>
      <c r="L171" s="24">
        <f t="shared" si="23"/>
        <v>5752.9800704335576</v>
      </c>
    </row>
    <row r="172" spans="1:12" x14ac:dyDescent="0.2">
      <c r="A172" s="132"/>
      <c r="B172" s="25">
        <f t="shared" si="24"/>
        <v>160</v>
      </c>
      <c r="C172" s="24">
        <f t="shared" si="25"/>
        <v>28.352819945706337</v>
      </c>
      <c r="D172" s="48">
        <f t="shared" si="26"/>
        <v>2.3443839220973005E-2</v>
      </c>
      <c r="E172" s="24">
        <f t="shared" si="27"/>
        <v>1181.0403890105181</v>
      </c>
      <c r="F172" s="48">
        <f t="shared" si="28"/>
        <v>0.97655616077902696</v>
      </c>
      <c r="G172" s="24">
        <f t="shared" si="29"/>
        <v>809.39320895622461</v>
      </c>
      <c r="H172" s="24">
        <f t="shared" si="22"/>
        <v>400</v>
      </c>
      <c r="I172" s="24">
        <f t="shared" si="30"/>
        <v>1209.3932089562245</v>
      </c>
      <c r="J172" s="24">
        <f t="shared" si="31"/>
        <v>4489.5236001307494</v>
      </c>
      <c r="K172" s="24">
        <f t="shared" si="32"/>
        <v>54.063261346584049</v>
      </c>
      <c r="L172" s="24">
        <f t="shared" si="23"/>
        <v>4543.5868614773335</v>
      </c>
    </row>
    <row r="173" spans="1:12" x14ac:dyDescent="0.2">
      <c r="A173" s="132"/>
      <c r="B173" s="25">
        <f t="shared" si="24"/>
        <v>161</v>
      </c>
      <c r="C173" s="24">
        <f t="shared" si="25"/>
        <v>22.447618000653748</v>
      </c>
      <c r="D173" s="48">
        <f t="shared" si="26"/>
        <v>1.8561058417077871E-2</v>
      </c>
      <c r="E173" s="24">
        <f t="shared" si="27"/>
        <v>1186.9455909555707</v>
      </c>
      <c r="F173" s="48">
        <f t="shared" si="28"/>
        <v>0.981438941582922</v>
      </c>
      <c r="G173" s="24">
        <f t="shared" si="29"/>
        <v>809.39320895622461</v>
      </c>
      <c r="H173" s="24">
        <f t="shared" si="22"/>
        <v>400</v>
      </c>
      <c r="I173" s="24">
        <f t="shared" si="30"/>
        <v>1209.3932089562245</v>
      </c>
      <c r="J173" s="24">
        <f t="shared" si="31"/>
        <v>3302.5780091751785</v>
      </c>
      <c r="K173" s="24">
        <f t="shared" si="32"/>
        <v>31.615643345930302</v>
      </c>
      <c r="L173" s="24">
        <f t="shared" si="23"/>
        <v>3334.193652521109</v>
      </c>
    </row>
    <row r="174" spans="1:12" x14ac:dyDescent="0.2">
      <c r="A174" s="132"/>
      <c r="B174" s="25">
        <f t="shared" si="24"/>
        <v>162</v>
      </c>
      <c r="C174" s="24">
        <f t="shared" si="25"/>
        <v>16.512890045875892</v>
      </c>
      <c r="D174" s="48">
        <f t="shared" si="26"/>
        <v>1.365386370916326E-2</v>
      </c>
      <c r="E174" s="24">
        <f t="shared" si="27"/>
        <v>1192.8803189103487</v>
      </c>
      <c r="F174" s="48">
        <f t="shared" si="28"/>
        <v>0.98634613629083678</v>
      </c>
      <c r="G174" s="24">
        <f t="shared" si="29"/>
        <v>809.39320895622461</v>
      </c>
      <c r="H174" s="24">
        <f t="shared" si="22"/>
        <v>400</v>
      </c>
      <c r="I174" s="24">
        <f t="shared" si="30"/>
        <v>1209.3932089562245</v>
      </c>
      <c r="J174" s="24">
        <f t="shared" si="31"/>
        <v>2109.6976902648298</v>
      </c>
      <c r="K174" s="24">
        <f t="shared" si="32"/>
        <v>15.10275330005441</v>
      </c>
      <c r="L174" s="24">
        <f t="shared" si="23"/>
        <v>2124.8004435648841</v>
      </c>
    </row>
    <row r="175" spans="1:12" x14ac:dyDescent="0.2">
      <c r="A175" s="132"/>
      <c r="B175" s="25">
        <f t="shared" si="24"/>
        <v>163</v>
      </c>
      <c r="C175" s="24">
        <f t="shared" si="25"/>
        <v>10.548488451324149</v>
      </c>
      <c r="D175" s="48">
        <f t="shared" si="26"/>
        <v>8.7221330277090746E-3</v>
      </c>
      <c r="E175" s="24">
        <f t="shared" si="27"/>
        <v>1198.8447205049004</v>
      </c>
      <c r="F175" s="48">
        <f t="shared" si="28"/>
        <v>0.99127786697229092</v>
      </c>
      <c r="G175" s="24">
        <f t="shared" si="29"/>
        <v>809.39320895622461</v>
      </c>
      <c r="H175" s="24">
        <f t="shared" si="22"/>
        <v>400</v>
      </c>
      <c r="I175" s="24">
        <f t="shared" si="30"/>
        <v>1209.3932089562245</v>
      </c>
      <c r="J175" s="24">
        <f t="shared" si="31"/>
        <v>910.85296975992946</v>
      </c>
      <c r="K175" s="24">
        <f t="shared" si="32"/>
        <v>4.5542648487302611</v>
      </c>
      <c r="L175" s="24">
        <f t="shared" si="23"/>
        <v>915.40723460865968</v>
      </c>
    </row>
    <row r="176" spans="1:12" x14ac:dyDescent="0.2">
      <c r="A176" s="132"/>
      <c r="B176" s="25">
        <f t="shared" si="24"/>
        <v>164</v>
      </c>
      <c r="C176" s="24">
        <f t="shared" si="25"/>
        <v>4.5542648487996473</v>
      </c>
      <c r="D176" s="48">
        <f t="shared" si="26"/>
        <v>3.7657436928476211E-3</v>
      </c>
      <c r="E176" s="24">
        <f t="shared" si="27"/>
        <v>1204.8389441074248</v>
      </c>
      <c r="F176" s="48">
        <f t="shared" si="28"/>
        <v>0.99623425630715234</v>
      </c>
      <c r="G176" s="24">
        <f t="shared" si="29"/>
        <v>809.39320895622461</v>
      </c>
      <c r="H176" s="24">
        <f t="shared" si="22"/>
        <v>400</v>
      </c>
      <c r="I176" s="24">
        <f t="shared" si="30"/>
        <v>1209.3932089562245</v>
      </c>
      <c r="J176" s="24">
        <f t="shared" si="31"/>
        <v>-293.98597434749536</v>
      </c>
      <c r="K176" s="24">
        <f t="shared" si="32"/>
        <v>-6.9386274503813183E-11</v>
      </c>
      <c r="L176" s="24">
        <f t="shared" si="23"/>
        <v>-293.98597434756476</v>
      </c>
    </row>
    <row r="177" spans="1:12" x14ac:dyDescent="0.2">
      <c r="A177" s="132"/>
      <c r="B177" s="25">
        <f t="shared" si="24"/>
        <v>165</v>
      </c>
      <c r="C177" s="24">
        <f t="shared" si="25"/>
        <v>0</v>
      </c>
      <c r="D177" s="48">
        <f t="shared" si="26"/>
        <v>0</v>
      </c>
      <c r="E177" s="24">
        <f t="shared" si="27"/>
        <v>0</v>
      </c>
      <c r="F177" s="48">
        <f t="shared" si="28"/>
        <v>0</v>
      </c>
      <c r="G177" s="24">
        <f t="shared" si="29"/>
        <v>0</v>
      </c>
      <c r="H177" s="24">
        <f t="shared" si="22"/>
        <v>400</v>
      </c>
      <c r="I177" s="24">
        <f t="shared" si="30"/>
        <v>400</v>
      </c>
      <c r="J177" s="24">
        <f t="shared" si="31"/>
        <v>-293.98597434749536</v>
      </c>
      <c r="K177" s="24">
        <f t="shared" si="32"/>
        <v>-6.9386274503813183E-11</v>
      </c>
      <c r="L177" s="24">
        <f t="shared" si="23"/>
        <v>-293.98597434756476</v>
      </c>
    </row>
    <row r="178" spans="1:12" x14ac:dyDescent="0.2">
      <c r="A178" s="132"/>
      <c r="B178" s="25">
        <f t="shared" si="24"/>
        <v>166</v>
      </c>
      <c r="C178" s="24">
        <f t="shared" si="25"/>
        <v>0</v>
      </c>
      <c r="D178" s="48">
        <f t="shared" si="26"/>
        <v>0</v>
      </c>
      <c r="E178" s="24">
        <f t="shared" si="27"/>
        <v>0</v>
      </c>
      <c r="F178" s="48">
        <f t="shared" si="28"/>
        <v>0</v>
      </c>
      <c r="G178" s="24">
        <f t="shared" si="29"/>
        <v>0</v>
      </c>
      <c r="H178" s="24">
        <f t="shared" si="22"/>
        <v>400</v>
      </c>
      <c r="I178" s="24">
        <f t="shared" si="30"/>
        <v>400</v>
      </c>
      <c r="J178" s="24">
        <f t="shared" si="31"/>
        <v>-293.98597434749536</v>
      </c>
      <c r="K178" s="24">
        <f t="shared" si="32"/>
        <v>-6.9386274503813183E-11</v>
      </c>
      <c r="L178" s="24">
        <f t="shared" si="23"/>
        <v>-293.98597434756476</v>
      </c>
    </row>
    <row r="179" spans="1:12" x14ac:dyDescent="0.2">
      <c r="A179" s="132"/>
      <c r="B179" s="25">
        <f t="shared" si="24"/>
        <v>167</v>
      </c>
      <c r="C179" s="24">
        <f t="shared" si="25"/>
        <v>0</v>
      </c>
      <c r="D179" s="48">
        <f t="shared" si="26"/>
        <v>0</v>
      </c>
      <c r="E179" s="24">
        <f t="shared" si="27"/>
        <v>0</v>
      </c>
      <c r="F179" s="48">
        <f t="shared" si="28"/>
        <v>0</v>
      </c>
      <c r="G179" s="24">
        <f t="shared" si="29"/>
        <v>0</v>
      </c>
      <c r="H179" s="24">
        <f t="shared" si="22"/>
        <v>400</v>
      </c>
      <c r="I179" s="24">
        <f t="shared" si="30"/>
        <v>400</v>
      </c>
      <c r="J179" s="24">
        <f t="shared" si="31"/>
        <v>-293.98597434749536</v>
      </c>
      <c r="K179" s="24">
        <f t="shared" si="32"/>
        <v>-6.9386274503813183E-11</v>
      </c>
      <c r="L179" s="24">
        <f t="shared" si="23"/>
        <v>-293.98597434756476</v>
      </c>
    </row>
    <row r="180" spans="1:12" x14ac:dyDescent="0.2">
      <c r="A180" s="132"/>
      <c r="B180" s="25">
        <f t="shared" si="24"/>
        <v>168</v>
      </c>
      <c r="C180" s="24">
        <f t="shared" si="25"/>
        <v>0</v>
      </c>
      <c r="D180" s="48">
        <f t="shared" si="26"/>
        <v>0</v>
      </c>
      <c r="E180" s="24">
        <f t="shared" si="27"/>
        <v>0</v>
      </c>
      <c r="F180" s="48">
        <f t="shared" si="28"/>
        <v>0</v>
      </c>
      <c r="G180" s="24">
        <f t="shared" si="29"/>
        <v>0</v>
      </c>
      <c r="H180" s="24">
        <f t="shared" si="22"/>
        <v>400</v>
      </c>
      <c r="I180" s="24">
        <f t="shared" si="30"/>
        <v>400</v>
      </c>
      <c r="J180" s="24">
        <f t="shared" si="31"/>
        <v>-293.98597434749536</v>
      </c>
      <c r="K180" s="24">
        <f t="shared" si="32"/>
        <v>-6.9386274503813183E-11</v>
      </c>
      <c r="L180" s="24">
        <f t="shared" si="23"/>
        <v>-293.98597434756476</v>
      </c>
    </row>
    <row r="181" spans="1:12" x14ac:dyDescent="0.2">
      <c r="A181" s="132">
        <f>A169+1</f>
        <v>15</v>
      </c>
      <c r="B181" s="25">
        <f t="shared" si="24"/>
        <v>169</v>
      </c>
      <c r="C181" s="24">
        <f t="shared" si="25"/>
        <v>0</v>
      </c>
      <c r="D181" s="48">
        <f t="shared" si="26"/>
        <v>0</v>
      </c>
      <c r="E181" s="24">
        <f t="shared" si="27"/>
        <v>0</v>
      </c>
      <c r="F181" s="48">
        <f t="shared" si="28"/>
        <v>0</v>
      </c>
      <c r="G181" s="24">
        <f t="shared" si="29"/>
        <v>0</v>
      </c>
      <c r="H181" s="24">
        <f t="shared" si="22"/>
        <v>400</v>
      </c>
      <c r="I181" s="24">
        <f t="shared" si="30"/>
        <v>400</v>
      </c>
      <c r="J181" s="24">
        <f t="shared" si="31"/>
        <v>-293.98597434749536</v>
      </c>
      <c r="K181" s="24">
        <f t="shared" si="32"/>
        <v>-6.9386274503813183E-11</v>
      </c>
      <c r="L181" s="24">
        <f t="shared" si="23"/>
        <v>-293.98597434756476</v>
      </c>
    </row>
    <row r="182" spans="1:12" x14ac:dyDescent="0.2">
      <c r="A182" s="132"/>
      <c r="B182" s="25">
        <f t="shared" si="24"/>
        <v>170</v>
      </c>
      <c r="C182" s="24">
        <f t="shared" si="25"/>
        <v>0</v>
      </c>
      <c r="D182" s="48">
        <f t="shared" si="26"/>
        <v>0</v>
      </c>
      <c r="E182" s="24">
        <f t="shared" si="27"/>
        <v>0</v>
      </c>
      <c r="F182" s="48">
        <f t="shared" si="28"/>
        <v>0</v>
      </c>
      <c r="G182" s="24">
        <f t="shared" si="29"/>
        <v>0</v>
      </c>
      <c r="H182" s="24">
        <f t="shared" si="22"/>
        <v>400</v>
      </c>
      <c r="I182" s="24">
        <f t="shared" si="30"/>
        <v>400</v>
      </c>
      <c r="J182" s="24">
        <f t="shared" si="31"/>
        <v>-293.98597434749536</v>
      </c>
      <c r="K182" s="24">
        <f t="shared" si="32"/>
        <v>-6.9386274503813183E-11</v>
      </c>
      <c r="L182" s="24">
        <f t="shared" si="23"/>
        <v>-293.98597434756476</v>
      </c>
    </row>
    <row r="183" spans="1:12" x14ac:dyDescent="0.2">
      <c r="A183" s="132"/>
      <c r="B183" s="25">
        <f t="shared" si="24"/>
        <v>171</v>
      </c>
      <c r="C183" s="24">
        <f t="shared" si="25"/>
        <v>0</v>
      </c>
      <c r="D183" s="48">
        <f t="shared" si="26"/>
        <v>0</v>
      </c>
      <c r="E183" s="24">
        <f t="shared" si="27"/>
        <v>0</v>
      </c>
      <c r="F183" s="48">
        <f t="shared" si="28"/>
        <v>0</v>
      </c>
      <c r="G183" s="24">
        <f t="shared" si="29"/>
        <v>0</v>
      </c>
      <c r="H183" s="24">
        <f t="shared" si="22"/>
        <v>400</v>
      </c>
      <c r="I183" s="24">
        <f t="shared" si="30"/>
        <v>400</v>
      </c>
      <c r="J183" s="24">
        <f t="shared" si="31"/>
        <v>-293.98597434749536</v>
      </c>
      <c r="K183" s="24">
        <f t="shared" si="32"/>
        <v>-6.9386274503813183E-11</v>
      </c>
      <c r="L183" s="24">
        <f t="shared" si="23"/>
        <v>-293.98597434756476</v>
      </c>
    </row>
    <row r="184" spans="1:12" x14ac:dyDescent="0.2">
      <c r="A184" s="132"/>
      <c r="B184" s="25">
        <f t="shared" si="24"/>
        <v>172</v>
      </c>
      <c r="C184" s="24">
        <f t="shared" si="25"/>
        <v>0</v>
      </c>
      <c r="D184" s="48">
        <f t="shared" si="26"/>
        <v>0</v>
      </c>
      <c r="E184" s="24">
        <f t="shared" si="27"/>
        <v>0</v>
      </c>
      <c r="F184" s="48">
        <f t="shared" si="28"/>
        <v>0</v>
      </c>
      <c r="G184" s="24">
        <f t="shared" si="29"/>
        <v>0</v>
      </c>
      <c r="H184" s="24">
        <f t="shared" si="22"/>
        <v>400</v>
      </c>
      <c r="I184" s="24">
        <f t="shared" si="30"/>
        <v>400</v>
      </c>
      <c r="J184" s="24">
        <f t="shared" si="31"/>
        <v>-293.98597434749536</v>
      </c>
      <c r="K184" s="24">
        <f t="shared" si="32"/>
        <v>-6.9386274503813183E-11</v>
      </c>
      <c r="L184" s="24">
        <f t="shared" si="23"/>
        <v>-293.98597434756476</v>
      </c>
    </row>
    <row r="185" spans="1:12" x14ac:dyDescent="0.2">
      <c r="A185" s="132"/>
      <c r="B185" s="25">
        <f t="shared" si="24"/>
        <v>173</v>
      </c>
      <c r="C185" s="24">
        <f t="shared" si="25"/>
        <v>0</v>
      </c>
      <c r="D185" s="48">
        <f t="shared" si="26"/>
        <v>0</v>
      </c>
      <c r="E185" s="24">
        <f t="shared" si="27"/>
        <v>0</v>
      </c>
      <c r="F185" s="48">
        <f t="shared" si="28"/>
        <v>0</v>
      </c>
      <c r="G185" s="24">
        <f t="shared" si="29"/>
        <v>0</v>
      </c>
      <c r="H185" s="24">
        <f t="shared" si="22"/>
        <v>400</v>
      </c>
      <c r="I185" s="24">
        <f t="shared" si="30"/>
        <v>400</v>
      </c>
      <c r="J185" s="24">
        <f t="shared" si="31"/>
        <v>-293.98597434749536</v>
      </c>
      <c r="K185" s="24">
        <f t="shared" si="32"/>
        <v>-6.9386274503813183E-11</v>
      </c>
      <c r="L185" s="24">
        <f t="shared" si="23"/>
        <v>-293.98597434756476</v>
      </c>
    </row>
    <row r="186" spans="1:12" x14ac:dyDescent="0.2">
      <c r="A186" s="132"/>
      <c r="B186" s="25">
        <f t="shared" si="24"/>
        <v>174</v>
      </c>
      <c r="C186" s="24">
        <f t="shared" si="25"/>
        <v>0</v>
      </c>
      <c r="D186" s="48">
        <f t="shared" si="26"/>
        <v>0</v>
      </c>
      <c r="E186" s="24">
        <f t="shared" si="27"/>
        <v>0</v>
      </c>
      <c r="F186" s="48">
        <f t="shared" si="28"/>
        <v>0</v>
      </c>
      <c r="G186" s="24">
        <f t="shared" si="29"/>
        <v>0</v>
      </c>
      <c r="H186" s="24">
        <f t="shared" si="22"/>
        <v>400</v>
      </c>
      <c r="I186" s="24">
        <f t="shared" si="30"/>
        <v>400</v>
      </c>
      <c r="J186" s="24">
        <f t="shared" si="31"/>
        <v>-293.98597434749536</v>
      </c>
      <c r="K186" s="24">
        <f t="shared" si="32"/>
        <v>-6.9386274503813183E-11</v>
      </c>
      <c r="L186" s="24">
        <f t="shared" si="23"/>
        <v>-293.98597434756476</v>
      </c>
    </row>
    <row r="187" spans="1:12" x14ac:dyDescent="0.2">
      <c r="A187" s="132"/>
      <c r="B187" s="25">
        <f t="shared" si="24"/>
        <v>175</v>
      </c>
      <c r="C187" s="24">
        <f t="shared" si="25"/>
        <v>0</v>
      </c>
      <c r="D187" s="48">
        <f t="shared" si="26"/>
        <v>0</v>
      </c>
      <c r="E187" s="24">
        <f t="shared" si="27"/>
        <v>0</v>
      </c>
      <c r="F187" s="48">
        <f t="shared" si="28"/>
        <v>0</v>
      </c>
      <c r="G187" s="24">
        <f t="shared" si="29"/>
        <v>0</v>
      </c>
      <c r="H187" s="24">
        <f t="shared" si="22"/>
        <v>400</v>
      </c>
      <c r="I187" s="24">
        <f t="shared" si="30"/>
        <v>400</v>
      </c>
      <c r="J187" s="24">
        <f t="shared" si="31"/>
        <v>-293.98597434749536</v>
      </c>
      <c r="K187" s="24">
        <f t="shared" si="32"/>
        <v>-6.9386274503813183E-11</v>
      </c>
      <c r="L187" s="24">
        <f t="shared" si="23"/>
        <v>-293.98597434756476</v>
      </c>
    </row>
    <row r="188" spans="1:12" x14ac:dyDescent="0.2">
      <c r="A188" s="132"/>
      <c r="B188" s="25">
        <f t="shared" si="24"/>
        <v>176</v>
      </c>
      <c r="C188" s="24">
        <f t="shared" si="25"/>
        <v>0</v>
      </c>
      <c r="D188" s="48">
        <f t="shared" si="26"/>
        <v>0</v>
      </c>
      <c r="E188" s="24">
        <f t="shared" si="27"/>
        <v>0</v>
      </c>
      <c r="F188" s="48">
        <f t="shared" si="28"/>
        <v>0</v>
      </c>
      <c r="G188" s="24">
        <f t="shared" si="29"/>
        <v>0</v>
      </c>
      <c r="H188" s="24">
        <f t="shared" si="22"/>
        <v>400</v>
      </c>
      <c r="I188" s="24">
        <f t="shared" si="30"/>
        <v>400</v>
      </c>
      <c r="J188" s="24">
        <f t="shared" si="31"/>
        <v>-293.98597434749536</v>
      </c>
      <c r="K188" s="24">
        <f t="shared" si="32"/>
        <v>-6.9386274503813183E-11</v>
      </c>
      <c r="L188" s="24">
        <f t="shared" si="23"/>
        <v>-293.98597434756476</v>
      </c>
    </row>
    <row r="189" spans="1:12" x14ac:dyDescent="0.2">
      <c r="A189" s="132"/>
      <c r="B189" s="25">
        <f t="shared" si="24"/>
        <v>177</v>
      </c>
      <c r="C189" s="24">
        <f t="shared" si="25"/>
        <v>0</v>
      </c>
      <c r="D189" s="48">
        <f t="shared" si="26"/>
        <v>0</v>
      </c>
      <c r="E189" s="24">
        <f t="shared" si="27"/>
        <v>0</v>
      </c>
      <c r="F189" s="48">
        <f t="shared" si="28"/>
        <v>0</v>
      </c>
      <c r="G189" s="24">
        <f t="shared" si="29"/>
        <v>0</v>
      </c>
      <c r="H189" s="24">
        <f t="shared" si="22"/>
        <v>400</v>
      </c>
      <c r="I189" s="24">
        <f t="shared" si="30"/>
        <v>400</v>
      </c>
      <c r="J189" s="24">
        <f t="shared" si="31"/>
        <v>-293.98597434749536</v>
      </c>
      <c r="K189" s="24">
        <f t="shared" si="32"/>
        <v>-6.9386274503813183E-11</v>
      </c>
      <c r="L189" s="24">
        <f t="shared" si="23"/>
        <v>-293.98597434756476</v>
      </c>
    </row>
    <row r="190" spans="1:12" x14ac:dyDescent="0.2">
      <c r="A190" s="132"/>
      <c r="B190" s="25">
        <f t="shared" si="24"/>
        <v>178</v>
      </c>
      <c r="C190" s="24">
        <f t="shared" si="25"/>
        <v>0</v>
      </c>
      <c r="D190" s="48">
        <f t="shared" si="26"/>
        <v>0</v>
      </c>
      <c r="E190" s="24">
        <f t="shared" si="27"/>
        <v>0</v>
      </c>
      <c r="F190" s="48">
        <f t="shared" si="28"/>
        <v>0</v>
      </c>
      <c r="G190" s="24">
        <f t="shared" si="29"/>
        <v>0</v>
      </c>
      <c r="H190" s="24">
        <f t="shared" si="22"/>
        <v>400</v>
      </c>
      <c r="I190" s="24">
        <f t="shared" si="30"/>
        <v>400</v>
      </c>
      <c r="J190" s="24">
        <f t="shared" si="31"/>
        <v>-293.98597434749536</v>
      </c>
      <c r="K190" s="24">
        <f t="shared" si="32"/>
        <v>-6.9386274503813183E-11</v>
      </c>
      <c r="L190" s="24">
        <f t="shared" si="23"/>
        <v>-293.98597434756476</v>
      </c>
    </row>
    <row r="191" spans="1:12" x14ac:dyDescent="0.2">
      <c r="A191" s="132"/>
      <c r="B191" s="25">
        <f t="shared" si="24"/>
        <v>179</v>
      </c>
      <c r="C191" s="24">
        <f t="shared" si="25"/>
        <v>0</v>
      </c>
      <c r="D191" s="48">
        <f t="shared" si="26"/>
        <v>0</v>
      </c>
      <c r="E191" s="24">
        <f t="shared" si="27"/>
        <v>0</v>
      </c>
      <c r="F191" s="48">
        <f t="shared" si="28"/>
        <v>0</v>
      </c>
      <c r="G191" s="24">
        <f t="shared" si="29"/>
        <v>0</v>
      </c>
      <c r="H191" s="24">
        <f t="shared" si="22"/>
        <v>400</v>
      </c>
      <c r="I191" s="24">
        <f t="shared" si="30"/>
        <v>400</v>
      </c>
      <c r="J191" s="24">
        <f t="shared" si="31"/>
        <v>-293.98597434749536</v>
      </c>
      <c r="K191" s="24">
        <f t="shared" si="32"/>
        <v>-6.9386274503813183E-11</v>
      </c>
      <c r="L191" s="24">
        <f t="shared" si="23"/>
        <v>-293.98597434756476</v>
      </c>
    </row>
    <row r="192" spans="1:12" x14ac:dyDescent="0.2">
      <c r="A192" s="132"/>
      <c r="B192" s="25">
        <f t="shared" si="24"/>
        <v>180</v>
      </c>
      <c r="C192" s="24">
        <f t="shared" si="25"/>
        <v>0</v>
      </c>
      <c r="D192" s="48">
        <f t="shared" si="26"/>
        <v>0</v>
      </c>
      <c r="E192" s="24">
        <f t="shared" si="27"/>
        <v>0</v>
      </c>
      <c r="F192" s="48">
        <f t="shared" si="28"/>
        <v>0</v>
      </c>
      <c r="G192" s="24">
        <f t="shared" si="29"/>
        <v>0</v>
      </c>
      <c r="H192" s="24">
        <f t="shared" si="22"/>
        <v>400</v>
      </c>
      <c r="I192" s="24">
        <f t="shared" si="30"/>
        <v>400</v>
      </c>
      <c r="J192" s="24">
        <f t="shared" si="31"/>
        <v>-293.98597434749536</v>
      </c>
      <c r="K192" s="24">
        <f t="shared" si="32"/>
        <v>-6.9386274503813183E-11</v>
      </c>
      <c r="L192" s="24">
        <f t="shared" si="23"/>
        <v>-293.98597434756476</v>
      </c>
    </row>
    <row r="193" spans="1:12" x14ac:dyDescent="0.2">
      <c r="A193" s="132">
        <f>A181+1</f>
        <v>16</v>
      </c>
      <c r="B193" s="25">
        <f t="shared" si="24"/>
        <v>181</v>
      </c>
      <c r="C193" s="24">
        <f t="shared" si="25"/>
        <v>0</v>
      </c>
      <c r="D193" s="48">
        <f t="shared" si="26"/>
        <v>0</v>
      </c>
      <c r="E193" s="24">
        <f t="shared" si="27"/>
        <v>0</v>
      </c>
      <c r="F193" s="48">
        <f t="shared" si="28"/>
        <v>0</v>
      </c>
      <c r="G193" s="24">
        <f t="shared" si="29"/>
        <v>0</v>
      </c>
      <c r="H193" s="24">
        <f t="shared" si="22"/>
        <v>400</v>
      </c>
      <c r="I193" s="24">
        <f t="shared" si="30"/>
        <v>400</v>
      </c>
      <c r="J193" s="24">
        <f t="shared" si="31"/>
        <v>-293.98597434749536</v>
      </c>
      <c r="K193" s="24">
        <f t="shared" si="32"/>
        <v>-6.9386274503813183E-11</v>
      </c>
      <c r="L193" s="24">
        <f t="shared" si="23"/>
        <v>-293.98597434756476</v>
      </c>
    </row>
    <row r="194" spans="1:12" x14ac:dyDescent="0.2">
      <c r="A194" s="132"/>
      <c r="B194" s="25">
        <f t="shared" si="24"/>
        <v>182</v>
      </c>
      <c r="C194" s="24">
        <f t="shared" si="25"/>
        <v>0</v>
      </c>
      <c r="D194" s="48">
        <f t="shared" si="26"/>
        <v>0</v>
      </c>
      <c r="E194" s="24">
        <f t="shared" si="27"/>
        <v>0</v>
      </c>
      <c r="F194" s="48">
        <f t="shared" si="28"/>
        <v>0</v>
      </c>
      <c r="G194" s="24">
        <f t="shared" si="29"/>
        <v>0</v>
      </c>
      <c r="H194" s="24">
        <f t="shared" si="22"/>
        <v>400</v>
      </c>
      <c r="I194" s="24">
        <f t="shared" si="30"/>
        <v>400</v>
      </c>
      <c r="J194" s="24">
        <f t="shared" si="31"/>
        <v>-293.98597434749536</v>
      </c>
      <c r="K194" s="24">
        <f t="shared" si="32"/>
        <v>-6.9386274503813183E-11</v>
      </c>
      <c r="L194" s="24">
        <f t="shared" si="23"/>
        <v>-293.98597434756476</v>
      </c>
    </row>
    <row r="195" spans="1:12" x14ac:dyDescent="0.2">
      <c r="A195" s="132"/>
      <c r="B195" s="25">
        <f t="shared" si="24"/>
        <v>183</v>
      </c>
      <c r="C195" s="24">
        <f t="shared" si="25"/>
        <v>0</v>
      </c>
      <c r="D195" s="48">
        <f t="shared" si="26"/>
        <v>0</v>
      </c>
      <c r="E195" s="24">
        <f t="shared" si="27"/>
        <v>0</v>
      </c>
      <c r="F195" s="48">
        <f t="shared" si="28"/>
        <v>0</v>
      </c>
      <c r="G195" s="24">
        <f t="shared" si="29"/>
        <v>0</v>
      </c>
      <c r="H195" s="24">
        <f t="shared" si="22"/>
        <v>400</v>
      </c>
      <c r="I195" s="24">
        <f t="shared" si="30"/>
        <v>400</v>
      </c>
      <c r="J195" s="24">
        <f t="shared" si="31"/>
        <v>-293.98597434749536</v>
      </c>
      <c r="K195" s="24">
        <f t="shared" si="32"/>
        <v>-6.9386274503813183E-11</v>
      </c>
      <c r="L195" s="24">
        <f t="shared" si="23"/>
        <v>-293.98597434756476</v>
      </c>
    </row>
    <row r="196" spans="1:12" x14ac:dyDescent="0.2">
      <c r="A196" s="132"/>
      <c r="B196" s="25">
        <f t="shared" si="24"/>
        <v>184</v>
      </c>
      <c r="C196" s="24">
        <f t="shared" si="25"/>
        <v>0</v>
      </c>
      <c r="D196" s="48">
        <f t="shared" si="26"/>
        <v>0</v>
      </c>
      <c r="E196" s="24">
        <f t="shared" si="27"/>
        <v>0</v>
      </c>
      <c r="F196" s="48">
        <f t="shared" si="28"/>
        <v>0</v>
      </c>
      <c r="G196" s="24">
        <f t="shared" si="29"/>
        <v>0</v>
      </c>
      <c r="H196" s="24">
        <f t="shared" si="22"/>
        <v>400</v>
      </c>
      <c r="I196" s="24">
        <f t="shared" si="30"/>
        <v>400</v>
      </c>
      <c r="J196" s="24">
        <f t="shared" si="31"/>
        <v>-293.98597434749536</v>
      </c>
      <c r="K196" s="24">
        <f t="shared" si="32"/>
        <v>-6.9386274503813183E-11</v>
      </c>
      <c r="L196" s="24">
        <f t="shared" si="23"/>
        <v>-293.98597434756476</v>
      </c>
    </row>
    <row r="197" spans="1:12" x14ac:dyDescent="0.2">
      <c r="A197" s="132"/>
      <c r="B197" s="25">
        <f t="shared" si="24"/>
        <v>185</v>
      </c>
      <c r="C197" s="24">
        <f t="shared" si="25"/>
        <v>0</v>
      </c>
      <c r="D197" s="48">
        <f t="shared" si="26"/>
        <v>0</v>
      </c>
      <c r="E197" s="24">
        <f t="shared" si="27"/>
        <v>0</v>
      </c>
      <c r="F197" s="48">
        <f t="shared" si="28"/>
        <v>0</v>
      </c>
      <c r="G197" s="24">
        <f t="shared" si="29"/>
        <v>0</v>
      </c>
      <c r="H197" s="24">
        <f t="shared" si="22"/>
        <v>400</v>
      </c>
      <c r="I197" s="24">
        <f t="shared" si="30"/>
        <v>400</v>
      </c>
      <c r="J197" s="24">
        <f t="shared" si="31"/>
        <v>-293.98597434749536</v>
      </c>
      <c r="K197" s="24">
        <f t="shared" si="32"/>
        <v>-6.9386274503813183E-11</v>
      </c>
      <c r="L197" s="24">
        <f t="shared" si="23"/>
        <v>-293.98597434756476</v>
      </c>
    </row>
    <row r="198" spans="1:12" x14ac:dyDescent="0.2">
      <c r="A198" s="132"/>
      <c r="B198" s="25">
        <f t="shared" si="24"/>
        <v>186</v>
      </c>
      <c r="C198" s="24">
        <f t="shared" si="25"/>
        <v>0</v>
      </c>
      <c r="D198" s="48">
        <f t="shared" si="26"/>
        <v>0</v>
      </c>
      <c r="E198" s="24">
        <f t="shared" si="27"/>
        <v>0</v>
      </c>
      <c r="F198" s="48">
        <f t="shared" si="28"/>
        <v>0</v>
      </c>
      <c r="G198" s="24">
        <f t="shared" si="29"/>
        <v>0</v>
      </c>
      <c r="H198" s="24">
        <f t="shared" si="22"/>
        <v>400</v>
      </c>
      <c r="I198" s="24">
        <f t="shared" si="30"/>
        <v>400</v>
      </c>
      <c r="J198" s="24">
        <f t="shared" si="31"/>
        <v>-293.98597434749536</v>
      </c>
      <c r="K198" s="24">
        <f t="shared" si="32"/>
        <v>-6.9386274503813183E-11</v>
      </c>
      <c r="L198" s="24">
        <f t="shared" si="23"/>
        <v>-293.98597434756476</v>
      </c>
    </row>
    <row r="199" spans="1:12" x14ac:dyDescent="0.2">
      <c r="A199" s="132"/>
      <c r="B199" s="25">
        <f t="shared" si="24"/>
        <v>187</v>
      </c>
      <c r="C199" s="24">
        <f t="shared" si="25"/>
        <v>0</v>
      </c>
      <c r="D199" s="48">
        <f t="shared" si="26"/>
        <v>0</v>
      </c>
      <c r="E199" s="24">
        <f t="shared" si="27"/>
        <v>0</v>
      </c>
      <c r="F199" s="48">
        <f t="shared" si="28"/>
        <v>0</v>
      </c>
      <c r="G199" s="24">
        <f t="shared" si="29"/>
        <v>0</v>
      </c>
      <c r="H199" s="24">
        <f t="shared" si="22"/>
        <v>400</v>
      </c>
      <c r="I199" s="24">
        <f t="shared" si="30"/>
        <v>400</v>
      </c>
      <c r="J199" s="24">
        <f t="shared" si="31"/>
        <v>-293.98597434749536</v>
      </c>
      <c r="K199" s="24">
        <f t="shared" si="32"/>
        <v>-6.9386274503813183E-11</v>
      </c>
      <c r="L199" s="24">
        <f t="shared" si="23"/>
        <v>-293.98597434756476</v>
      </c>
    </row>
    <row r="200" spans="1:12" x14ac:dyDescent="0.2">
      <c r="A200" s="132"/>
      <c r="B200" s="25">
        <f t="shared" si="24"/>
        <v>188</v>
      </c>
      <c r="C200" s="24">
        <f t="shared" si="25"/>
        <v>0</v>
      </c>
      <c r="D200" s="48">
        <f t="shared" si="26"/>
        <v>0</v>
      </c>
      <c r="E200" s="24">
        <f t="shared" si="27"/>
        <v>0</v>
      </c>
      <c r="F200" s="48">
        <f t="shared" si="28"/>
        <v>0</v>
      </c>
      <c r="G200" s="24">
        <f t="shared" si="29"/>
        <v>0</v>
      </c>
      <c r="H200" s="24">
        <f t="shared" si="22"/>
        <v>400</v>
      </c>
      <c r="I200" s="24">
        <f t="shared" si="30"/>
        <v>400</v>
      </c>
      <c r="J200" s="24">
        <f t="shared" si="31"/>
        <v>-293.98597434749536</v>
      </c>
      <c r="K200" s="24">
        <f t="shared" si="32"/>
        <v>-6.9386274503813183E-11</v>
      </c>
      <c r="L200" s="24">
        <f t="shared" si="23"/>
        <v>-293.98597434756476</v>
      </c>
    </row>
    <row r="201" spans="1:12" x14ac:dyDescent="0.2">
      <c r="A201" s="132"/>
      <c r="B201" s="25">
        <f t="shared" si="24"/>
        <v>189</v>
      </c>
      <c r="C201" s="24">
        <f t="shared" si="25"/>
        <v>0</v>
      </c>
      <c r="D201" s="48">
        <f t="shared" si="26"/>
        <v>0</v>
      </c>
      <c r="E201" s="24">
        <f t="shared" si="27"/>
        <v>0</v>
      </c>
      <c r="F201" s="48">
        <f t="shared" si="28"/>
        <v>0</v>
      </c>
      <c r="G201" s="24">
        <f t="shared" si="29"/>
        <v>0</v>
      </c>
      <c r="H201" s="24">
        <f t="shared" si="22"/>
        <v>400</v>
      </c>
      <c r="I201" s="24">
        <f t="shared" si="30"/>
        <v>400</v>
      </c>
      <c r="J201" s="24">
        <f t="shared" si="31"/>
        <v>-293.98597434749536</v>
      </c>
      <c r="K201" s="24">
        <f t="shared" si="32"/>
        <v>-6.9386274503813183E-11</v>
      </c>
      <c r="L201" s="24">
        <f t="shared" si="23"/>
        <v>-293.98597434756476</v>
      </c>
    </row>
    <row r="202" spans="1:12" x14ac:dyDescent="0.2">
      <c r="A202" s="132"/>
      <c r="B202" s="25">
        <f t="shared" si="24"/>
        <v>190</v>
      </c>
      <c r="C202" s="24">
        <f t="shared" si="25"/>
        <v>0</v>
      </c>
      <c r="D202" s="48">
        <f t="shared" si="26"/>
        <v>0</v>
      </c>
      <c r="E202" s="24">
        <f t="shared" si="27"/>
        <v>0</v>
      </c>
      <c r="F202" s="48">
        <f t="shared" si="28"/>
        <v>0</v>
      </c>
      <c r="G202" s="24">
        <f t="shared" si="29"/>
        <v>0</v>
      </c>
      <c r="H202" s="24">
        <f t="shared" si="22"/>
        <v>400</v>
      </c>
      <c r="I202" s="24">
        <f t="shared" si="30"/>
        <v>400</v>
      </c>
      <c r="J202" s="24">
        <f t="shared" si="31"/>
        <v>-293.98597434749536</v>
      </c>
      <c r="K202" s="24">
        <f t="shared" si="32"/>
        <v>-6.9386274503813183E-11</v>
      </c>
      <c r="L202" s="24">
        <f t="shared" si="23"/>
        <v>-293.98597434756476</v>
      </c>
    </row>
    <row r="203" spans="1:12" x14ac:dyDescent="0.2">
      <c r="A203" s="132"/>
      <c r="B203" s="25">
        <f t="shared" si="24"/>
        <v>191</v>
      </c>
      <c r="C203" s="24">
        <f t="shared" si="25"/>
        <v>0</v>
      </c>
      <c r="D203" s="48">
        <f t="shared" si="26"/>
        <v>0</v>
      </c>
      <c r="E203" s="24">
        <f t="shared" si="27"/>
        <v>0</v>
      </c>
      <c r="F203" s="48">
        <f t="shared" si="28"/>
        <v>0</v>
      </c>
      <c r="G203" s="24">
        <f t="shared" si="29"/>
        <v>0</v>
      </c>
      <c r="H203" s="24">
        <f t="shared" si="22"/>
        <v>400</v>
      </c>
      <c r="I203" s="24">
        <f t="shared" si="30"/>
        <v>400</v>
      </c>
      <c r="J203" s="24">
        <f t="shared" si="31"/>
        <v>-293.98597434749536</v>
      </c>
      <c r="K203" s="24">
        <f t="shared" si="32"/>
        <v>-6.9386274503813183E-11</v>
      </c>
      <c r="L203" s="24">
        <f t="shared" si="23"/>
        <v>-293.98597434756476</v>
      </c>
    </row>
    <row r="204" spans="1:12" x14ac:dyDescent="0.2">
      <c r="A204" s="132"/>
      <c r="B204" s="25">
        <f t="shared" si="24"/>
        <v>192</v>
      </c>
      <c r="C204" s="24">
        <f t="shared" si="25"/>
        <v>0</v>
      </c>
      <c r="D204" s="48">
        <f t="shared" si="26"/>
        <v>0</v>
      </c>
      <c r="E204" s="24">
        <f t="shared" si="27"/>
        <v>0</v>
      </c>
      <c r="F204" s="48">
        <f t="shared" si="28"/>
        <v>0</v>
      </c>
      <c r="G204" s="24">
        <f t="shared" si="29"/>
        <v>0</v>
      </c>
      <c r="H204" s="24">
        <f t="shared" si="22"/>
        <v>400</v>
      </c>
      <c r="I204" s="24">
        <f t="shared" si="30"/>
        <v>400</v>
      </c>
      <c r="J204" s="24">
        <f t="shared" si="31"/>
        <v>-293.98597434749536</v>
      </c>
      <c r="K204" s="24">
        <f t="shared" si="32"/>
        <v>-6.9386274503813183E-11</v>
      </c>
      <c r="L204" s="24">
        <f t="shared" si="23"/>
        <v>-293.98597434756476</v>
      </c>
    </row>
    <row r="205" spans="1:12" x14ac:dyDescent="0.2">
      <c r="A205" s="132">
        <f>A193+1</f>
        <v>17</v>
      </c>
      <c r="B205" s="25">
        <f t="shared" si="24"/>
        <v>193</v>
      </c>
      <c r="C205" s="24">
        <f t="shared" si="25"/>
        <v>0</v>
      </c>
      <c r="D205" s="48">
        <f t="shared" si="26"/>
        <v>0</v>
      </c>
      <c r="E205" s="24">
        <f t="shared" si="27"/>
        <v>0</v>
      </c>
      <c r="F205" s="48">
        <f t="shared" si="28"/>
        <v>0</v>
      </c>
      <c r="G205" s="24">
        <f t="shared" si="29"/>
        <v>0</v>
      </c>
      <c r="H205" s="24">
        <f t="shared" ref="H205:H268" si="33">$G$8</f>
        <v>400</v>
      </c>
      <c r="I205" s="24">
        <f t="shared" si="30"/>
        <v>400</v>
      </c>
      <c r="J205" s="24">
        <f t="shared" si="31"/>
        <v>-293.98597434749536</v>
      </c>
      <c r="K205" s="24">
        <f t="shared" si="32"/>
        <v>-6.9386274503813183E-11</v>
      </c>
      <c r="L205" s="24">
        <f t="shared" ref="L205:L268" si="34">J205+K205</f>
        <v>-293.98597434756476</v>
      </c>
    </row>
    <row r="206" spans="1:12" x14ac:dyDescent="0.2">
      <c r="A206" s="132"/>
      <c r="B206" s="25">
        <f t="shared" ref="B206:B217" si="35">B205+1</f>
        <v>194</v>
      </c>
      <c r="C206" s="24">
        <f t="shared" ref="C206:C269" si="36">IF(J205*($G$6*0.01/12)&gt;0,J205*($G$6*0.01/12),0)</f>
        <v>0</v>
      </c>
      <c r="D206" s="48">
        <f t="shared" ref="D206:D269" si="37">C206/I206</f>
        <v>0</v>
      </c>
      <c r="E206" s="24">
        <f t="shared" ref="E206:E269" si="38">IF(J205*($G$6*0.01/12)&gt;0,I206-C206,0)</f>
        <v>0</v>
      </c>
      <c r="F206" s="48">
        <f t="shared" ref="F206:F269" si="39">E206/I206</f>
        <v>0</v>
      </c>
      <c r="G206" s="24">
        <f t="shared" ref="G206:G269" si="40">IF(J205*($G$6*0.01/12)&gt;0,(($G$6*0.01/12)*$G$5)/(1-1/(1+($G$6*0.01/12))^($G$7*12)),0)</f>
        <v>0</v>
      </c>
      <c r="H206" s="24">
        <f t="shared" si="33"/>
        <v>400</v>
      </c>
      <c r="I206" s="24">
        <f t="shared" ref="I206:I269" si="41">G206+H206</f>
        <v>400</v>
      </c>
      <c r="J206" s="24">
        <f t="shared" ref="J206:J269" si="42">IF(I206&gt;0,J205-E206,0)</f>
        <v>-293.98597434749536</v>
      </c>
      <c r="K206" s="24">
        <f t="shared" ref="K206:K269" si="43">K205-C206</f>
        <v>-6.9386274503813183E-11</v>
      </c>
      <c r="L206" s="24">
        <f t="shared" si="34"/>
        <v>-293.98597434756476</v>
      </c>
    </row>
    <row r="207" spans="1:12" x14ac:dyDescent="0.2">
      <c r="A207" s="132"/>
      <c r="B207" s="25">
        <f t="shared" si="35"/>
        <v>195</v>
      </c>
      <c r="C207" s="24">
        <f t="shared" si="36"/>
        <v>0</v>
      </c>
      <c r="D207" s="48">
        <f t="shared" si="37"/>
        <v>0</v>
      </c>
      <c r="E207" s="24">
        <f t="shared" si="38"/>
        <v>0</v>
      </c>
      <c r="F207" s="48">
        <f t="shared" si="39"/>
        <v>0</v>
      </c>
      <c r="G207" s="24">
        <f t="shared" si="40"/>
        <v>0</v>
      </c>
      <c r="H207" s="24">
        <f t="shared" si="33"/>
        <v>400</v>
      </c>
      <c r="I207" s="24">
        <f t="shared" si="41"/>
        <v>400</v>
      </c>
      <c r="J207" s="24">
        <f t="shared" si="42"/>
        <v>-293.98597434749536</v>
      </c>
      <c r="K207" s="24">
        <f t="shared" si="43"/>
        <v>-6.9386274503813183E-11</v>
      </c>
      <c r="L207" s="24">
        <f t="shared" si="34"/>
        <v>-293.98597434756476</v>
      </c>
    </row>
    <row r="208" spans="1:12" x14ac:dyDescent="0.2">
      <c r="A208" s="132"/>
      <c r="B208" s="25">
        <f t="shared" si="35"/>
        <v>196</v>
      </c>
      <c r="C208" s="24">
        <f t="shared" si="36"/>
        <v>0</v>
      </c>
      <c r="D208" s="48">
        <f t="shared" si="37"/>
        <v>0</v>
      </c>
      <c r="E208" s="24">
        <f t="shared" si="38"/>
        <v>0</v>
      </c>
      <c r="F208" s="48">
        <f t="shared" si="39"/>
        <v>0</v>
      </c>
      <c r="G208" s="24">
        <f t="shared" si="40"/>
        <v>0</v>
      </c>
      <c r="H208" s="24">
        <f t="shared" si="33"/>
        <v>400</v>
      </c>
      <c r="I208" s="24">
        <f t="shared" si="41"/>
        <v>400</v>
      </c>
      <c r="J208" s="24">
        <f t="shared" si="42"/>
        <v>-293.98597434749536</v>
      </c>
      <c r="K208" s="24">
        <f t="shared" si="43"/>
        <v>-6.9386274503813183E-11</v>
      </c>
      <c r="L208" s="24">
        <f t="shared" si="34"/>
        <v>-293.98597434756476</v>
      </c>
    </row>
    <row r="209" spans="1:12" x14ac:dyDescent="0.2">
      <c r="A209" s="132"/>
      <c r="B209" s="25">
        <f t="shared" si="35"/>
        <v>197</v>
      </c>
      <c r="C209" s="24">
        <f t="shared" si="36"/>
        <v>0</v>
      </c>
      <c r="D209" s="48">
        <f t="shared" si="37"/>
        <v>0</v>
      </c>
      <c r="E209" s="24">
        <f t="shared" si="38"/>
        <v>0</v>
      </c>
      <c r="F209" s="48">
        <f t="shared" si="39"/>
        <v>0</v>
      </c>
      <c r="G209" s="24">
        <f t="shared" si="40"/>
        <v>0</v>
      </c>
      <c r="H209" s="24">
        <f t="shared" si="33"/>
        <v>400</v>
      </c>
      <c r="I209" s="24">
        <f t="shared" si="41"/>
        <v>400</v>
      </c>
      <c r="J209" s="24">
        <f t="shared" si="42"/>
        <v>-293.98597434749536</v>
      </c>
      <c r="K209" s="24">
        <f t="shared" si="43"/>
        <v>-6.9386274503813183E-11</v>
      </c>
      <c r="L209" s="24">
        <f t="shared" si="34"/>
        <v>-293.98597434756476</v>
      </c>
    </row>
    <row r="210" spans="1:12" x14ac:dyDescent="0.2">
      <c r="A210" s="132"/>
      <c r="B210" s="25">
        <f t="shared" si="35"/>
        <v>198</v>
      </c>
      <c r="C210" s="24">
        <f t="shared" si="36"/>
        <v>0</v>
      </c>
      <c r="D210" s="48">
        <f t="shared" si="37"/>
        <v>0</v>
      </c>
      <c r="E210" s="24">
        <f t="shared" si="38"/>
        <v>0</v>
      </c>
      <c r="F210" s="48">
        <f t="shared" si="39"/>
        <v>0</v>
      </c>
      <c r="G210" s="24">
        <f t="shared" si="40"/>
        <v>0</v>
      </c>
      <c r="H210" s="24">
        <f t="shared" si="33"/>
        <v>400</v>
      </c>
      <c r="I210" s="24">
        <f t="shared" si="41"/>
        <v>400</v>
      </c>
      <c r="J210" s="24">
        <f t="shared" si="42"/>
        <v>-293.98597434749536</v>
      </c>
      <c r="K210" s="24">
        <f t="shared" si="43"/>
        <v>-6.9386274503813183E-11</v>
      </c>
      <c r="L210" s="24">
        <f t="shared" si="34"/>
        <v>-293.98597434756476</v>
      </c>
    </row>
    <row r="211" spans="1:12" x14ac:dyDescent="0.2">
      <c r="A211" s="132"/>
      <c r="B211" s="25">
        <f t="shared" si="35"/>
        <v>199</v>
      </c>
      <c r="C211" s="24">
        <f t="shared" si="36"/>
        <v>0</v>
      </c>
      <c r="D211" s="48">
        <f t="shared" si="37"/>
        <v>0</v>
      </c>
      <c r="E211" s="24">
        <f t="shared" si="38"/>
        <v>0</v>
      </c>
      <c r="F211" s="48">
        <f t="shared" si="39"/>
        <v>0</v>
      </c>
      <c r="G211" s="24">
        <f t="shared" si="40"/>
        <v>0</v>
      </c>
      <c r="H211" s="24">
        <f t="shared" si="33"/>
        <v>400</v>
      </c>
      <c r="I211" s="24">
        <f t="shared" si="41"/>
        <v>400</v>
      </c>
      <c r="J211" s="24">
        <f t="shared" si="42"/>
        <v>-293.98597434749536</v>
      </c>
      <c r="K211" s="24">
        <f t="shared" si="43"/>
        <v>-6.9386274503813183E-11</v>
      </c>
      <c r="L211" s="24">
        <f t="shared" si="34"/>
        <v>-293.98597434756476</v>
      </c>
    </row>
    <row r="212" spans="1:12" x14ac:dyDescent="0.2">
      <c r="A212" s="132"/>
      <c r="B212" s="25">
        <f t="shared" si="35"/>
        <v>200</v>
      </c>
      <c r="C212" s="24">
        <f t="shared" si="36"/>
        <v>0</v>
      </c>
      <c r="D212" s="48">
        <f t="shared" si="37"/>
        <v>0</v>
      </c>
      <c r="E212" s="24">
        <f t="shared" si="38"/>
        <v>0</v>
      </c>
      <c r="F212" s="48">
        <f t="shared" si="39"/>
        <v>0</v>
      </c>
      <c r="G212" s="24">
        <f t="shared" si="40"/>
        <v>0</v>
      </c>
      <c r="H212" s="24">
        <f t="shared" si="33"/>
        <v>400</v>
      </c>
      <c r="I212" s="24">
        <f t="shared" si="41"/>
        <v>400</v>
      </c>
      <c r="J212" s="24">
        <f t="shared" si="42"/>
        <v>-293.98597434749536</v>
      </c>
      <c r="K212" s="24">
        <f t="shared" si="43"/>
        <v>-6.9386274503813183E-11</v>
      </c>
      <c r="L212" s="24">
        <f t="shared" si="34"/>
        <v>-293.98597434756476</v>
      </c>
    </row>
    <row r="213" spans="1:12" x14ac:dyDescent="0.2">
      <c r="A213" s="132"/>
      <c r="B213" s="25">
        <f t="shared" si="35"/>
        <v>201</v>
      </c>
      <c r="C213" s="24">
        <f t="shared" si="36"/>
        <v>0</v>
      </c>
      <c r="D213" s="48">
        <f t="shared" si="37"/>
        <v>0</v>
      </c>
      <c r="E213" s="24">
        <f t="shared" si="38"/>
        <v>0</v>
      </c>
      <c r="F213" s="48">
        <f t="shared" si="39"/>
        <v>0</v>
      </c>
      <c r="G213" s="24">
        <f t="shared" si="40"/>
        <v>0</v>
      </c>
      <c r="H213" s="24">
        <f t="shared" si="33"/>
        <v>400</v>
      </c>
      <c r="I213" s="24">
        <f t="shared" si="41"/>
        <v>400</v>
      </c>
      <c r="J213" s="24">
        <f t="shared" si="42"/>
        <v>-293.98597434749536</v>
      </c>
      <c r="K213" s="24">
        <f t="shared" si="43"/>
        <v>-6.9386274503813183E-11</v>
      </c>
      <c r="L213" s="24">
        <f t="shared" si="34"/>
        <v>-293.98597434756476</v>
      </c>
    </row>
    <row r="214" spans="1:12" x14ac:dyDescent="0.2">
      <c r="A214" s="132"/>
      <c r="B214" s="25">
        <f t="shared" si="35"/>
        <v>202</v>
      </c>
      <c r="C214" s="24">
        <f t="shared" si="36"/>
        <v>0</v>
      </c>
      <c r="D214" s="48">
        <f t="shared" si="37"/>
        <v>0</v>
      </c>
      <c r="E214" s="24">
        <f t="shared" si="38"/>
        <v>0</v>
      </c>
      <c r="F214" s="48">
        <f t="shared" si="39"/>
        <v>0</v>
      </c>
      <c r="G214" s="24">
        <f t="shared" si="40"/>
        <v>0</v>
      </c>
      <c r="H214" s="24">
        <f t="shared" si="33"/>
        <v>400</v>
      </c>
      <c r="I214" s="24">
        <f t="shared" si="41"/>
        <v>400</v>
      </c>
      <c r="J214" s="24">
        <f t="shared" si="42"/>
        <v>-293.98597434749536</v>
      </c>
      <c r="K214" s="24">
        <f t="shared" si="43"/>
        <v>-6.9386274503813183E-11</v>
      </c>
      <c r="L214" s="24">
        <f t="shared" si="34"/>
        <v>-293.98597434756476</v>
      </c>
    </row>
    <row r="215" spans="1:12" x14ac:dyDescent="0.2">
      <c r="A215" s="132"/>
      <c r="B215" s="25">
        <f t="shared" si="35"/>
        <v>203</v>
      </c>
      <c r="C215" s="24">
        <f t="shared" si="36"/>
        <v>0</v>
      </c>
      <c r="D215" s="48">
        <f t="shared" si="37"/>
        <v>0</v>
      </c>
      <c r="E215" s="24">
        <f t="shared" si="38"/>
        <v>0</v>
      </c>
      <c r="F215" s="48">
        <f t="shared" si="39"/>
        <v>0</v>
      </c>
      <c r="G215" s="24">
        <f t="shared" si="40"/>
        <v>0</v>
      </c>
      <c r="H215" s="24">
        <f t="shared" si="33"/>
        <v>400</v>
      </c>
      <c r="I215" s="24">
        <f t="shared" si="41"/>
        <v>400</v>
      </c>
      <c r="J215" s="24">
        <f t="shared" si="42"/>
        <v>-293.98597434749536</v>
      </c>
      <c r="K215" s="24">
        <f t="shared" si="43"/>
        <v>-6.9386274503813183E-11</v>
      </c>
      <c r="L215" s="24">
        <f t="shared" si="34"/>
        <v>-293.98597434756476</v>
      </c>
    </row>
    <row r="216" spans="1:12" x14ac:dyDescent="0.2">
      <c r="A216" s="132"/>
      <c r="B216" s="25">
        <f t="shared" si="35"/>
        <v>204</v>
      </c>
      <c r="C216" s="24">
        <f t="shared" si="36"/>
        <v>0</v>
      </c>
      <c r="D216" s="48">
        <f t="shared" si="37"/>
        <v>0</v>
      </c>
      <c r="E216" s="24">
        <f t="shared" si="38"/>
        <v>0</v>
      </c>
      <c r="F216" s="48">
        <f t="shared" si="39"/>
        <v>0</v>
      </c>
      <c r="G216" s="24">
        <f t="shared" si="40"/>
        <v>0</v>
      </c>
      <c r="H216" s="24">
        <f t="shared" si="33"/>
        <v>400</v>
      </c>
      <c r="I216" s="24">
        <f t="shared" si="41"/>
        <v>400</v>
      </c>
      <c r="J216" s="24">
        <f t="shared" si="42"/>
        <v>-293.98597434749536</v>
      </c>
      <c r="K216" s="24">
        <f t="shared" si="43"/>
        <v>-6.9386274503813183E-11</v>
      </c>
      <c r="L216" s="24">
        <f t="shared" si="34"/>
        <v>-293.98597434756476</v>
      </c>
    </row>
    <row r="217" spans="1:12" x14ac:dyDescent="0.2">
      <c r="A217" s="132">
        <f>A205+1</f>
        <v>18</v>
      </c>
      <c r="B217" s="25">
        <f t="shared" si="35"/>
        <v>205</v>
      </c>
      <c r="C217" s="24">
        <f t="shared" si="36"/>
        <v>0</v>
      </c>
      <c r="D217" s="48">
        <f t="shared" si="37"/>
        <v>0</v>
      </c>
      <c r="E217" s="24">
        <f t="shared" si="38"/>
        <v>0</v>
      </c>
      <c r="F217" s="48">
        <f t="shared" si="39"/>
        <v>0</v>
      </c>
      <c r="G217" s="24">
        <f t="shared" si="40"/>
        <v>0</v>
      </c>
      <c r="H217" s="24">
        <f t="shared" si="33"/>
        <v>400</v>
      </c>
      <c r="I217" s="24">
        <f t="shared" si="41"/>
        <v>400</v>
      </c>
      <c r="J217" s="24">
        <f t="shared" si="42"/>
        <v>-293.98597434749536</v>
      </c>
      <c r="K217" s="24">
        <f t="shared" si="43"/>
        <v>-6.9386274503813183E-11</v>
      </c>
      <c r="L217" s="24">
        <f t="shared" si="34"/>
        <v>-293.98597434756476</v>
      </c>
    </row>
    <row r="218" spans="1:12" x14ac:dyDescent="0.2">
      <c r="A218" s="132"/>
      <c r="B218" s="25">
        <f>B217+1</f>
        <v>206</v>
      </c>
      <c r="C218" s="24">
        <f t="shared" si="36"/>
        <v>0</v>
      </c>
      <c r="D218" s="48">
        <f t="shared" si="37"/>
        <v>0</v>
      </c>
      <c r="E218" s="24">
        <f t="shared" si="38"/>
        <v>0</v>
      </c>
      <c r="F218" s="48">
        <f t="shared" si="39"/>
        <v>0</v>
      </c>
      <c r="G218" s="24">
        <f t="shared" si="40"/>
        <v>0</v>
      </c>
      <c r="H218" s="24">
        <f t="shared" si="33"/>
        <v>400</v>
      </c>
      <c r="I218" s="24">
        <f t="shared" si="41"/>
        <v>400</v>
      </c>
      <c r="J218" s="24">
        <f t="shared" si="42"/>
        <v>-293.98597434749536</v>
      </c>
      <c r="K218" s="24">
        <f t="shared" si="43"/>
        <v>-6.9386274503813183E-11</v>
      </c>
      <c r="L218" s="24">
        <f t="shared" si="34"/>
        <v>-293.98597434756476</v>
      </c>
    </row>
    <row r="219" spans="1:12" x14ac:dyDescent="0.2">
      <c r="A219" s="132"/>
      <c r="B219" s="25">
        <f t="shared" ref="B219:B282" si="44">B218+1</f>
        <v>207</v>
      </c>
      <c r="C219" s="24">
        <f t="shared" si="36"/>
        <v>0</v>
      </c>
      <c r="D219" s="48">
        <f t="shared" si="37"/>
        <v>0</v>
      </c>
      <c r="E219" s="24">
        <f t="shared" si="38"/>
        <v>0</v>
      </c>
      <c r="F219" s="48">
        <f t="shared" si="39"/>
        <v>0</v>
      </c>
      <c r="G219" s="24">
        <f t="shared" si="40"/>
        <v>0</v>
      </c>
      <c r="H219" s="24">
        <f t="shared" si="33"/>
        <v>400</v>
      </c>
      <c r="I219" s="24">
        <f t="shared" si="41"/>
        <v>400</v>
      </c>
      <c r="J219" s="24">
        <f t="shared" si="42"/>
        <v>-293.98597434749536</v>
      </c>
      <c r="K219" s="24">
        <f t="shared" si="43"/>
        <v>-6.9386274503813183E-11</v>
      </c>
      <c r="L219" s="24">
        <f t="shared" si="34"/>
        <v>-293.98597434756476</v>
      </c>
    </row>
    <row r="220" spans="1:12" x14ac:dyDescent="0.2">
      <c r="A220" s="132"/>
      <c r="B220" s="25">
        <f t="shared" si="44"/>
        <v>208</v>
      </c>
      <c r="C220" s="24">
        <f t="shared" si="36"/>
        <v>0</v>
      </c>
      <c r="D220" s="48">
        <f t="shared" si="37"/>
        <v>0</v>
      </c>
      <c r="E220" s="24">
        <f t="shared" si="38"/>
        <v>0</v>
      </c>
      <c r="F220" s="48">
        <f t="shared" si="39"/>
        <v>0</v>
      </c>
      <c r="G220" s="24">
        <f t="shared" si="40"/>
        <v>0</v>
      </c>
      <c r="H220" s="24">
        <f t="shared" si="33"/>
        <v>400</v>
      </c>
      <c r="I220" s="24">
        <f t="shared" si="41"/>
        <v>400</v>
      </c>
      <c r="J220" s="24">
        <f t="shared" si="42"/>
        <v>-293.98597434749536</v>
      </c>
      <c r="K220" s="24">
        <f t="shared" si="43"/>
        <v>-6.9386274503813183E-11</v>
      </c>
      <c r="L220" s="24">
        <f t="shared" si="34"/>
        <v>-293.98597434756476</v>
      </c>
    </row>
    <row r="221" spans="1:12" x14ac:dyDescent="0.2">
      <c r="A221" s="132"/>
      <c r="B221" s="25">
        <f t="shared" si="44"/>
        <v>209</v>
      </c>
      <c r="C221" s="24">
        <f t="shared" si="36"/>
        <v>0</v>
      </c>
      <c r="D221" s="48">
        <f t="shared" si="37"/>
        <v>0</v>
      </c>
      <c r="E221" s="24">
        <f t="shared" si="38"/>
        <v>0</v>
      </c>
      <c r="F221" s="48">
        <f t="shared" si="39"/>
        <v>0</v>
      </c>
      <c r="G221" s="24">
        <f t="shared" si="40"/>
        <v>0</v>
      </c>
      <c r="H221" s="24">
        <f t="shared" si="33"/>
        <v>400</v>
      </c>
      <c r="I221" s="24">
        <f t="shared" si="41"/>
        <v>400</v>
      </c>
      <c r="J221" s="24">
        <f t="shared" si="42"/>
        <v>-293.98597434749536</v>
      </c>
      <c r="K221" s="24">
        <f t="shared" si="43"/>
        <v>-6.9386274503813183E-11</v>
      </c>
      <c r="L221" s="24">
        <f t="shared" si="34"/>
        <v>-293.98597434756476</v>
      </c>
    </row>
    <row r="222" spans="1:12" x14ac:dyDescent="0.2">
      <c r="A222" s="132"/>
      <c r="B222" s="25">
        <f t="shared" si="44"/>
        <v>210</v>
      </c>
      <c r="C222" s="24">
        <f t="shared" si="36"/>
        <v>0</v>
      </c>
      <c r="D222" s="48">
        <f t="shared" si="37"/>
        <v>0</v>
      </c>
      <c r="E222" s="24">
        <f t="shared" si="38"/>
        <v>0</v>
      </c>
      <c r="F222" s="48">
        <f t="shared" si="39"/>
        <v>0</v>
      </c>
      <c r="G222" s="24">
        <f t="shared" si="40"/>
        <v>0</v>
      </c>
      <c r="H222" s="24">
        <f t="shared" si="33"/>
        <v>400</v>
      </c>
      <c r="I222" s="24">
        <f t="shared" si="41"/>
        <v>400</v>
      </c>
      <c r="J222" s="24">
        <f t="shared" si="42"/>
        <v>-293.98597434749536</v>
      </c>
      <c r="K222" s="24">
        <f t="shared" si="43"/>
        <v>-6.9386274503813183E-11</v>
      </c>
      <c r="L222" s="24">
        <f t="shared" si="34"/>
        <v>-293.98597434756476</v>
      </c>
    </row>
    <row r="223" spans="1:12" x14ac:dyDescent="0.2">
      <c r="A223" s="132"/>
      <c r="B223" s="25">
        <f t="shared" si="44"/>
        <v>211</v>
      </c>
      <c r="C223" s="24">
        <f t="shared" si="36"/>
        <v>0</v>
      </c>
      <c r="D223" s="48">
        <f t="shared" si="37"/>
        <v>0</v>
      </c>
      <c r="E223" s="24">
        <f t="shared" si="38"/>
        <v>0</v>
      </c>
      <c r="F223" s="48">
        <f t="shared" si="39"/>
        <v>0</v>
      </c>
      <c r="G223" s="24">
        <f t="shared" si="40"/>
        <v>0</v>
      </c>
      <c r="H223" s="24">
        <f t="shared" si="33"/>
        <v>400</v>
      </c>
      <c r="I223" s="24">
        <f t="shared" si="41"/>
        <v>400</v>
      </c>
      <c r="J223" s="24">
        <f t="shared" si="42"/>
        <v>-293.98597434749536</v>
      </c>
      <c r="K223" s="24">
        <f t="shared" si="43"/>
        <v>-6.9386274503813183E-11</v>
      </c>
      <c r="L223" s="24">
        <f t="shared" si="34"/>
        <v>-293.98597434756476</v>
      </c>
    </row>
    <row r="224" spans="1:12" x14ac:dyDescent="0.2">
      <c r="A224" s="132"/>
      <c r="B224" s="25">
        <f t="shared" si="44"/>
        <v>212</v>
      </c>
      <c r="C224" s="24">
        <f t="shared" si="36"/>
        <v>0</v>
      </c>
      <c r="D224" s="48">
        <f t="shared" si="37"/>
        <v>0</v>
      </c>
      <c r="E224" s="24">
        <f t="shared" si="38"/>
        <v>0</v>
      </c>
      <c r="F224" s="48">
        <f t="shared" si="39"/>
        <v>0</v>
      </c>
      <c r="G224" s="24">
        <f t="shared" si="40"/>
        <v>0</v>
      </c>
      <c r="H224" s="24">
        <f t="shared" si="33"/>
        <v>400</v>
      </c>
      <c r="I224" s="24">
        <f t="shared" si="41"/>
        <v>400</v>
      </c>
      <c r="J224" s="24">
        <f t="shared" si="42"/>
        <v>-293.98597434749536</v>
      </c>
      <c r="K224" s="24">
        <f t="shared" si="43"/>
        <v>-6.9386274503813183E-11</v>
      </c>
      <c r="L224" s="24">
        <f t="shared" si="34"/>
        <v>-293.98597434756476</v>
      </c>
    </row>
    <row r="225" spans="1:12" x14ac:dyDescent="0.2">
      <c r="A225" s="132"/>
      <c r="B225" s="25">
        <f t="shared" si="44"/>
        <v>213</v>
      </c>
      <c r="C225" s="24">
        <f t="shared" si="36"/>
        <v>0</v>
      </c>
      <c r="D225" s="48">
        <f t="shared" si="37"/>
        <v>0</v>
      </c>
      <c r="E225" s="24">
        <f t="shared" si="38"/>
        <v>0</v>
      </c>
      <c r="F225" s="48">
        <f t="shared" si="39"/>
        <v>0</v>
      </c>
      <c r="G225" s="24">
        <f t="shared" si="40"/>
        <v>0</v>
      </c>
      <c r="H225" s="24">
        <f t="shared" si="33"/>
        <v>400</v>
      </c>
      <c r="I225" s="24">
        <f t="shared" si="41"/>
        <v>400</v>
      </c>
      <c r="J225" s="24">
        <f t="shared" si="42"/>
        <v>-293.98597434749536</v>
      </c>
      <c r="K225" s="24">
        <f t="shared" si="43"/>
        <v>-6.9386274503813183E-11</v>
      </c>
      <c r="L225" s="24">
        <f t="shared" si="34"/>
        <v>-293.98597434756476</v>
      </c>
    </row>
    <row r="226" spans="1:12" x14ac:dyDescent="0.2">
      <c r="A226" s="132"/>
      <c r="B226" s="25">
        <f t="shared" si="44"/>
        <v>214</v>
      </c>
      <c r="C226" s="24">
        <f t="shared" si="36"/>
        <v>0</v>
      </c>
      <c r="D226" s="48">
        <f t="shared" si="37"/>
        <v>0</v>
      </c>
      <c r="E226" s="24">
        <f t="shared" si="38"/>
        <v>0</v>
      </c>
      <c r="F226" s="48">
        <f t="shared" si="39"/>
        <v>0</v>
      </c>
      <c r="G226" s="24">
        <f t="shared" si="40"/>
        <v>0</v>
      </c>
      <c r="H226" s="24">
        <f t="shared" si="33"/>
        <v>400</v>
      </c>
      <c r="I226" s="24">
        <f t="shared" si="41"/>
        <v>400</v>
      </c>
      <c r="J226" s="24">
        <f t="shared" si="42"/>
        <v>-293.98597434749536</v>
      </c>
      <c r="K226" s="24">
        <f t="shared" si="43"/>
        <v>-6.9386274503813183E-11</v>
      </c>
      <c r="L226" s="24">
        <f t="shared" si="34"/>
        <v>-293.98597434756476</v>
      </c>
    </row>
    <row r="227" spans="1:12" x14ac:dyDescent="0.2">
      <c r="A227" s="132"/>
      <c r="B227" s="25">
        <f t="shared" si="44"/>
        <v>215</v>
      </c>
      <c r="C227" s="24">
        <f t="shared" si="36"/>
        <v>0</v>
      </c>
      <c r="D227" s="48">
        <f t="shared" si="37"/>
        <v>0</v>
      </c>
      <c r="E227" s="24">
        <f t="shared" si="38"/>
        <v>0</v>
      </c>
      <c r="F227" s="48">
        <f t="shared" si="39"/>
        <v>0</v>
      </c>
      <c r="G227" s="24">
        <f t="shared" si="40"/>
        <v>0</v>
      </c>
      <c r="H227" s="24">
        <f t="shared" si="33"/>
        <v>400</v>
      </c>
      <c r="I227" s="24">
        <f t="shared" si="41"/>
        <v>400</v>
      </c>
      <c r="J227" s="24">
        <f t="shared" si="42"/>
        <v>-293.98597434749536</v>
      </c>
      <c r="K227" s="24">
        <f t="shared" si="43"/>
        <v>-6.9386274503813183E-11</v>
      </c>
      <c r="L227" s="24">
        <f t="shared" si="34"/>
        <v>-293.98597434756476</v>
      </c>
    </row>
    <row r="228" spans="1:12" x14ac:dyDescent="0.2">
      <c r="A228" s="132"/>
      <c r="B228" s="25">
        <f t="shared" si="44"/>
        <v>216</v>
      </c>
      <c r="C228" s="24">
        <f t="shared" si="36"/>
        <v>0</v>
      </c>
      <c r="D228" s="48">
        <f t="shared" si="37"/>
        <v>0</v>
      </c>
      <c r="E228" s="24">
        <f t="shared" si="38"/>
        <v>0</v>
      </c>
      <c r="F228" s="48">
        <f t="shared" si="39"/>
        <v>0</v>
      </c>
      <c r="G228" s="24">
        <f t="shared" si="40"/>
        <v>0</v>
      </c>
      <c r="H228" s="24">
        <f t="shared" si="33"/>
        <v>400</v>
      </c>
      <c r="I228" s="24">
        <f t="shared" si="41"/>
        <v>400</v>
      </c>
      <c r="J228" s="24">
        <f t="shared" si="42"/>
        <v>-293.98597434749536</v>
      </c>
      <c r="K228" s="24">
        <f t="shared" si="43"/>
        <v>-6.9386274503813183E-11</v>
      </c>
      <c r="L228" s="24">
        <f t="shared" si="34"/>
        <v>-293.98597434756476</v>
      </c>
    </row>
    <row r="229" spans="1:12" x14ac:dyDescent="0.2">
      <c r="A229" s="132">
        <f>A217+1</f>
        <v>19</v>
      </c>
      <c r="B229" s="25">
        <f t="shared" si="44"/>
        <v>217</v>
      </c>
      <c r="C229" s="24">
        <f t="shared" si="36"/>
        <v>0</v>
      </c>
      <c r="D229" s="48">
        <f t="shared" si="37"/>
        <v>0</v>
      </c>
      <c r="E229" s="24">
        <f t="shared" si="38"/>
        <v>0</v>
      </c>
      <c r="F229" s="48">
        <f t="shared" si="39"/>
        <v>0</v>
      </c>
      <c r="G229" s="24">
        <f t="shared" si="40"/>
        <v>0</v>
      </c>
      <c r="H229" s="24">
        <f t="shared" si="33"/>
        <v>400</v>
      </c>
      <c r="I229" s="24">
        <f t="shared" si="41"/>
        <v>400</v>
      </c>
      <c r="J229" s="24">
        <f t="shared" si="42"/>
        <v>-293.98597434749536</v>
      </c>
      <c r="K229" s="24">
        <f t="shared" si="43"/>
        <v>-6.9386274503813183E-11</v>
      </c>
      <c r="L229" s="24">
        <f t="shared" si="34"/>
        <v>-293.98597434756476</v>
      </c>
    </row>
    <row r="230" spans="1:12" x14ac:dyDescent="0.2">
      <c r="A230" s="132"/>
      <c r="B230" s="25">
        <f t="shared" si="44"/>
        <v>218</v>
      </c>
      <c r="C230" s="24">
        <f t="shared" si="36"/>
        <v>0</v>
      </c>
      <c r="D230" s="48">
        <f t="shared" si="37"/>
        <v>0</v>
      </c>
      <c r="E230" s="24">
        <f t="shared" si="38"/>
        <v>0</v>
      </c>
      <c r="F230" s="48">
        <f t="shared" si="39"/>
        <v>0</v>
      </c>
      <c r="G230" s="24">
        <f t="shared" si="40"/>
        <v>0</v>
      </c>
      <c r="H230" s="24">
        <f t="shared" si="33"/>
        <v>400</v>
      </c>
      <c r="I230" s="24">
        <f t="shared" si="41"/>
        <v>400</v>
      </c>
      <c r="J230" s="24">
        <f t="shared" si="42"/>
        <v>-293.98597434749536</v>
      </c>
      <c r="K230" s="24">
        <f t="shared" si="43"/>
        <v>-6.9386274503813183E-11</v>
      </c>
      <c r="L230" s="24">
        <f t="shared" si="34"/>
        <v>-293.98597434756476</v>
      </c>
    </row>
    <row r="231" spans="1:12" x14ac:dyDescent="0.2">
      <c r="A231" s="132"/>
      <c r="B231" s="25">
        <f t="shared" si="44"/>
        <v>219</v>
      </c>
      <c r="C231" s="24">
        <f t="shared" si="36"/>
        <v>0</v>
      </c>
      <c r="D231" s="48">
        <f t="shared" si="37"/>
        <v>0</v>
      </c>
      <c r="E231" s="24">
        <f t="shared" si="38"/>
        <v>0</v>
      </c>
      <c r="F231" s="48">
        <f t="shared" si="39"/>
        <v>0</v>
      </c>
      <c r="G231" s="24">
        <f t="shared" si="40"/>
        <v>0</v>
      </c>
      <c r="H231" s="24">
        <f t="shared" si="33"/>
        <v>400</v>
      </c>
      <c r="I231" s="24">
        <f t="shared" si="41"/>
        <v>400</v>
      </c>
      <c r="J231" s="24">
        <f t="shared" si="42"/>
        <v>-293.98597434749536</v>
      </c>
      <c r="K231" s="24">
        <f t="shared" si="43"/>
        <v>-6.9386274503813183E-11</v>
      </c>
      <c r="L231" s="24">
        <f t="shared" si="34"/>
        <v>-293.98597434756476</v>
      </c>
    </row>
    <row r="232" spans="1:12" x14ac:dyDescent="0.2">
      <c r="A232" s="132"/>
      <c r="B232" s="25">
        <f t="shared" si="44"/>
        <v>220</v>
      </c>
      <c r="C232" s="24">
        <f t="shared" si="36"/>
        <v>0</v>
      </c>
      <c r="D232" s="48">
        <f t="shared" si="37"/>
        <v>0</v>
      </c>
      <c r="E232" s="24">
        <f t="shared" si="38"/>
        <v>0</v>
      </c>
      <c r="F232" s="48">
        <f t="shared" si="39"/>
        <v>0</v>
      </c>
      <c r="G232" s="24">
        <f t="shared" si="40"/>
        <v>0</v>
      </c>
      <c r="H232" s="24">
        <f t="shared" si="33"/>
        <v>400</v>
      </c>
      <c r="I232" s="24">
        <f t="shared" si="41"/>
        <v>400</v>
      </c>
      <c r="J232" s="24">
        <f t="shared" si="42"/>
        <v>-293.98597434749536</v>
      </c>
      <c r="K232" s="24">
        <f t="shared" si="43"/>
        <v>-6.9386274503813183E-11</v>
      </c>
      <c r="L232" s="24">
        <f t="shared" si="34"/>
        <v>-293.98597434756476</v>
      </c>
    </row>
    <row r="233" spans="1:12" x14ac:dyDescent="0.2">
      <c r="A233" s="132"/>
      <c r="B233" s="25">
        <f t="shared" si="44"/>
        <v>221</v>
      </c>
      <c r="C233" s="24">
        <f t="shared" si="36"/>
        <v>0</v>
      </c>
      <c r="D233" s="48">
        <f t="shared" si="37"/>
        <v>0</v>
      </c>
      <c r="E233" s="24">
        <f t="shared" si="38"/>
        <v>0</v>
      </c>
      <c r="F233" s="48">
        <f t="shared" si="39"/>
        <v>0</v>
      </c>
      <c r="G233" s="24">
        <f t="shared" si="40"/>
        <v>0</v>
      </c>
      <c r="H233" s="24">
        <f t="shared" si="33"/>
        <v>400</v>
      </c>
      <c r="I233" s="24">
        <f t="shared" si="41"/>
        <v>400</v>
      </c>
      <c r="J233" s="24">
        <f t="shared" si="42"/>
        <v>-293.98597434749536</v>
      </c>
      <c r="K233" s="24">
        <f t="shared" si="43"/>
        <v>-6.9386274503813183E-11</v>
      </c>
      <c r="L233" s="24">
        <f t="shared" si="34"/>
        <v>-293.98597434756476</v>
      </c>
    </row>
    <row r="234" spans="1:12" x14ac:dyDescent="0.2">
      <c r="A234" s="132"/>
      <c r="B234" s="25">
        <f t="shared" si="44"/>
        <v>222</v>
      </c>
      <c r="C234" s="24">
        <f t="shared" si="36"/>
        <v>0</v>
      </c>
      <c r="D234" s="48">
        <f t="shared" si="37"/>
        <v>0</v>
      </c>
      <c r="E234" s="24">
        <f t="shared" si="38"/>
        <v>0</v>
      </c>
      <c r="F234" s="48">
        <f t="shared" si="39"/>
        <v>0</v>
      </c>
      <c r="G234" s="24">
        <f t="shared" si="40"/>
        <v>0</v>
      </c>
      <c r="H234" s="24">
        <f t="shared" si="33"/>
        <v>400</v>
      </c>
      <c r="I234" s="24">
        <f t="shared" si="41"/>
        <v>400</v>
      </c>
      <c r="J234" s="24">
        <f t="shared" si="42"/>
        <v>-293.98597434749536</v>
      </c>
      <c r="K234" s="24">
        <f t="shared" si="43"/>
        <v>-6.9386274503813183E-11</v>
      </c>
      <c r="L234" s="24">
        <f t="shared" si="34"/>
        <v>-293.98597434756476</v>
      </c>
    </row>
    <row r="235" spans="1:12" x14ac:dyDescent="0.2">
      <c r="A235" s="132"/>
      <c r="B235" s="25">
        <f t="shared" si="44"/>
        <v>223</v>
      </c>
      <c r="C235" s="24">
        <f t="shared" si="36"/>
        <v>0</v>
      </c>
      <c r="D235" s="48">
        <f t="shared" si="37"/>
        <v>0</v>
      </c>
      <c r="E235" s="24">
        <f t="shared" si="38"/>
        <v>0</v>
      </c>
      <c r="F235" s="48">
        <f t="shared" si="39"/>
        <v>0</v>
      </c>
      <c r="G235" s="24">
        <f t="shared" si="40"/>
        <v>0</v>
      </c>
      <c r="H235" s="24">
        <f t="shared" si="33"/>
        <v>400</v>
      </c>
      <c r="I235" s="24">
        <f t="shared" si="41"/>
        <v>400</v>
      </c>
      <c r="J235" s="24">
        <f t="shared" si="42"/>
        <v>-293.98597434749536</v>
      </c>
      <c r="K235" s="24">
        <f t="shared" si="43"/>
        <v>-6.9386274503813183E-11</v>
      </c>
      <c r="L235" s="24">
        <f t="shared" si="34"/>
        <v>-293.98597434756476</v>
      </c>
    </row>
    <row r="236" spans="1:12" x14ac:dyDescent="0.2">
      <c r="A236" s="132"/>
      <c r="B236" s="25">
        <f t="shared" si="44"/>
        <v>224</v>
      </c>
      <c r="C236" s="24">
        <f t="shared" si="36"/>
        <v>0</v>
      </c>
      <c r="D236" s="48">
        <f t="shared" si="37"/>
        <v>0</v>
      </c>
      <c r="E236" s="24">
        <f t="shared" si="38"/>
        <v>0</v>
      </c>
      <c r="F236" s="48">
        <f t="shared" si="39"/>
        <v>0</v>
      </c>
      <c r="G236" s="24">
        <f t="shared" si="40"/>
        <v>0</v>
      </c>
      <c r="H236" s="24">
        <f t="shared" si="33"/>
        <v>400</v>
      </c>
      <c r="I236" s="24">
        <f t="shared" si="41"/>
        <v>400</v>
      </c>
      <c r="J236" s="24">
        <f t="shared" si="42"/>
        <v>-293.98597434749536</v>
      </c>
      <c r="K236" s="24">
        <f t="shared" si="43"/>
        <v>-6.9386274503813183E-11</v>
      </c>
      <c r="L236" s="24">
        <f t="shared" si="34"/>
        <v>-293.98597434756476</v>
      </c>
    </row>
    <row r="237" spans="1:12" x14ac:dyDescent="0.2">
      <c r="A237" s="132"/>
      <c r="B237" s="25">
        <f t="shared" si="44"/>
        <v>225</v>
      </c>
      <c r="C237" s="24">
        <f t="shared" si="36"/>
        <v>0</v>
      </c>
      <c r="D237" s="48">
        <f t="shared" si="37"/>
        <v>0</v>
      </c>
      <c r="E237" s="24">
        <f t="shared" si="38"/>
        <v>0</v>
      </c>
      <c r="F237" s="48">
        <f t="shared" si="39"/>
        <v>0</v>
      </c>
      <c r="G237" s="24">
        <f t="shared" si="40"/>
        <v>0</v>
      </c>
      <c r="H237" s="24">
        <f t="shared" si="33"/>
        <v>400</v>
      </c>
      <c r="I237" s="24">
        <f t="shared" si="41"/>
        <v>400</v>
      </c>
      <c r="J237" s="24">
        <f t="shared" si="42"/>
        <v>-293.98597434749536</v>
      </c>
      <c r="K237" s="24">
        <f t="shared" si="43"/>
        <v>-6.9386274503813183E-11</v>
      </c>
      <c r="L237" s="24">
        <f t="shared" si="34"/>
        <v>-293.98597434756476</v>
      </c>
    </row>
    <row r="238" spans="1:12" x14ac:dyDescent="0.2">
      <c r="A238" s="132"/>
      <c r="B238" s="25">
        <f t="shared" si="44"/>
        <v>226</v>
      </c>
      <c r="C238" s="24">
        <f t="shared" si="36"/>
        <v>0</v>
      </c>
      <c r="D238" s="48">
        <f t="shared" si="37"/>
        <v>0</v>
      </c>
      <c r="E238" s="24">
        <f t="shared" si="38"/>
        <v>0</v>
      </c>
      <c r="F238" s="48">
        <f t="shared" si="39"/>
        <v>0</v>
      </c>
      <c r="G238" s="24">
        <f t="shared" si="40"/>
        <v>0</v>
      </c>
      <c r="H238" s="24">
        <f t="shared" si="33"/>
        <v>400</v>
      </c>
      <c r="I238" s="24">
        <f t="shared" si="41"/>
        <v>400</v>
      </c>
      <c r="J238" s="24">
        <f t="shared" si="42"/>
        <v>-293.98597434749536</v>
      </c>
      <c r="K238" s="24">
        <f t="shared" si="43"/>
        <v>-6.9386274503813183E-11</v>
      </c>
      <c r="L238" s="24">
        <f t="shared" si="34"/>
        <v>-293.98597434756476</v>
      </c>
    </row>
    <row r="239" spans="1:12" x14ac:dyDescent="0.2">
      <c r="A239" s="132"/>
      <c r="B239" s="25">
        <f t="shared" si="44"/>
        <v>227</v>
      </c>
      <c r="C239" s="24">
        <f t="shared" si="36"/>
        <v>0</v>
      </c>
      <c r="D239" s="48">
        <f t="shared" si="37"/>
        <v>0</v>
      </c>
      <c r="E239" s="24">
        <f t="shared" si="38"/>
        <v>0</v>
      </c>
      <c r="F239" s="48">
        <f t="shared" si="39"/>
        <v>0</v>
      </c>
      <c r="G239" s="24">
        <f t="shared" si="40"/>
        <v>0</v>
      </c>
      <c r="H239" s="24">
        <f t="shared" si="33"/>
        <v>400</v>
      </c>
      <c r="I239" s="24">
        <f t="shared" si="41"/>
        <v>400</v>
      </c>
      <c r="J239" s="24">
        <f t="shared" si="42"/>
        <v>-293.98597434749536</v>
      </c>
      <c r="K239" s="24">
        <f t="shared" si="43"/>
        <v>-6.9386274503813183E-11</v>
      </c>
      <c r="L239" s="24">
        <f t="shared" si="34"/>
        <v>-293.98597434756476</v>
      </c>
    </row>
    <row r="240" spans="1:12" x14ac:dyDescent="0.2">
      <c r="A240" s="132"/>
      <c r="B240" s="25">
        <f t="shared" si="44"/>
        <v>228</v>
      </c>
      <c r="C240" s="24">
        <f t="shared" si="36"/>
        <v>0</v>
      </c>
      <c r="D240" s="48">
        <f t="shared" si="37"/>
        <v>0</v>
      </c>
      <c r="E240" s="24">
        <f t="shared" si="38"/>
        <v>0</v>
      </c>
      <c r="F240" s="48">
        <f t="shared" si="39"/>
        <v>0</v>
      </c>
      <c r="G240" s="24">
        <f t="shared" si="40"/>
        <v>0</v>
      </c>
      <c r="H240" s="24">
        <f t="shared" si="33"/>
        <v>400</v>
      </c>
      <c r="I240" s="24">
        <f t="shared" si="41"/>
        <v>400</v>
      </c>
      <c r="J240" s="24">
        <f t="shared" si="42"/>
        <v>-293.98597434749536</v>
      </c>
      <c r="K240" s="24">
        <f t="shared" si="43"/>
        <v>-6.9386274503813183E-11</v>
      </c>
      <c r="L240" s="24">
        <f t="shared" si="34"/>
        <v>-293.98597434756476</v>
      </c>
    </row>
    <row r="241" spans="1:12" x14ac:dyDescent="0.2">
      <c r="A241" s="132">
        <f>A229+1</f>
        <v>20</v>
      </c>
      <c r="B241" s="25">
        <f t="shared" si="44"/>
        <v>229</v>
      </c>
      <c r="C241" s="24">
        <f t="shared" si="36"/>
        <v>0</v>
      </c>
      <c r="D241" s="48">
        <f t="shared" si="37"/>
        <v>0</v>
      </c>
      <c r="E241" s="24">
        <f t="shared" si="38"/>
        <v>0</v>
      </c>
      <c r="F241" s="48">
        <f t="shared" si="39"/>
        <v>0</v>
      </c>
      <c r="G241" s="24">
        <f t="shared" si="40"/>
        <v>0</v>
      </c>
      <c r="H241" s="24">
        <f t="shared" si="33"/>
        <v>400</v>
      </c>
      <c r="I241" s="24">
        <f t="shared" si="41"/>
        <v>400</v>
      </c>
      <c r="J241" s="24">
        <f t="shared" si="42"/>
        <v>-293.98597434749536</v>
      </c>
      <c r="K241" s="24">
        <f t="shared" si="43"/>
        <v>-6.9386274503813183E-11</v>
      </c>
      <c r="L241" s="24">
        <f t="shared" si="34"/>
        <v>-293.98597434756476</v>
      </c>
    </row>
    <row r="242" spans="1:12" x14ac:dyDescent="0.2">
      <c r="A242" s="132"/>
      <c r="B242" s="25">
        <f t="shared" si="44"/>
        <v>230</v>
      </c>
      <c r="C242" s="24">
        <f t="shared" si="36"/>
        <v>0</v>
      </c>
      <c r="D242" s="48">
        <f t="shared" si="37"/>
        <v>0</v>
      </c>
      <c r="E242" s="24">
        <f t="shared" si="38"/>
        <v>0</v>
      </c>
      <c r="F242" s="48">
        <f t="shared" si="39"/>
        <v>0</v>
      </c>
      <c r="G242" s="24">
        <f t="shared" si="40"/>
        <v>0</v>
      </c>
      <c r="H242" s="24">
        <f t="shared" si="33"/>
        <v>400</v>
      </c>
      <c r="I242" s="24">
        <f t="shared" si="41"/>
        <v>400</v>
      </c>
      <c r="J242" s="24">
        <f t="shared" si="42"/>
        <v>-293.98597434749536</v>
      </c>
      <c r="K242" s="24">
        <f t="shared" si="43"/>
        <v>-6.9386274503813183E-11</v>
      </c>
      <c r="L242" s="24">
        <f t="shared" si="34"/>
        <v>-293.98597434756476</v>
      </c>
    </row>
    <row r="243" spans="1:12" x14ac:dyDescent="0.2">
      <c r="A243" s="132"/>
      <c r="B243" s="25">
        <f t="shared" si="44"/>
        <v>231</v>
      </c>
      <c r="C243" s="24">
        <f t="shared" si="36"/>
        <v>0</v>
      </c>
      <c r="D243" s="48">
        <f t="shared" si="37"/>
        <v>0</v>
      </c>
      <c r="E243" s="24">
        <f t="shared" si="38"/>
        <v>0</v>
      </c>
      <c r="F243" s="48">
        <f t="shared" si="39"/>
        <v>0</v>
      </c>
      <c r="G243" s="24">
        <f t="shared" si="40"/>
        <v>0</v>
      </c>
      <c r="H243" s="24">
        <f t="shared" si="33"/>
        <v>400</v>
      </c>
      <c r="I243" s="24">
        <f t="shared" si="41"/>
        <v>400</v>
      </c>
      <c r="J243" s="24">
        <f t="shared" si="42"/>
        <v>-293.98597434749536</v>
      </c>
      <c r="K243" s="24">
        <f t="shared" si="43"/>
        <v>-6.9386274503813183E-11</v>
      </c>
      <c r="L243" s="24">
        <f t="shared" si="34"/>
        <v>-293.98597434756476</v>
      </c>
    </row>
    <row r="244" spans="1:12" x14ac:dyDescent="0.2">
      <c r="A244" s="132"/>
      <c r="B244" s="25">
        <f t="shared" si="44"/>
        <v>232</v>
      </c>
      <c r="C244" s="24">
        <f t="shared" si="36"/>
        <v>0</v>
      </c>
      <c r="D244" s="48">
        <f t="shared" si="37"/>
        <v>0</v>
      </c>
      <c r="E244" s="24">
        <f t="shared" si="38"/>
        <v>0</v>
      </c>
      <c r="F244" s="48">
        <f t="shared" si="39"/>
        <v>0</v>
      </c>
      <c r="G244" s="24">
        <f t="shared" si="40"/>
        <v>0</v>
      </c>
      <c r="H244" s="24">
        <f t="shared" si="33"/>
        <v>400</v>
      </c>
      <c r="I244" s="24">
        <f t="shared" si="41"/>
        <v>400</v>
      </c>
      <c r="J244" s="24">
        <f t="shared" si="42"/>
        <v>-293.98597434749536</v>
      </c>
      <c r="K244" s="24">
        <f t="shared" si="43"/>
        <v>-6.9386274503813183E-11</v>
      </c>
      <c r="L244" s="24">
        <f t="shared" si="34"/>
        <v>-293.98597434756476</v>
      </c>
    </row>
    <row r="245" spans="1:12" x14ac:dyDescent="0.2">
      <c r="A245" s="132"/>
      <c r="B245" s="25">
        <f t="shared" si="44"/>
        <v>233</v>
      </c>
      <c r="C245" s="24">
        <f t="shared" si="36"/>
        <v>0</v>
      </c>
      <c r="D245" s="48">
        <f t="shared" si="37"/>
        <v>0</v>
      </c>
      <c r="E245" s="24">
        <f t="shared" si="38"/>
        <v>0</v>
      </c>
      <c r="F245" s="48">
        <f t="shared" si="39"/>
        <v>0</v>
      </c>
      <c r="G245" s="24">
        <f t="shared" si="40"/>
        <v>0</v>
      </c>
      <c r="H245" s="24">
        <f t="shared" si="33"/>
        <v>400</v>
      </c>
      <c r="I245" s="24">
        <f t="shared" si="41"/>
        <v>400</v>
      </c>
      <c r="J245" s="24">
        <f t="shared" si="42"/>
        <v>-293.98597434749536</v>
      </c>
      <c r="K245" s="24">
        <f t="shared" si="43"/>
        <v>-6.9386274503813183E-11</v>
      </c>
      <c r="L245" s="24">
        <f t="shared" si="34"/>
        <v>-293.98597434756476</v>
      </c>
    </row>
    <row r="246" spans="1:12" x14ac:dyDescent="0.2">
      <c r="A246" s="132"/>
      <c r="B246" s="25">
        <f t="shared" si="44"/>
        <v>234</v>
      </c>
      <c r="C246" s="24">
        <f t="shared" si="36"/>
        <v>0</v>
      </c>
      <c r="D246" s="48">
        <f t="shared" si="37"/>
        <v>0</v>
      </c>
      <c r="E246" s="24">
        <f t="shared" si="38"/>
        <v>0</v>
      </c>
      <c r="F246" s="48">
        <f t="shared" si="39"/>
        <v>0</v>
      </c>
      <c r="G246" s="24">
        <f t="shared" si="40"/>
        <v>0</v>
      </c>
      <c r="H246" s="24">
        <f t="shared" si="33"/>
        <v>400</v>
      </c>
      <c r="I246" s="24">
        <f t="shared" si="41"/>
        <v>400</v>
      </c>
      <c r="J246" s="24">
        <f t="shared" si="42"/>
        <v>-293.98597434749536</v>
      </c>
      <c r="K246" s="24">
        <f t="shared" si="43"/>
        <v>-6.9386274503813183E-11</v>
      </c>
      <c r="L246" s="24">
        <f t="shared" si="34"/>
        <v>-293.98597434756476</v>
      </c>
    </row>
    <row r="247" spans="1:12" x14ac:dyDescent="0.2">
      <c r="A247" s="132"/>
      <c r="B247" s="25">
        <f t="shared" si="44"/>
        <v>235</v>
      </c>
      <c r="C247" s="24">
        <f t="shared" si="36"/>
        <v>0</v>
      </c>
      <c r="D247" s="48">
        <f t="shared" si="37"/>
        <v>0</v>
      </c>
      <c r="E247" s="24">
        <f t="shared" si="38"/>
        <v>0</v>
      </c>
      <c r="F247" s="48">
        <f t="shared" si="39"/>
        <v>0</v>
      </c>
      <c r="G247" s="24">
        <f t="shared" si="40"/>
        <v>0</v>
      </c>
      <c r="H247" s="24">
        <f t="shared" si="33"/>
        <v>400</v>
      </c>
      <c r="I247" s="24">
        <f t="shared" si="41"/>
        <v>400</v>
      </c>
      <c r="J247" s="24">
        <f t="shared" si="42"/>
        <v>-293.98597434749536</v>
      </c>
      <c r="K247" s="24">
        <f t="shared" si="43"/>
        <v>-6.9386274503813183E-11</v>
      </c>
      <c r="L247" s="24">
        <f t="shared" si="34"/>
        <v>-293.98597434756476</v>
      </c>
    </row>
    <row r="248" spans="1:12" x14ac:dyDescent="0.2">
      <c r="A248" s="132"/>
      <c r="B248" s="25">
        <f t="shared" si="44"/>
        <v>236</v>
      </c>
      <c r="C248" s="24">
        <f t="shared" si="36"/>
        <v>0</v>
      </c>
      <c r="D248" s="48">
        <f t="shared" si="37"/>
        <v>0</v>
      </c>
      <c r="E248" s="24">
        <f t="shared" si="38"/>
        <v>0</v>
      </c>
      <c r="F248" s="48">
        <f t="shared" si="39"/>
        <v>0</v>
      </c>
      <c r="G248" s="24">
        <f t="shared" si="40"/>
        <v>0</v>
      </c>
      <c r="H248" s="24">
        <f t="shared" si="33"/>
        <v>400</v>
      </c>
      <c r="I248" s="24">
        <f t="shared" si="41"/>
        <v>400</v>
      </c>
      <c r="J248" s="24">
        <f t="shared" si="42"/>
        <v>-293.98597434749536</v>
      </c>
      <c r="K248" s="24">
        <f t="shared" si="43"/>
        <v>-6.9386274503813183E-11</v>
      </c>
      <c r="L248" s="24">
        <f t="shared" si="34"/>
        <v>-293.98597434756476</v>
      </c>
    </row>
    <row r="249" spans="1:12" x14ac:dyDescent="0.2">
      <c r="A249" s="132"/>
      <c r="B249" s="25">
        <f t="shared" si="44"/>
        <v>237</v>
      </c>
      <c r="C249" s="24">
        <f t="shared" si="36"/>
        <v>0</v>
      </c>
      <c r="D249" s="48">
        <f t="shared" si="37"/>
        <v>0</v>
      </c>
      <c r="E249" s="24">
        <f t="shared" si="38"/>
        <v>0</v>
      </c>
      <c r="F249" s="48">
        <f t="shared" si="39"/>
        <v>0</v>
      </c>
      <c r="G249" s="24">
        <f t="shared" si="40"/>
        <v>0</v>
      </c>
      <c r="H249" s="24">
        <f t="shared" si="33"/>
        <v>400</v>
      </c>
      <c r="I249" s="24">
        <f t="shared" si="41"/>
        <v>400</v>
      </c>
      <c r="J249" s="24">
        <f t="shared" si="42"/>
        <v>-293.98597434749536</v>
      </c>
      <c r="K249" s="24">
        <f t="shared" si="43"/>
        <v>-6.9386274503813183E-11</v>
      </c>
      <c r="L249" s="24">
        <f t="shared" si="34"/>
        <v>-293.98597434756476</v>
      </c>
    </row>
    <row r="250" spans="1:12" x14ac:dyDescent="0.2">
      <c r="A250" s="132"/>
      <c r="B250" s="25">
        <f t="shared" si="44"/>
        <v>238</v>
      </c>
      <c r="C250" s="24">
        <f t="shared" si="36"/>
        <v>0</v>
      </c>
      <c r="D250" s="48">
        <f t="shared" si="37"/>
        <v>0</v>
      </c>
      <c r="E250" s="24">
        <f t="shared" si="38"/>
        <v>0</v>
      </c>
      <c r="F250" s="48">
        <f t="shared" si="39"/>
        <v>0</v>
      </c>
      <c r="G250" s="24">
        <f t="shared" si="40"/>
        <v>0</v>
      </c>
      <c r="H250" s="24">
        <f t="shared" si="33"/>
        <v>400</v>
      </c>
      <c r="I250" s="24">
        <f t="shared" si="41"/>
        <v>400</v>
      </c>
      <c r="J250" s="24">
        <f t="shared" si="42"/>
        <v>-293.98597434749536</v>
      </c>
      <c r="K250" s="24">
        <f t="shared" si="43"/>
        <v>-6.9386274503813183E-11</v>
      </c>
      <c r="L250" s="24">
        <f t="shared" si="34"/>
        <v>-293.98597434756476</v>
      </c>
    </row>
    <row r="251" spans="1:12" x14ac:dyDescent="0.2">
      <c r="A251" s="132"/>
      <c r="B251" s="25">
        <f t="shared" si="44"/>
        <v>239</v>
      </c>
      <c r="C251" s="24">
        <f t="shared" si="36"/>
        <v>0</v>
      </c>
      <c r="D251" s="48">
        <f t="shared" si="37"/>
        <v>0</v>
      </c>
      <c r="E251" s="24">
        <f t="shared" si="38"/>
        <v>0</v>
      </c>
      <c r="F251" s="48">
        <f t="shared" si="39"/>
        <v>0</v>
      </c>
      <c r="G251" s="24">
        <f t="shared" si="40"/>
        <v>0</v>
      </c>
      <c r="H251" s="24">
        <f t="shared" si="33"/>
        <v>400</v>
      </c>
      <c r="I251" s="24">
        <f t="shared" si="41"/>
        <v>400</v>
      </c>
      <c r="J251" s="24">
        <f t="shared" si="42"/>
        <v>-293.98597434749536</v>
      </c>
      <c r="K251" s="24">
        <f t="shared" si="43"/>
        <v>-6.9386274503813183E-11</v>
      </c>
      <c r="L251" s="24">
        <f t="shared" si="34"/>
        <v>-293.98597434756476</v>
      </c>
    </row>
    <row r="252" spans="1:12" x14ac:dyDescent="0.2">
      <c r="A252" s="132"/>
      <c r="B252" s="25">
        <f t="shared" si="44"/>
        <v>240</v>
      </c>
      <c r="C252" s="24">
        <f t="shared" si="36"/>
        <v>0</v>
      </c>
      <c r="D252" s="48">
        <f t="shared" si="37"/>
        <v>0</v>
      </c>
      <c r="E252" s="24">
        <f t="shared" si="38"/>
        <v>0</v>
      </c>
      <c r="F252" s="48">
        <f t="shared" si="39"/>
        <v>0</v>
      </c>
      <c r="G252" s="24">
        <f t="shared" si="40"/>
        <v>0</v>
      </c>
      <c r="H252" s="24">
        <f t="shared" si="33"/>
        <v>400</v>
      </c>
      <c r="I252" s="24">
        <f t="shared" si="41"/>
        <v>400</v>
      </c>
      <c r="J252" s="24">
        <f t="shared" si="42"/>
        <v>-293.98597434749536</v>
      </c>
      <c r="K252" s="24">
        <f t="shared" si="43"/>
        <v>-6.9386274503813183E-11</v>
      </c>
      <c r="L252" s="24">
        <f t="shared" si="34"/>
        <v>-293.98597434756476</v>
      </c>
    </row>
    <row r="253" spans="1:12" x14ac:dyDescent="0.2">
      <c r="A253" s="132">
        <f>A241+1</f>
        <v>21</v>
      </c>
      <c r="B253" s="25">
        <f t="shared" si="44"/>
        <v>241</v>
      </c>
      <c r="C253" s="24">
        <f t="shared" si="36"/>
        <v>0</v>
      </c>
      <c r="D253" s="48">
        <f t="shared" si="37"/>
        <v>0</v>
      </c>
      <c r="E253" s="24">
        <f t="shared" si="38"/>
        <v>0</v>
      </c>
      <c r="F253" s="48">
        <f t="shared" si="39"/>
        <v>0</v>
      </c>
      <c r="G253" s="24">
        <f t="shared" si="40"/>
        <v>0</v>
      </c>
      <c r="H253" s="24">
        <f t="shared" si="33"/>
        <v>400</v>
      </c>
      <c r="I253" s="24">
        <f t="shared" si="41"/>
        <v>400</v>
      </c>
      <c r="J253" s="24">
        <f t="shared" si="42"/>
        <v>-293.98597434749536</v>
      </c>
      <c r="K253" s="24">
        <f t="shared" si="43"/>
        <v>-6.9386274503813183E-11</v>
      </c>
      <c r="L253" s="24">
        <f t="shared" si="34"/>
        <v>-293.98597434756476</v>
      </c>
    </row>
    <row r="254" spans="1:12" x14ac:dyDescent="0.2">
      <c r="A254" s="132"/>
      <c r="B254" s="25">
        <f t="shared" si="44"/>
        <v>242</v>
      </c>
      <c r="C254" s="24">
        <f t="shared" si="36"/>
        <v>0</v>
      </c>
      <c r="D254" s="48">
        <f t="shared" si="37"/>
        <v>0</v>
      </c>
      <c r="E254" s="24">
        <f t="shared" si="38"/>
        <v>0</v>
      </c>
      <c r="F254" s="48">
        <f t="shared" si="39"/>
        <v>0</v>
      </c>
      <c r="G254" s="24">
        <f t="shared" si="40"/>
        <v>0</v>
      </c>
      <c r="H254" s="24">
        <f t="shared" si="33"/>
        <v>400</v>
      </c>
      <c r="I254" s="24">
        <f t="shared" si="41"/>
        <v>400</v>
      </c>
      <c r="J254" s="24">
        <f t="shared" si="42"/>
        <v>-293.98597434749536</v>
      </c>
      <c r="K254" s="24">
        <f t="shared" si="43"/>
        <v>-6.9386274503813183E-11</v>
      </c>
      <c r="L254" s="24">
        <f t="shared" si="34"/>
        <v>-293.98597434756476</v>
      </c>
    </row>
    <row r="255" spans="1:12" x14ac:dyDescent="0.2">
      <c r="A255" s="132"/>
      <c r="B255" s="25">
        <f t="shared" si="44"/>
        <v>243</v>
      </c>
      <c r="C255" s="24">
        <f t="shared" si="36"/>
        <v>0</v>
      </c>
      <c r="D255" s="48">
        <f t="shared" si="37"/>
        <v>0</v>
      </c>
      <c r="E255" s="24">
        <f t="shared" si="38"/>
        <v>0</v>
      </c>
      <c r="F255" s="48">
        <f t="shared" si="39"/>
        <v>0</v>
      </c>
      <c r="G255" s="24">
        <f t="shared" si="40"/>
        <v>0</v>
      </c>
      <c r="H255" s="24">
        <f t="shared" si="33"/>
        <v>400</v>
      </c>
      <c r="I255" s="24">
        <f t="shared" si="41"/>
        <v>400</v>
      </c>
      <c r="J255" s="24">
        <f t="shared" si="42"/>
        <v>-293.98597434749536</v>
      </c>
      <c r="K255" s="24">
        <f t="shared" si="43"/>
        <v>-6.9386274503813183E-11</v>
      </c>
      <c r="L255" s="24">
        <f t="shared" si="34"/>
        <v>-293.98597434756476</v>
      </c>
    </row>
    <row r="256" spans="1:12" x14ac:dyDescent="0.2">
      <c r="A256" s="132"/>
      <c r="B256" s="25">
        <f t="shared" si="44"/>
        <v>244</v>
      </c>
      <c r="C256" s="24">
        <f t="shared" si="36"/>
        <v>0</v>
      </c>
      <c r="D256" s="48">
        <f t="shared" si="37"/>
        <v>0</v>
      </c>
      <c r="E256" s="24">
        <f t="shared" si="38"/>
        <v>0</v>
      </c>
      <c r="F256" s="48">
        <f t="shared" si="39"/>
        <v>0</v>
      </c>
      <c r="G256" s="24">
        <f t="shared" si="40"/>
        <v>0</v>
      </c>
      <c r="H256" s="24">
        <f t="shared" si="33"/>
        <v>400</v>
      </c>
      <c r="I256" s="24">
        <f t="shared" si="41"/>
        <v>400</v>
      </c>
      <c r="J256" s="24">
        <f t="shared" si="42"/>
        <v>-293.98597434749536</v>
      </c>
      <c r="K256" s="24">
        <f t="shared" si="43"/>
        <v>-6.9386274503813183E-11</v>
      </c>
      <c r="L256" s="24">
        <f t="shared" si="34"/>
        <v>-293.98597434756476</v>
      </c>
    </row>
    <row r="257" spans="1:12" x14ac:dyDescent="0.2">
      <c r="A257" s="132"/>
      <c r="B257" s="25">
        <f t="shared" si="44"/>
        <v>245</v>
      </c>
      <c r="C257" s="24">
        <f t="shared" si="36"/>
        <v>0</v>
      </c>
      <c r="D257" s="48">
        <f t="shared" si="37"/>
        <v>0</v>
      </c>
      <c r="E257" s="24">
        <f t="shared" si="38"/>
        <v>0</v>
      </c>
      <c r="F257" s="48">
        <f t="shared" si="39"/>
        <v>0</v>
      </c>
      <c r="G257" s="24">
        <f t="shared" si="40"/>
        <v>0</v>
      </c>
      <c r="H257" s="24">
        <f t="shared" si="33"/>
        <v>400</v>
      </c>
      <c r="I257" s="24">
        <f t="shared" si="41"/>
        <v>400</v>
      </c>
      <c r="J257" s="24">
        <f t="shared" si="42"/>
        <v>-293.98597434749536</v>
      </c>
      <c r="K257" s="24">
        <f t="shared" si="43"/>
        <v>-6.9386274503813183E-11</v>
      </c>
      <c r="L257" s="24">
        <f t="shared" si="34"/>
        <v>-293.98597434756476</v>
      </c>
    </row>
    <row r="258" spans="1:12" x14ac:dyDescent="0.2">
      <c r="A258" s="132"/>
      <c r="B258" s="25">
        <f t="shared" si="44"/>
        <v>246</v>
      </c>
      <c r="C258" s="24">
        <f t="shared" si="36"/>
        <v>0</v>
      </c>
      <c r="D258" s="48">
        <f t="shared" si="37"/>
        <v>0</v>
      </c>
      <c r="E258" s="24">
        <f t="shared" si="38"/>
        <v>0</v>
      </c>
      <c r="F258" s="48">
        <f t="shared" si="39"/>
        <v>0</v>
      </c>
      <c r="G258" s="24">
        <f t="shared" si="40"/>
        <v>0</v>
      </c>
      <c r="H258" s="24">
        <f t="shared" si="33"/>
        <v>400</v>
      </c>
      <c r="I258" s="24">
        <f t="shared" si="41"/>
        <v>400</v>
      </c>
      <c r="J258" s="24">
        <f t="shared" si="42"/>
        <v>-293.98597434749536</v>
      </c>
      <c r="K258" s="24">
        <f t="shared" si="43"/>
        <v>-6.9386274503813183E-11</v>
      </c>
      <c r="L258" s="24">
        <f t="shared" si="34"/>
        <v>-293.98597434756476</v>
      </c>
    </row>
    <row r="259" spans="1:12" x14ac:dyDescent="0.2">
      <c r="A259" s="132"/>
      <c r="B259" s="25">
        <f t="shared" si="44"/>
        <v>247</v>
      </c>
      <c r="C259" s="24">
        <f t="shared" si="36"/>
        <v>0</v>
      </c>
      <c r="D259" s="48">
        <f t="shared" si="37"/>
        <v>0</v>
      </c>
      <c r="E259" s="24">
        <f t="shared" si="38"/>
        <v>0</v>
      </c>
      <c r="F259" s="48">
        <f t="shared" si="39"/>
        <v>0</v>
      </c>
      <c r="G259" s="24">
        <f t="shared" si="40"/>
        <v>0</v>
      </c>
      <c r="H259" s="24">
        <f t="shared" si="33"/>
        <v>400</v>
      </c>
      <c r="I259" s="24">
        <f t="shared" si="41"/>
        <v>400</v>
      </c>
      <c r="J259" s="24">
        <f t="shared" si="42"/>
        <v>-293.98597434749536</v>
      </c>
      <c r="K259" s="24">
        <f t="shared" si="43"/>
        <v>-6.9386274503813183E-11</v>
      </c>
      <c r="L259" s="24">
        <f t="shared" si="34"/>
        <v>-293.98597434756476</v>
      </c>
    </row>
    <row r="260" spans="1:12" x14ac:dyDescent="0.2">
      <c r="A260" s="132"/>
      <c r="B260" s="25">
        <f t="shared" si="44"/>
        <v>248</v>
      </c>
      <c r="C260" s="24">
        <f t="shared" si="36"/>
        <v>0</v>
      </c>
      <c r="D260" s="48">
        <f t="shared" si="37"/>
        <v>0</v>
      </c>
      <c r="E260" s="24">
        <f t="shared" si="38"/>
        <v>0</v>
      </c>
      <c r="F260" s="48">
        <f t="shared" si="39"/>
        <v>0</v>
      </c>
      <c r="G260" s="24">
        <f t="shared" si="40"/>
        <v>0</v>
      </c>
      <c r="H260" s="24">
        <f t="shared" si="33"/>
        <v>400</v>
      </c>
      <c r="I260" s="24">
        <f t="shared" si="41"/>
        <v>400</v>
      </c>
      <c r="J260" s="24">
        <f t="shared" si="42"/>
        <v>-293.98597434749536</v>
      </c>
      <c r="K260" s="24">
        <f t="shared" si="43"/>
        <v>-6.9386274503813183E-11</v>
      </c>
      <c r="L260" s="24">
        <f t="shared" si="34"/>
        <v>-293.98597434756476</v>
      </c>
    </row>
    <row r="261" spans="1:12" x14ac:dyDescent="0.2">
      <c r="A261" s="132"/>
      <c r="B261" s="25">
        <f t="shared" si="44"/>
        <v>249</v>
      </c>
      <c r="C261" s="24">
        <f t="shared" si="36"/>
        <v>0</v>
      </c>
      <c r="D261" s="48">
        <f t="shared" si="37"/>
        <v>0</v>
      </c>
      <c r="E261" s="24">
        <f t="shared" si="38"/>
        <v>0</v>
      </c>
      <c r="F261" s="48">
        <f t="shared" si="39"/>
        <v>0</v>
      </c>
      <c r="G261" s="24">
        <f t="shared" si="40"/>
        <v>0</v>
      </c>
      <c r="H261" s="24">
        <f t="shared" si="33"/>
        <v>400</v>
      </c>
      <c r="I261" s="24">
        <f t="shared" si="41"/>
        <v>400</v>
      </c>
      <c r="J261" s="24">
        <f t="shared" si="42"/>
        <v>-293.98597434749536</v>
      </c>
      <c r="K261" s="24">
        <f t="shared" si="43"/>
        <v>-6.9386274503813183E-11</v>
      </c>
      <c r="L261" s="24">
        <f t="shared" si="34"/>
        <v>-293.98597434756476</v>
      </c>
    </row>
    <row r="262" spans="1:12" x14ac:dyDescent="0.2">
      <c r="A262" s="132"/>
      <c r="B262" s="25">
        <f t="shared" si="44"/>
        <v>250</v>
      </c>
      <c r="C262" s="24">
        <f t="shared" si="36"/>
        <v>0</v>
      </c>
      <c r="D262" s="48">
        <f t="shared" si="37"/>
        <v>0</v>
      </c>
      <c r="E262" s="24">
        <f t="shared" si="38"/>
        <v>0</v>
      </c>
      <c r="F262" s="48">
        <f t="shared" si="39"/>
        <v>0</v>
      </c>
      <c r="G262" s="24">
        <f t="shared" si="40"/>
        <v>0</v>
      </c>
      <c r="H262" s="24">
        <f t="shared" si="33"/>
        <v>400</v>
      </c>
      <c r="I262" s="24">
        <f t="shared" si="41"/>
        <v>400</v>
      </c>
      <c r="J262" s="24">
        <f t="shared" si="42"/>
        <v>-293.98597434749536</v>
      </c>
      <c r="K262" s="24">
        <f t="shared" si="43"/>
        <v>-6.9386274503813183E-11</v>
      </c>
      <c r="L262" s="24">
        <f t="shared" si="34"/>
        <v>-293.98597434756476</v>
      </c>
    </row>
    <row r="263" spans="1:12" x14ac:dyDescent="0.2">
      <c r="A263" s="132"/>
      <c r="B263" s="25">
        <f t="shared" si="44"/>
        <v>251</v>
      </c>
      <c r="C263" s="24">
        <f t="shared" si="36"/>
        <v>0</v>
      </c>
      <c r="D263" s="48">
        <f t="shared" si="37"/>
        <v>0</v>
      </c>
      <c r="E263" s="24">
        <f t="shared" si="38"/>
        <v>0</v>
      </c>
      <c r="F263" s="48">
        <f t="shared" si="39"/>
        <v>0</v>
      </c>
      <c r="G263" s="24">
        <f t="shared" si="40"/>
        <v>0</v>
      </c>
      <c r="H263" s="24">
        <f t="shared" si="33"/>
        <v>400</v>
      </c>
      <c r="I263" s="24">
        <f t="shared" si="41"/>
        <v>400</v>
      </c>
      <c r="J263" s="24">
        <f t="shared" si="42"/>
        <v>-293.98597434749536</v>
      </c>
      <c r="K263" s="24">
        <f t="shared" si="43"/>
        <v>-6.9386274503813183E-11</v>
      </c>
      <c r="L263" s="24">
        <f t="shared" si="34"/>
        <v>-293.98597434756476</v>
      </c>
    </row>
    <row r="264" spans="1:12" x14ac:dyDescent="0.2">
      <c r="A264" s="132"/>
      <c r="B264" s="25">
        <f t="shared" si="44"/>
        <v>252</v>
      </c>
      <c r="C264" s="24">
        <f t="shared" si="36"/>
        <v>0</v>
      </c>
      <c r="D264" s="48">
        <f t="shared" si="37"/>
        <v>0</v>
      </c>
      <c r="E264" s="24">
        <f t="shared" si="38"/>
        <v>0</v>
      </c>
      <c r="F264" s="48">
        <f t="shared" si="39"/>
        <v>0</v>
      </c>
      <c r="G264" s="24">
        <f t="shared" si="40"/>
        <v>0</v>
      </c>
      <c r="H264" s="24">
        <f t="shared" si="33"/>
        <v>400</v>
      </c>
      <c r="I264" s="24">
        <f t="shared" si="41"/>
        <v>400</v>
      </c>
      <c r="J264" s="24">
        <f t="shared" si="42"/>
        <v>-293.98597434749536</v>
      </c>
      <c r="K264" s="24">
        <f t="shared" si="43"/>
        <v>-6.9386274503813183E-11</v>
      </c>
      <c r="L264" s="24">
        <f t="shared" si="34"/>
        <v>-293.98597434756476</v>
      </c>
    </row>
    <row r="265" spans="1:12" x14ac:dyDescent="0.2">
      <c r="A265" s="132">
        <f>A253+1</f>
        <v>22</v>
      </c>
      <c r="B265" s="25">
        <f t="shared" si="44"/>
        <v>253</v>
      </c>
      <c r="C265" s="24">
        <f t="shared" si="36"/>
        <v>0</v>
      </c>
      <c r="D265" s="48">
        <f t="shared" si="37"/>
        <v>0</v>
      </c>
      <c r="E265" s="24">
        <f t="shared" si="38"/>
        <v>0</v>
      </c>
      <c r="F265" s="48">
        <f t="shared" si="39"/>
        <v>0</v>
      </c>
      <c r="G265" s="24">
        <f t="shared" si="40"/>
        <v>0</v>
      </c>
      <c r="H265" s="24">
        <f t="shared" si="33"/>
        <v>400</v>
      </c>
      <c r="I265" s="24">
        <f t="shared" si="41"/>
        <v>400</v>
      </c>
      <c r="J265" s="24">
        <f t="shared" si="42"/>
        <v>-293.98597434749536</v>
      </c>
      <c r="K265" s="24">
        <f t="shared" si="43"/>
        <v>-6.9386274503813183E-11</v>
      </c>
      <c r="L265" s="24">
        <f t="shared" si="34"/>
        <v>-293.98597434756476</v>
      </c>
    </row>
    <row r="266" spans="1:12" x14ac:dyDescent="0.2">
      <c r="A266" s="132"/>
      <c r="B266" s="25">
        <f t="shared" si="44"/>
        <v>254</v>
      </c>
      <c r="C266" s="24">
        <f t="shared" si="36"/>
        <v>0</v>
      </c>
      <c r="D266" s="48">
        <f t="shared" si="37"/>
        <v>0</v>
      </c>
      <c r="E266" s="24">
        <f t="shared" si="38"/>
        <v>0</v>
      </c>
      <c r="F266" s="48">
        <f t="shared" si="39"/>
        <v>0</v>
      </c>
      <c r="G266" s="24">
        <f t="shared" si="40"/>
        <v>0</v>
      </c>
      <c r="H266" s="24">
        <f t="shared" si="33"/>
        <v>400</v>
      </c>
      <c r="I266" s="24">
        <f t="shared" si="41"/>
        <v>400</v>
      </c>
      <c r="J266" s="24">
        <f t="shared" si="42"/>
        <v>-293.98597434749536</v>
      </c>
      <c r="K266" s="24">
        <f t="shared" si="43"/>
        <v>-6.9386274503813183E-11</v>
      </c>
      <c r="L266" s="24">
        <f t="shared" si="34"/>
        <v>-293.98597434756476</v>
      </c>
    </row>
    <row r="267" spans="1:12" x14ac:dyDescent="0.2">
      <c r="A267" s="132"/>
      <c r="B267" s="25">
        <f t="shared" si="44"/>
        <v>255</v>
      </c>
      <c r="C267" s="24">
        <f t="shared" si="36"/>
        <v>0</v>
      </c>
      <c r="D267" s="48">
        <f t="shared" si="37"/>
        <v>0</v>
      </c>
      <c r="E267" s="24">
        <f t="shared" si="38"/>
        <v>0</v>
      </c>
      <c r="F267" s="48">
        <f t="shared" si="39"/>
        <v>0</v>
      </c>
      <c r="G267" s="24">
        <f t="shared" si="40"/>
        <v>0</v>
      </c>
      <c r="H267" s="24">
        <f t="shared" si="33"/>
        <v>400</v>
      </c>
      <c r="I267" s="24">
        <f t="shared" si="41"/>
        <v>400</v>
      </c>
      <c r="J267" s="24">
        <f t="shared" si="42"/>
        <v>-293.98597434749536</v>
      </c>
      <c r="K267" s="24">
        <f t="shared" si="43"/>
        <v>-6.9386274503813183E-11</v>
      </c>
      <c r="L267" s="24">
        <f t="shared" si="34"/>
        <v>-293.98597434756476</v>
      </c>
    </row>
    <row r="268" spans="1:12" x14ac:dyDescent="0.2">
      <c r="A268" s="132"/>
      <c r="B268" s="25">
        <f t="shared" si="44"/>
        <v>256</v>
      </c>
      <c r="C268" s="24">
        <f t="shared" si="36"/>
        <v>0</v>
      </c>
      <c r="D268" s="48">
        <f t="shared" si="37"/>
        <v>0</v>
      </c>
      <c r="E268" s="24">
        <f t="shared" si="38"/>
        <v>0</v>
      </c>
      <c r="F268" s="48">
        <f t="shared" si="39"/>
        <v>0</v>
      </c>
      <c r="G268" s="24">
        <f t="shared" si="40"/>
        <v>0</v>
      </c>
      <c r="H268" s="24">
        <f t="shared" si="33"/>
        <v>400</v>
      </c>
      <c r="I268" s="24">
        <f t="shared" si="41"/>
        <v>400</v>
      </c>
      <c r="J268" s="24">
        <f t="shared" si="42"/>
        <v>-293.98597434749536</v>
      </c>
      <c r="K268" s="24">
        <f t="shared" si="43"/>
        <v>-6.9386274503813183E-11</v>
      </c>
      <c r="L268" s="24">
        <f t="shared" si="34"/>
        <v>-293.98597434756476</v>
      </c>
    </row>
    <row r="269" spans="1:12" x14ac:dyDescent="0.2">
      <c r="A269" s="132"/>
      <c r="B269" s="25">
        <f t="shared" si="44"/>
        <v>257</v>
      </c>
      <c r="C269" s="24">
        <f t="shared" si="36"/>
        <v>0</v>
      </c>
      <c r="D269" s="48">
        <f t="shared" si="37"/>
        <v>0</v>
      </c>
      <c r="E269" s="24">
        <f t="shared" si="38"/>
        <v>0</v>
      </c>
      <c r="F269" s="48">
        <f t="shared" si="39"/>
        <v>0</v>
      </c>
      <c r="G269" s="24">
        <f t="shared" si="40"/>
        <v>0</v>
      </c>
      <c r="H269" s="24">
        <f t="shared" ref="H269:H332" si="45">$G$8</f>
        <v>400</v>
      </c>
      <c r="I269" s="24">
        <f t="shared" si="41"/>
        <v>400</v>
      </c>
      <c r="J269" s="24">
        <f t="shared" si="42"/>
        <v>-293.98597434749536</v>
      </c>
      <c r="K269" s="24">
        <f t="shared" si="43"/>
        <v>-6.9386274503813183E-11</v>
      </c>
      <c r="L269" s="24">
        <f t="shared" ref="L269:L332" si="46">J269+K269</f>
        <v>-293.98597434756476</v>
      </c>
    </row>
    <row r="270" spans="1:12" x14ac:dyDescent="0.2">
      <c r="A270" s="132"/>
      <c r="B270" s="25">
        <f t="shared" si="44"/>
        <v>258</v>
      </c>
      <c r="C270" s="24">
        <f t="shared" ref="C270:C333" si="47">IF(J269*($G$6*0.01/12)&gt;0,J269*($G$6*0.01/12),0)</f>
        <v>0</v>
      </c>
      <c r="D270" s="48">
        <f t="shared" ref="D270:D333" si="48">C270/I270</f>
        <v>0</v>
      </c>
      <c r="E270" s="24">
        <f t="shared" ref="E270:E333" si="49">IF(J269*($G$6*0.01/12)&gt;0,I270-C270,0)</f>
        <v>0</v>
      </c>
      <c r="F270" s="48">
        <f t="shared" ref="F270:F333" si="50">E270/I270</f>
        <v>0</v>
      </c>
      <c r="G270" s="24">
        <f t="shared" ref="G270:G333" si="51">IF(J269*($G$6*0.01/12)&gt;0,(($G$6*0.01/12)*$G$5)/(1-1/(1+($G$6*0.01/12))^($G$7*12)),0)</f>
        <v>0</v>
      </c>
      <c r="H270" s="24">
        <f t="shared" si="45"/>
        <v>400</v>
      </c>
      <c r="I270" s="24">
        <f t="shared" ref="I270:I333" si="52">G270+H270</f>
        <v>400</v>
      </c>
      <c r="J270" s="24">
        <f t="shared" ref="J270:J333" si="53">IF(I270&gt;0,J269-E270,0)</f>
        <v>-293.98597434749536</v>
      </c>
      <c r="K270" s="24">
        <f t="shared" ref="K270:K333" si="54">K269-C270</f>
        <v>-6.9386274503813183E-11</v>
      </c>
      <c r="L270" s="24">
        <f t="shared" si="46"/>
        <v>-293.98597434756476</v>
      </c>
    </row>
    <row r="271" spans="1:12" x14ac:dyDescent="0.2">
      <c r="A271" s="132"/>
      <c r="B271" s="25">
        <f t="shared" si="44"/>
        <v>259</v>
      </c>
      <c r="C271" s="24">
        <f t="shared" si="47"/>
        <v>0</v>
      </c>
      <c r="D271" s="48">
        <f t="shared" si="48"/>
        <v>0</v>
      </c>
      <c r="E271" s="24">
        <f t="shared" si="49"/>
        <v>0</v>
      </c>
      <c r="F271" s="48">
        <f t="shared" si="50"/>
        <v>0</v>
      </c>
      <c r="G271" s="24">
        <f t="shared" si="51"/>
        <v>0</v>
      </c>
      <c r="H271" s="24">
        <f t="shared" si="45"/>
        <v>400</v>
      </c>
      <c r="I271" s="24">
        <f t="shared" si="52"/>
        <v>400</v>
      </c>
      <c r="J271" s="24">
        <f t="shared" si="53"/>
        <v>-293.98597434749536</v>
      </c>
      <c r="K271" s="24">
        <f t="shared" si="54"/>
        <v>-6.9386274503813183E-11</v>
      </c>
      <c r="L271" s="24">
        <f t="shared" si="46"/>
        <v>-293.98597434756476</v>
      </c>
    </row>
    <row r="272" spans="1:12" x14ac:dyDescent="0.2">
      <c r="A272" s="132"/>
      <c r="B272" s="25">
        <f t="shared" si="44"/>
        <v>260</v>
      </c>
      <c r="C272" s="24">
        <f t="shared" si="47"/>
        <v>0</v>
      </c>
      <c r="D272" s="48">
        <f t="shared" si="48"/>
        <v>0</v>
      </c>
      <c r="E272" s="24">
        <f t="shared" si="49"/>
        <v>0</v>
      </c>
      <c r="F272" s="48">
        <f t="shared" si="50"/>
        <v>0</v>
      </c>
      <c r="G272" s="24">
        <f t="shared" si="51"/>
        <v>0</v>
      </c>
      <c r="H272" s="24">
        <f t="shared" si="45"/>
        <v>400</v>
      </c>
      <c r="I272" s="24">
        <f t="shared" si="52"/>
        <v>400</v>
      </c>
      <c r="J272" s="24">
        <f t="shared" si="53"/>
        <v>-293.98597434749536</v>
      </c>
      <c r="K272" s="24">
        <f t="shared" si="54"/>
        <v>-6.9386274503813183E-11</v>
      </c>
      <c r="L272" s="24">
        <f t="shared" si="46"/>
        <v>-293.98597434756476</v>
      </c>
    </row>
    <row r="273" spans="1:12" x14ac:dyDescent="0.2">
      <c r="A273" s="132"/>
      <c r="B273" s="25">
        <f t="shared" si="44"/>
        <v>261</v>
      </c>
      <c r="C273" s="24">
        <f t="shared" si="47"/>
        <v>0</v>
      </c>
      <c r="D273" s="48">
        <f t="shared" si="48"/>
        <v>0</v>
      </c>
      <c r="E273" s="24">
        <f t="shared" si="49"/>
        <v>0</v>
      </c>
      <c r="F273" s="48">
        <f t="shared" si="50"/>
        <v>0</v>
      </c>
      <c r="G273" s="24">
        <f t="shared" si="51"/>
        <v>0</v>
      </c>
      <c r="H273" s="24">
        <f t="shared" si="45"/>
        <v>400</v>
      </c>
      <c r="I273" s="24">
        <f t="shared" si="52"/>
        <v>400</v>
      </c>
      <c r="J273" s="24">
        <f t="shared" si="53"/>
        <v>-293.98597434749536</v>
      </c>
      <c r="K273" s="24">
        <f t="shared" si="54"/>
        <v>-6.9386274503813183E-11</v>
      </c>
      <c r="L273" s="24">
        <f t="shared" si="46"/>
        <v>-293.98597434756476</v>
      </c>
    </row>
    <row r="274" spans="1:12" x14ac:dyDescent="0.2">
      <c r="A274" s="132"/>
      <c r="B274" s="25">
        <f t="shared" si="44"/>
        <v>262</v>
      </c>
      <c r="C274" s="24">
        <f t="shared" si="47"/>
        <v>0</v>
      </c>
      <c r="D274" s="48">
        <f t="shared" si="48"/>
        <v>0</v>
      </c>
      <c r="E274" s="24">
        <f t="shared" si="49"/>
        <v>0</v>
      </c>
      <c r="F274" s="48">
        <f t="shared" si="50"/>
        <v>0</v>
      </c>
      <c r="G274" s="24">
        <f t="shared" si="51"/>
        <v>0</v>
      </c>
      <c r="H274" s="24">
        <f t="shared" si="45"/>
        <v>400</v>
      </c>
      <c r="I274" s="24">
        <f t="shared" si="52"/>
        <v>400</v>
      </c>
      <c r="J274" s="24">
        <f t="shared" si="53"/>
        <v>-293.98597434749536</v>
      </c>
      <c r="K274" s="24">
        <f t="shared" si="54"/>
        <v>-6.9386274503813183E-11</v>
      </c>
      <c r="L274" s="24">
        <f t="shared" si="46"/>
        <v>-293.98597434756476</v>
      </c>
    </row>
    <row r="275" spans="1:12" x14ac:dyDescent="0.2">
      <c r="A275" s="132"/>
      <c r="B275" s="25">
        <f t="shared" si="44"/>
        <v>263</v>
      </c>
      <c r="C275" s="24">
        <f t="shared" si="47"/>
        <v>0</v>
      </c>
      <c r="D275" s="48">
        <f t="shared" si="48"/>
        <v>0</v>
      </c>
      <c r="E275" s="24">
        <f t="shared" si="49"/>
        <v>0</v>
      </c>
      <c r="F275" s="48">
        <f t="shared" si="50"/>
        <v>0</v>
      </c>
      <c r="G275" s="24">
        <f t="shared" si="51"/>
        <v>0</v>
      </c>
      <c r="H275" s="24">
        <f t="shared" si="45"/>
        <v>400</v>
      </c>
      <c r="I275" s="24">
        <f t="shared" si="52"/>
        <v>400</v>
      </c>
      <c r="J275" s="24">
        <f t="shared" si="53"/>
        <v>-293.98597434749536</v>
      </c>
      <c r="K275" s="24">
        <f t="shared" si="54"/>
        <v>-6.9386274503813183E-11</v>
      </c>
      <c r="L275" s="24">
        <f t="shared" si="46"/>
        <v>-293.98597434756476</v>
      </c>
    </row>
    <row r="276" spans="1:12" x14ac:dyDescent="0.2">
      <c r="A276" s="132"/>
      <c r="B276" s="25">
        <f t="shared" si="44"/>
        <v>264</v>
      </c>
      <c r="C276" s="24">
        <f t="shared" si="47"/>
        <v>0</v>
      </c>
      <c r="D276" s="48">
        <f t="shared" si="48"/>
        <v>0</v>
      </c>
      <c r="E276" s="24">
        <f t="shared" si="49"/>
        <v>0</v>
      </c>
      <c r="F276" s="48">
        <f t="shared" si="50"/>
        <v>0</v>
      </c>
      <c r="G276" s="24">
        <f t="shared" si="51"/>
        <v>0</v>
      </c>
      <c r="H276" s="24">
        <f t="shared" si="45"/>
        <v>400</v>
      </c>
      <c r="I276" s="24">
        <f t="shared" si="52"/>
        <v>400</v>
      </c>
      <c r="J276" s="24">
        <f t="shared" si="53"/>
        <v>-293.98597434749536</v>
      </c>
      <c r="K276" s="24">
        <f t="shared" si="54"/>
        <v>-6.9386274503813183E-11</v>
      </c>
      <c r="L276" s="24">
        <f t="shared" si="46"/>
        <v>-293.98597434756476</v>
      </c>
    </row>
    <row r="277" spans="1:12" x14ac:dyDescent="0.2">
      <c r="A277" s="132">
        <f>A265+1</f>
        <v>23</v>
      </c>
      <c r="B277" s="25">
        <f t="shared" si="44"/>
        <v>265</v>
      </c>
      <c r="C277" s="24">
        <f t="shared" si="47"/>
        <v>0</v>
      </c>
      <c r="D277" s="48">
        <f t="shared" si="48"/>
        <v>0</v>
      </c>
      <c r="E277" s="24">
        <f t="shared" si="49"/>
        <v>0</v>
      </c>
      <c r="F277" s="48">
        <f t="shared" si="50"/>
        <v>0</v>
      </c>
      <c r="G277" s="24">
        <f t="shared" si="51"/>
        <v>0</v>
      </c>
      <c r="H277" s="24">
        <f t="shared" si="45"/>
        <v>400</v>
      </c>
      <c r="I277" s="24">
        <f t="shared" si="52"/>
        <v>400</v>
      </c>
      <c r="J277" s="24">
        <f t="shared" si="53"/>
        <v>-293.98597434749536</v>
      </c>
      <c r="K277" s="24">
        <f t="shared" si="54"/>
        <v>-6.9386274503813183E-11</v>
      </c>
      <c r="L277" s="24">
        <f t="shared" si="46"/>
        <v>-293.98597434756476</v>
      </c>
    </row>
    <row r="278" spans="1:12" x14ac:dyDescent="0.2">
      <c r="A278" s="132"/>
      <c r="B278" s="25">
        <f t="shared" si="44"/>
        <v>266</v>
      </c>
      <c r="C278" s="24">
        <f t="shared" si="47"/>
        <v>0</v>
      </c>
      <c r="D278" s="48">
        <f t="shared" si="48"/>
        <v>0</v>
      </c>
      <c r="E278" s="24">
        <f t="shared" si="49"/>
        <v>0</v>
      </c>
      <c r="F278" s="48">
        <f t="shared" si="50"/>
        <v>0</v>
      </c>
      <c r="G278" s="24">
        <f t="shared" si="51"/>
        <v>0</v>
      </c>
      <c r="H278" s="24">
        <f t="shared" si="45"/>
        <v>400</v>
      </c>
      <c r="I278" s="24">
        <f t="shared" si="52"/>
        <v>400</v>
      </c>
      <c r="J278" s="24">
        <f t="shared" si="53"/>
        <v>-293.98597434749536</v>
      </c>
      <c r="K278" s="24">
        <f t="shared" si="54"/>
        <v>-6.9386274503813183E-11</v>
      </c>
      <c r="L278" s="24">
        <f t="shared" si="46"/>
        <v>-293.98597434756476</v>
      </c>
    </row>
    <row r="279" spans="1:12" x14ac:dyDescent="0.2">
      <c r="A279" s="132"/>
      <c r="B279" s="25">
        <f t="shared" si="44"/>
        <v>267</v>
      </c>
      <c r="C279" s="24">
        <f t="shared" si="47"/>
        <v>0</v>
      </c>
      <c r="D279" s="48">
        <f t="shared" si="48"/>
        <v>0</v>
      </c>
      <c r="E279" s="24">
        <f t="shared" si="49"/>
        <v>0</v>
      </c>
      <c r="F279" s="48">
        <f t="shared" si="50"/>
        <v>0</v>
      </c>
      <c r="G279" s="24">
        <f t="shared" si="51"/>
        <v>0</v>
      </c>
      <c r="H279" s="24">
        <f t="shared" si="45"/>
        <v>400</v>
      </c>
      <c r="I279" s="24">
        <f t="shared" si="52"/>
        <v>400</v>
      </c>
      <c r="J279" s="24">
        <f t="shared" si="53"/>
        <v>-293.98597434749536</v>
      </c>
      <c r="K279" s="24">
        <f t="shared" si="54"/>
        <v>-6.9386274503813183E-11</v>
      </c>
      <c r="L279" s="24">
        <f t="shared" si="46"/>
        <v>-293.98597434756476</v>
      </c>
    </row>
    <row r="280" spans="1:12" x14ac:dyDescent="0.2">
      <c r="A280" s="132"/>
      <c r="B280" s="25">
        <f t="shared" si="44"/>
        <v>268</v>
      </c>
      <c r="C280" s="24">
        <f t="shared" si="47"/>
        <v>0</v>
      </c>
      <c r="D280" s="48">
        <f t="shared" si="48"/>
        <v>0</v>
      </c>
      <c r="E280" s="24">
        <f t="shared" si="49"/>
        <v>0</v>
      </c>
      <c r="F280" s="48">
        <f t="shared" si="50"/>
        <v>0</v>
      </c>
      <c r="G280" s="24">
        <f t="shared" si="51"/>
        <v>0</v>
      </c>
      <c r="H280" s="24">
        <f t="shared" si="45"/>
        <v>400</v>
      </c>
      <c r="I280" s="24">
        <f t="shared" si="52"/>
        <v>400</v>
      </c>
      <c r="J280" s="24">
        <f t="shared" si="53"/>
        <v>-293.98597434749536</v>
      </c>
      <c r="K280" s="24">
        <f t="shared" si="54"/>
        <v>-6.9386274503813183E-11</v>
      </c>
      <c r="L280" s="24">
        <f t="shared" si="46"/>
        <v>-293.98597434756476</v>
      </c>
    </row>
    <row r="281" spans="1:12" x14ac:dyDescent="0.2">
      <c r="A281" s="132"/>
      <c r="B281" s="25">
        <f t="shared" si="44"/>
        <v>269</v>
      </c>
      <c r="C281" s="24">
        <f t="shared" si="47"/>
        <v>0</v>
      </c>
      <c r="D281" s="48">
        <f t="shared" si="48"/>
        <v>0</v>
      </c>
      <c r="E281" s="24">
        <f t="shared" si="49"/>
        <v>0</v>
      </c>
      <c r="F281" s="48">
        <f t="shared" si="50"/>
        <v>0</v>
      </c>
      <c r="G281" s="24">
        <f t="shared" si="51"/>
        <v>0</v>
      </c>
      <c r="H281" s="24">
        <f t="shared" si="45"/>
        <v>400</v>
      </c>
      <c r="I281" s="24">
        <f t="shared" si="52"/>
        <v>400</v>
      </c>
      <c r="J281" s="24">
        <f t="shared" si="53"/>
        <v>-293.98597434749536</v>
      </c>
      <c r="K281" s="24">
        <f t="shared" si="54"/>
        <v>-6.9386274503813183E-11</v>
      </c>
      <c r="L281" s="24">
        <f t="shared" si="46"/>
        <v>-293.98597434756476</v>
      </c>
    </row>
    <row r="282" spans="1:12" x14ac:dyDescent="0.2">
      <c r="A282" s="132"/>
      <c r="B282" s="25">
        <f t="shared" si="44"/>
        <v>270</v>
      </c>
      <c r="C282" s="24">
        <f t="shared" si="47"/>
        <v>0</v>
      </c>
      <c r="D282" s="48">
        <f t="shared" si="48"/>
        <v>0</v>
      </c>
      <c r="E282" s="24">
        <f t="shared" si="49"/>
        <v>0</v>
      </c>
      <c r="F282" s="48">
        <f t="shared" si="50"/>
        <v>0</v>
      </c>
      <c r="G282" s="24">
        <f t="shared" si="51"/>
        <v>0</v>
      </c>
      <c r="H282" s="24">
        <f t="shared" si="45"/>
        <v>400</v>
      </c>
      <c r="I282" s="24">
        <f t="shared" si="52"/>
        <v>400</v>
      </c>
      <c r="J282" s="24">
        <f t="shared" si="53"/>
        <v>-293.98597434749536</v>
      </c>
      <c r="K282" s="24">
        <f t="shared" si="54"/>
        <v>-6.9386274503813183E-11</v>
      </c>
      <c r="L282" s="24">
        <f t="shared" si="46"/>
        <v>-293.98597434756476</v>
      </c>
    </row>
    <row r="283" spans="1:12" x14ac:dyDescent="0.2">
      <c r="A283" s="132"/>
      <c r="B283" s="25">
        <f t="shared" ref="B283:B346" si="55">B282+1</f>
        <v>271</v>
      </c>
      <c r="C283" s="24">
        <f t="shared" si="47"/>
        <v>0</v>
      </c>
      <c r="D283" s="48">
        <f t="shared" si="48"/>
        <v>0</v>
      </c>
      <c r="E283" s="24">
        <f t="shared" si="49"/>
        <v>0</v>
      </c>
      <c r="F283" s="48">
        <f t="shared" si="50"/>
        <v>0</v>
      </c>
      <c r="G283" s="24">
        <f t="shared" si="51"/>
        <v>0</v>
      </c>
      <c r="H283" s="24">
        <f t="shared" si="45"/>
        <v>400</v>
      </c>
      <c r="I283" s="24">
        <f t="shared" si="52"/>
        <v>400</v>
      </c>
      <c r="J283" s="24">
        <f t="shared" si="53"/>
        <v>-293.98597434749536</v>
      </c>
      <c r="K283" s="24">
        <f t="shared" si="54"/>
        <v>-6.9386274503813183E-11</v>
      </c>
      <c r="L283" s="24">
        <f t="shared" si="46"/>
        <v>-293.98597434756476</v>
      </c>
    </row>
    <row r="284" spans="1:12" x14ac:dyDescent="0.2">
      <c r="A284" s="132"/>
      <c r="B284" s="25">
        <f t="shared" si="55"/>
        <v>272</v>
      </c>
      <c r="C284" s="24">
        <f t="shared" si="47"/>
        <v>0</v>
      </c>
      <c r="D284" s="48">
        <f t="shared" si="48"/>
        <v>0</v>
      </c>
      <c r="E284" s="24">
        <f t="shared" si="49"/>
        <v>0</v>
      </c>
      <c r="F284" s="48">
        <f t="shared" si="50"/>
        <v>0</v>
      </c>
      <c r="G284" s="24">
        <f t="shared" si="51"/>
        <v>0</v>
      </c>
      <c r="H284" s="24">
        <f t="shared" si="45"/>
        <v>400</v>
      </c>
      <c r="I284" s="24">
        <f t="shared" si="52"/>
        <v>400</v>
      </c>
      <c r="J284" s="24">
        <f t="shared" si="53"/>
        <v>-293.98597434749536</v>
      </c>
      <c r="K284" s="24">
        <f t="shared" si="54"/>
        <v>-6.9386274503813183E-11</v>
      </c>
      <c r="L284" s="24">
        <f t="shared" si="46"/>
        <v>-293.98597434756476</v>
      </c>
    </row>
    <row r="285" spans="1:12" x14ac:dyDescent="0.2">
      <c r="A285" s="132"/>
      <c r="B285" s="25">
        <f t="shared" si="55"/>
        <v>273</v>
      </c>
      <c r="C285" s="24">
        <f t="shared" si="47"/>
        <v>0</v>
      </c>
      <c r="D285" s="48">
        <f t="shared" si="48"/>
        <v>0</v>
      </c>
      <c r="E285" s="24">
        <f t="shared" si="49"/>
        <v>0</v>
      </c>
      <c r="F285" s="48">
        <f t="shared" si="50"/>
        <v>0</v>
      </c>
      <c r="G285" s="24">
        <f t="shared" si="51"/>
        <v>0</v>
      </c>
      <c r="H285" s="24">
        <f t="shared" si="45"/>
        <v>400</v>
      </c>
      <c r="I285" s="24">
        <f t="shared" si="52"/>
        <v>400</v>
      </c>
      <c r="J285" s="24">
        <f t="shared" si="53"/>
        <v>-293.98597434749536</v>
      </c>
      <c r="K285" s="24">
        <f t="shared" si="54"/>
        <v>-6.9386274503813183E-11</v>
      </c>
      <c r="L285" s="24">
        <f t="shared" si="46"/>
        <v>-293.98597434756476</v>
      </c>
    </row>
    <row r="286" spans="1:12" x14ac:dyDescent="0.2">
      <c r="A286" s="132"/>
      <c r="B286" s="25">
        <f t="shared" si="55"/>
        <v>274</v>
      </c>
      <c r="C286" s="24">
        <f t="shared" si="47"/>
        <v>0</v>
      </c>
      <c r="D286" s="48">
        <f t="shared" si="48"/>
        <v>0</v>
      </c>
      <c r="E286" s="24">
        <f t="shared" si="49"/>
        <v>0</v>
      </c>
      <c r="F286" s="48">
        <f t="shared" si="50"/>
        <v>0</v>
      </c>
      <c r="G286" s="24">
        <f t="shared" si="51"/>
        <v>0</v>
      </c>
      <c r="H286" s="24">
        <f t="shared" si="45"/>
        <v>400</v>
      </c>
      <c r="I286" s="24">
        <f t="shared" si="52"/>
        <v>400</v>
      </c>
      <c r="J286" s="24">
        <f t="shared" si="53"/>
        <v>-293.98597434749536</v>
      </c>
      <c r="K286" s="24">
        <f t="shared" si="54"/>
        <v>-6.9386274503813183E-11</v>
      </c>
      <c r="L286" s="24">
        <f t="shared" si="46"/>
        <v>-293.98597434756476</v>
      </c>
    </row>
    <row r="287" spans="1:12" x14ac:dyDescent="0.2">
      <c r="A287" s="132"/>
      <c r="B287" s="25">
        <f t="shared" si="55"/>
        <v>275</v>
      </c>
      <c r="C287" s="24">
        <f t="shared" si="47"/>
        <v>0</v>
      </c>
      <c r="D287" s="48">
        <f t="shared" si="48"/>
        <v>0</v>
      </c>
      <c r="E287" s="24">
        <f t="shared" si="49"/>
        <v>0</v>
      </c>
      <c r="F287" s="48">
        <f t="shared" si="50"/>
        <v>0</v>
      </c>
      <c r="G287" s="24">
        <f t="shared" si="51"/>
        <v>0</v>
      </c>
      <c r="H287" s="24">
        <f t="shared" si="45"/>
        <v>400</v>
      </c>
      <c r="I287" s="24">
        <f t="shared" si="52"/>
        <v>400</v>
      </c>
      <c r="J287" s="24">
        <f t="shared" si="53"/>
        <v>-293.98597434749536</v>
      </c>
      <c r="K287" s="24">
        <f t="shared" si="54"/>
        <v>-6.9386274503813183E-11</v>
      </c>
      <c r="L287" s="24">
        <f t="shared" si="46"/>
        <v>-293.98597434756476</v>
      </c>
    </row>
    <row r="288" spans="1:12" x14ac:dyDescent="0.2">
      <c r="A288" s="132"/>
      <c r="B288" s="25">
        <f t="shared" si="55"/>
        <v>276</v>
      </c>
      <c r="C288" s="24">
        <f t="shared" si="47"/>
        <v>0</v>
      </c>
      <c r="D288" s="48">
        <f t="shared" si="48"/>
        <v>0</v>
      </c>
      <c r="E288" s="24">
        <f t="shared" si="49"/>
        <v>0</v>
      </c>
      <c r="F288" s="48">
        <f t="shared" si="50"/>
        <v>0</v>
      </c>
      <c r="G288" s="24">
        <f t="shared" si="51"/>
        <v>0</v>
      </c>
      <c r="H288" s="24">
        <f t="shared" si="45"/>
        <v>400</v>
      </c>
      <c r="I288" s="24">
        <f t="shared" si="52"/>
        <v>400</v>
      </c>
      <c r="J288" s="24">
        <f t="shared" si="53"/>
        <v>-293.98597434749536</v>
      </c>
      <c r="K288" s="24">
        <f t="shared" si="54"/>
        <v>-6.9386274503813183E-11</v>
      </c>
      <c r="L288" s="24">
        <f t="shared" si="46"/>
        <v>-293.98597434756476</v>
      </c>
    </row>
    <row r="289" spans="1:12" x14ac:dyDescent="0.2">
      <c r="A289" s="132">
        <f>A277+1</f>
        <v>24</v>
      </c>
      <c r="B289" s="25">
        <f t="shared" si="55"/>
        <v>277</v>
      </c>
      <c r="C289" s="24">
        <f t="shared" si="47"/>
        <v>0</v>
      </c>
      <c r="D289" s="48">
        <f t="shared" si="48"/>
        <v>0</v>
      </c>
      <c r="E289" s="24">
        <f t="shared" si="49"/>
        <v>0</v>
      </c>
      <c r="F289" s="48">
        <f t="shared" si="50"/>
        <v>0</v>
      </c>
      <c r="G289" s="24">
        <f t="shared" si="51"/>
        <v>0</v>
      </c>
      <c r="H289" s="24">
        <f t="shared" si="45"/>
        <v>400</v>
      </c>
      <c r="I289" s="24">
        <f t="shared" si="52"/>
        <v>400</v>
      </c>
      <c r="J289" s="24">
        <f t="shared" si="53"/>
        <v>-293.98597434749536</v>
      </c>
      <c r="K289" s="24">
        <f t="shared" si="54"/>
        <v>-6.9386274503813183E-11</v>
      </c>
      <c r="L289" s="24">
        <f t="shared" si="46"/>
        <v>-293.98597434756476</v>
      </c>
    </row>
    <row r="290" spans="1:12" x14ac:dyDescent="0.2">
      <c r="A290" s="132"/>
      <c r="B290" s="25">
        <f t="shared" si="55"/>
        <v>278</v>
      </c>
      <c r="C290" s="24">
        <f t="shared" si="47"/>
        <v>0</v>
      </c>
      <c r="D290" s="48">
        <f t="shared" si="48"/>
        <v>0</v>
      </c>
      <c r="E290" s="24">
        <f t="shared" si="49"/>
        <v>0</v>
      </c>
      <c r="F290" s="48">
        <f t="shared" si="50"/>
        <v>0</v>
      </c>
      <c r="G290" s="24">
        <f t="shared" si="51"/>
        <v>0</v>
      </c>
      <c r="H290" s="24">
        <f t="shared" si="45"/>
        <v>400</v>
      </c>
      <c r="I290" s="24">
        <f t="shared" si="52"/>
        <v>400</v>
      </c>
      <c r="J290" s="24">
        <f t="shared" si="53"/>
        <v>-293.98597434749536</v>
      </c>
      <c r="K290" s="24">
        <f t="shared" si="54"/>
        <v>-6.9386274503813183E-11</v>
      </c>
      <c r="L290" s="24">
        <f t="shared" si="46"/>
        <v>-293.98597434756476</v>
      </c>
    </row>
    <row r="291" spans="1:12" x14ac:dyDescent="0.2">
      <c r="A291" s="132"/>
      <c r="B291" s="25">
        <f t="shared" si="55"/>
        <v>279</v>
      </c>
      <c r="C291" s="24">
        <f t="shared" si="47"/>
        <v>0</v>
      </c>
      <c r="D291" s="48">
        <f t="shared" si="48"/>
        <v>0</v>
      </c>
      <c r="E291" s="24">
        <f t="shared" si="49"/>
        <v>0</v>
      </c>
      <c r="F291" s="48">
        <f t="shared" si="50"/>
        <v>0</v>
      </c>
      <c r="G291" s="24">
        <f t="shared" si="51"/>
        <v>0</v>
      </c>
      <c r="H291" s="24">
        <f t="shared" si="45"/>
        <v>400</v>
      </c>
      <c r="I291" s="24">
        <f t="shared" si="52"/>
        <v>400</v>
      </c>
      <c r="J291" s="24">
        <f t="shared" si="53"/>
        <v>-293.98597434749536</v>
      </c>
      <c r="K291" s="24">
        <f t="shared" si="54"/>
        <v>-6.9386274503813183E-11</v>
      </c>
      <c r="L291" s="24">
        <f t="shared" si="46"/>
        <v>-293.98597434756476</v>
      </c>
    </row>
    <row r="292" spans="1:12" x14ac:dyDescent="0.2">
      <c r="A292" s="132"/>
      <c r="B292" s="25">
        <f t="shared" si="55"/>
        <v>280</v>
      </c>
      <c r="C292" s="24">
        <f t="shared" si="47"/>
        <v>0</v>
      </c>
      <c r="D292" s="48">
        <f t="shared" si="48"/>
        <v>0</v>
      </c>
      <c r="E292" s="24">
        <f t="shared" si="49"/>
        <v>0</v>
      </c>
      <c r="F292" s="48">
        <f t="shared" si="50"/>
        <v>0</v>
      </c>
      <c r="G292" s="24">
        <f t="shared" si="51"/>
        <v>0</v>
      </c>
      <c r="H292" s="24">
        <f t="shared" si="45"/>
        <v>400</v>
      </c>
      <c r="I292" s="24">
        <f t="shared" si="52"/>
        <v>400</v>
      </c>
      <c r="J292" s="24">
        <f t="shared" si="53"/>
        <v>-293.98597434749536</v>
      </c>
      <c r="K292" s="24">
        <f t="shared" si="54"/>
        <v>-6.9386274503813183E-11</v>
      </c>
      <c r="L292" s="24">
        <f t="shared" si="46"/>
        <v>-293.98597434756476</v>
      </c>
    </row>
    <row r="293" spans="1:12" x14ac:dyDescent="0.2">
      <c r="A293" s="132"/>
      <c r="B293" s="25">
        <f t="shared" si="55"/>
        <v>281</v>
      </c>
      <c r="C293" s="24">
        <f t="shared" si="47"/>
        <v>0</v>
      </c>
      <c r="D293" s="48">
        <f t="shared" si="48"/>
        <v>0</v>
      </c>
      <c r="E293" s="24">
        <f t="shared" si="49"/>
        <v>0</v>
      </c>
      <c r="F293" s="48">
        <f t="shared" si="50"/>
        <v>0</v>
      </c>
      <c r="G293" s="24">
        <f t="shared" si="51"/>
        <v>0</v>
      </c>
      <c r="H293" s="24">
        <f t="shared" si="45"/>
        <v>400</v>
      </c>
      <c r="I293" s="24">
        <f t="shared" si="52"/>
        <v>400</v>
      </c>
      <c r="J293" s="24">
        <f t="shared" si="53"/>
        <v>-293.98597434749536</v>
      </c>
      <c r="K293" s="24">
        <f t="shared" si="54"/>
        <v>-6.9386274503813183E-11</v>
      </c>
      <c r="L293" s="24">
        <f t="shared" si="46"/>
        <v>-293.98597434756476</v>
      </c>
    </row>
    <row r="294" spans="1:12" x14ac:dyDescent="0.2">
      <c r="A294" s="132"/>
      <c r="B294" s="25">
        <f t="shared" si="55"/>
        <v>282</v>
      </c>
      <c r="C294" s="24">
        <f t="shared" si="47"/>
        <v>0</v>
      </c>
      <c r="D294" s="48">
        <f t="shared" si="48"/>
        <v>0</v>
      </c>
      <c r="E294" s="24">
        <f t="shared" si="49"/>
        <v>0</v>
      </c>
      <c r="F294" s="48">
        <f t="shared" si="50"/>
        <v>0</v>
      </c>
      <c r="G294" s="24">
        <f t="shared" si="51"/>
        <v>0</v>
      </c>
      <c r="H294" s="24">
        <f t="shared" si="45"/>
        <v>400</v>
      </c>
      <c r="I294" s="24">
        <f t="shared" si="52"/>
        <v>400</v>
      </c>
      <c r="J294" s="24">
        <f t="shared" si="53"/>
        <v>-293.98597434749536</v>
      </c>
      <c r="K294" s="24">
        <f t="shared" si="54"/>
        <v>-6.9386274503813183E-11</v>
      </c>
      <c r="L294" s="24">
        <f t="shared" si="46"/>
        <v>-293.98597434756476</v>
      </c>
    </row>
    <row r="295" spans="1:12" x14ac:dyDescent="0.2">
      <c r="A295" s="132"/>
      <c r="B295" s="25">
        <f t="shared" si="55"/>
        <v>283</v>
      </c>
      <c r="C295" s="24">
        <f t="shared" si="47"/>
        <v>0</v>
      </c>
      <c r="D295" s="48">
        <f t="shared" si="48"/>
        <v>0</v>
      </c>
      <c r="E295" s="24">
        <f t="shared" si="49"/>
        <v>0</v>
      </c>
      <c r="F295" s="48">
        <f t="shared" si="50"/>
        <v>0</v>
      </c>
      <c r="G295" s="24">
        <f t="shared" si="51"/>
        <v>0</v>
      </c>
      <c r="H295" s="24">
        <f t="shared" si="45"/>
        <v>400</v>
      </c>
      <c r="I295" s="24">
        <f t="shared" si="52"/>
        <v>400</v>
      </c>
      <c r="J295" s="24">
        <f t="shared" si="53"/>
        <v>-293.98597434749536</v>
      </c>
      <c r="K295" s="24">
        <f t="shared" si="54"/>
        <v>-6.9386274503813183E-11</v>
      </c>
      <c r="L295" s="24">
        <f t="shared" si="46"/>
        <v>-293.98597434756476</v>
      </c>
    </row>
    <row r="296" spans="1:12" x14ac:dyDescent="0.2">
      <c r="A296" s="132"/>
      <c r="B296" s="25">
        <f t="shared" si="55"/>
        <v>284</v>
      </c>
      <c r="C296" s="24">
        <f t="shared" si="47"/>
        <v>0</v>
      </c>
      <c r="D296" s="48">
        <f t="shared" si="48"/>
        <v>0</v>
      </c>
      <c r="E296" s="24">
        <f t="shared" si="49"/>
        <v>0</v>
      </c>
      <c r="F296" s="48">
        <f t="shared" si="50"/>
        <v>0</v>
      </c>
      <c r="G296" s="24">
        <f t="shared" si="51"/>
        <v>0</v>
      </c>
      <c r="H296" s="24">
        <f t="shared" si="45"/>
        <v>400</v>
      </c>
      <c r="I296" s="24">
        <f t="shared" si="52"/>
        <v>400</v>
      </c>
      <c r="J296" s="24">
        <f t="shared" si="53"/>
        <v>-293.98597434749536</v>
      </c>
      <c r="K296" s="24">
        <f t="shared" si="54"/>
        <v>-6.9386274503813183E-11</v>
      </c>
      <c r="L296" s="24">
        <f t="shared" si="46"/>
        <v>-293.98597434756476</v>
      </c>
    </row>
    <row r="297" spans="1:12" x14ac:dyDescent="0.2">
      <c r="A297" s="132"/>
      <c r="B297" s="25">
        <f t="shared" si="55"/>
        <v>285</v>
      </c>
      <c r="C297" s="24">
        <f t="shared" si="47"/>
        <v>0</v>
      </c>
      <c r="D297" s="48">
        <f t="shared" si="48"/>
        <v>0</v>
      </c>
      <c r="E297" s="24">
        <f t="shared" si="49"/>
        <v>0</v>
      </c>
      <c r="F297" s="48">
        <f t="shared" si="50"/>
        <v>0</v>
      </c>
      <c r="G297" s="24">
        <f t="shared" si="51"/>
        <v>0</v>
      </c>
      <c r="H297" s="24">
        <f t="shared" si="45"/>
        <v>400</v>
      </c>
      <c r="I297" s="24">
        <f t="shared" si="52"/>
        <v>400</v>
      </c>
      <c r="J297" s="24">
        <f t="shared" si="53"/>
        <v>-293.98597434749536</v>
      </c>
      <c r="K297" s="24">
        <f t="shared" si="54"/>
        <v>-6.9386274503813183E-11</v>
      </c>
      <c r="L297" s="24">
        <f t="shared" si="46"/>
        <v>-293.98597434756476</v>
      </c>
    </row>
    <row r="298" spans="1:12" x14ac:dyDescent="0.2">
      <c r="A298" s="132"/>
      <c r="B298" s="25">
        <f t="shared" si="55"/>
        <v>286</v>
      </c>
      <c r="C298" s="24">
        <f t="shared" si="47"/>
        <v>0</v>
      </c>
      <c r="D298" s="48">
        <f t="shared" si="48"/>
        <v>0</v>
      </c>
      <c r="E298" s="24">
        <f t="shared" si="49"/>
        <v>0</v>
      </c>
      <c r="F298" s="48">
        <f t="shared" si="50"/>
        <v>0</v>
      </c>
      <c r="G298" s="24">
        <f t="shared" si="51"/>
        <v>0</v>
      </c>
      <c r="H298" s="24">
        <f t="shared" si="45"/>
        <v>400</v>
      </c>
      <c r="I298" s="24">
        <f t="shared" si="52"/>
        <v>400</v>
      </c>
      <c r="J298" s="24">
        <f t="shared" si="53"/>
        <v>-293.98597434749536</v>
      </c>
      <c r="K298" s="24">
        <f t="shared" si="54"/>
        <v>-6.9386274503813183E-11</v>
      </c>
      <c r="L298" s="24">
        <f t="shared" si="46"/>
        <v>-293.98597434756476</v>
      </c>
    </row>
    <row r="299" spans="1:12" x14ac:dyDescent="0.2">
      <c r="A299" s="132"/>
      <c r="B299" s="25">
        <f t="shared" si="55"/>
        <v>287</v>
      </c>
      <c r="C299" s="24">
        <f t="shared" si="47"/>
        <v>0</v>
      </c>
      <c r="D299" s="48">
        <f t="shared" si="48"/>
        <v>0</v>
      </c>
      <c r="E299" s="24">
        <f t="shared" si="49"/>
        <v>0</v>
      </c>
      <c r="F299" s="48">
        <f t="shared" si="50"/>
        <v>0</v>
      </c>
      <c r="G299" s="24">
        <f t="shared" si="51"/>
        <v>0</v>
      </c>
      <c r="H299" s="24">
        <f t="shared" si="45"/>
        <v>400</v>
      </c>
      <c r="I299" s="24">
        <f t="shared" si="52"/>
        <v>400</v>
      </c>
      <c r="J299" s="24">
        <f t="shared" si="53"/>
        <v>-293.98597434749536</v>
      </c>
      <c r="K299" s="24">
        <f t="shared" si="54"/>
        <v>-6.9386274503813183E-11</v>
      </c>
      <c r="L299" s="24">
        <f t="shared" si="46"/>
        <v>-293.98597434756476</v>
      </c>
    </row>
    <row r="300" spans="1:12" x14ac:dyDescent="0.2">
      <c r="A300" s="132"/>
      <c r="B300" s="25">
        <f t="shared" si="55"/>
        <v>288</v>
      </c>
      <c r="C300" s="24">
        <f t="shared" si="47"/>
        <v>0</v>
      </c>
      <c r="D300" s="48">
        <f t="shared" si="48"/>
        <v>0</v>
      </c>
      <c r="E300" s="24">
        <f t="shared" si="49"/>
        <v>0</v>
      </c>
      <c r="F300" s="48">
        <f t="shared" si="50"/>
        <v>0</v>
      </c>
      <c r="G300" s="24">
        <f t="shared" si="51"/>
        <v>0</v>
      </c>
      <c r="H300" s="24">
        <f t="shared" si="45"/>
        <v>400</v>
      </c>
      <c r="I300" s="24">
        <f t="shared" si="52"/>
        <v>400</v>
      </c>
      <c r="J300" s="24">
        <f t="shared" si="53"/>
        <v>-293.98597434749536</v>
      </c>
      <c r="K300" s="24">
        <f t="shared" si="54"/>
        <v>-6.9386274503813183E-11</v>
      </c>
      <c r="L300" s="24">
        <f t="shared" si="46"/>
        <v>-293.98597434756476</v>
      </c>
    </row>
    <row r="301" spans="1:12" x14ac:dyDescent="0.2">
      <c r="A301" s="132">
        <f>A289+1</f>
        <v>25</v>
      </c>
      <c r="B301" s="25">
        <f t="shared" si="55"/>
        <v>289</v>
      </c>
      <c r="C301" s="24">
        <f t="shared" si="47"/>
        <v>0</v>
      </c>
      <c r="D301" s="48">
        <f t="shared" si="48"/>
        <v>0</v>
      </c>
      <c r="E301" s="24">
        <f t="shared" si="49"/>
        <v>0</v>
      </c>
      <c r="F301" s="48">
        <f t="shared" si="50"/>
        <v>0</v>
      </c>
      <c r="G301" s="24">
        <f t="shared" si="51"/>
        <v>0</v>
      </c>
      <c r="H301" s="24">
        <f t="shared" si="45"/>
        <v>400</v>
      </c>
      <c r="I301" s="24">
        <f t="shared" si="52"/>
        <v>400</v>
      </c>
      <c r="J301" s="24">
        <f t="shared" si="53"/>
        <v>-293.98597434749536</v>
      </c>
      <c r="K301" s="24">
        <f t="shared" si="54"/>
        <v>-6.9386274503813183E-11</v>
      </c>
      <c r="L301" s="24">
        <f t="shared" si="46"/>
        <v>-293.98597434756476</v>
      </c>
    </row>
    <row r="302" spans="1:12" x14ac:dyDescent="0.2">
      <c r="A302" s="132"/>
      <c r="B302" s="25">
        <f t="shared" si="55"/>
        <v>290</v>
      </c>
      <c r="C302" s="24">
        <f t="shared" si="47"/>
        <v>0</v>
      </c>
      <c r="D302" s="48">
        <f t="shared" si="48"/>
        <v>0</v>
      </c>
      <c r="E302" s="24">
        <f t="shared" si="49"/>
        <v>0</v>
      </c>
      <c r="F302" s="48">
        <f t="shared" si="50"/>
        <v>0</v>
      </c>
      <c r="G302" s="24">
        <f t="shared" si="51"/>
        <v>0</v>
      </c>
      <c r="H302" s="24">
        <f t="shared" si="45"/>
        <v>400</v>
      </c>
      <c r="I302" s="24">
        <f t="shared" si="52"/>
        <v>400</v>
      </c>
      <c r="J302" s="24">
        <f t="shared" si="53"/>
        <v>-293.98597434749536</v>
      </c>
      <c r="K302" s="24">
        <f t="shared" si="54"/>
        <v>-6.9386274503813183E-11</v>
      </c>
      <c r="L302" s="24">
        <f t="shared" si="46"/>
        <v>-293.98597434756476</v>
      </c>
    </row>
    <row r="303" spans="1:12" x14ac:dyDescent="0.2">
      <c r="A303" s="132"/>
      <c r="B303" s="25">
        <f t="shared" si="55"/>
        <v>291</v>
      </c>
      <c r="C303" s="24">
        <f t="shared" si="47"/>
        <v>0</v>
      </c>
      <c r="D303" s="48">
        <f t="shared" si="48"/>
        <v>0</v>
      </c>
      <c r="E303" s="24">
        <f t="shared" si="49"/>
        <v>0</v>
      </c>
      <c r="F303" s="48">
        <f t="shared" si="50"/>
        <v>0</v>
      </c>
      <c r="G303" s="24">
        <f t="shared" si="51"/>
        <v>0</v>
      </c>
      <c r="H303" s="24">
        <f t="shared" si="45"/>
        <v>400</v>
      </c>
      <c r="I303" s="24">
        <f t="shared" si="52"/>
        <v>400</v>
      </c>
      <c r="J303" s="24">
        <f t="shared" si="53"/>
        <v>-293.98597434749536</v>
      </c>
      <c r="K303" s="24">
        <f t="shared" si="54"/>
        <v>-6.9386274503813183E-11</v>
      </c>
      <c r="L303" s="24">
        <f t="shared" si="46"/>
        <v>-293.98597434756476</v>
      </c>
    </row>
    <row r="304" spans="1:12" x14ac:dyDescent="0.2">
      <c r="A304" s="132"/>
      <c r="B304" s="25">
        <f t="shared" si="55"/>
        <v>292</v>
      </c>
      <c r="C304" s="24">
        <f t="shared" si="47"/>
        <v>0</v>
      </c>
      <c r="D304" s="48">
        <f t="shared" si="48"/>
        <v>0</v>
      </c>
      <c r="E304" s="24">
        <f t="shared" si="49"/>
        <v>0</v>
      </c>
      <c r="F304" s="48">
        <f t="shared" si="50"/>
        <v>0</v>
      </c>
      <c r="G304" s="24">
        <f t="shared" si="51"/>
        <v>0</v>
      </c>
      <c r="H304" s="24">
        <f t="shared" si="45"/>
        <v>400</v>
      </c>
      <c r="I304" s="24">
        <f t="shared" si="52"/>
        <v>400</v>
      </c>
      <c r="J304" s="24">
        <f t="shared" si="53"/>
        <v>-293.98597434749536</v>
      </c>
      <c r="K304" s="24">
        <f t="shared" si="54"/>
        <v>-6.9386274503813183E-11</v>
      </c>
      <c r="L304" s="24">
        <f t="shared" si="46"/>
        <v>-293.98597434756476</v>
      </c>
    </row>
    <row r="305" spans="1:12" x14ac:dyDescent="0.2">
      <c r="A305" s="132"/>
      <c r="B305" s="25">
        <f t="shared" si="55"/>
        <v>293</v>
      </c>
      <c r="C305" s="24">
        <f t="shared" si="47"/>
        <v>0</v>
      </c>
      <c r="D305" s="48">
        <f t="shared" si="48"/>
        <v>0</v>
      </c>
      <c r="E305" s="24">
        <f t="shared" si="49"/>
        <v>0</v>
      </c>
      <c r="F305" s="48">
        <f t="shared" si="50"/>
        <v>0</v>
      </c>
      <c r="G305" s="24">
        <f t="shared" si="51"/>
        <v>0</v>
      </c>
      <c r="H305" s="24">
        <f t="shared" si="45"/>
        <v>400</v>
      </c>
      <c r="I305" s="24">
        <f t="shared" si="52"/>
        <v>400</v>
      </c>
      <c r="J305" s="24">
        <f t="shared" si="53"/>
        <v>-293.98597434749536</v>
      </c>
      <c r="K305" s="24">
        <f t="shared" si="54"/>
        <v>-6.9386274503813183E-11</v>
      </c>
      <c r="L305" s="24">
        <f t="shared" si="46"/>
        <v>-293.98597434756476</v>
      </c>
    </row>
    <row r="306" spans="1:12" x14ac:dyDescent="0.2">
      <c r="A306" s="132"/>
      <c r="B306" s="25">
        <f t="shared" si="55"/>
        <v>294</v>
      </c>
      <c r="C306" s="24">
        <f t="shared" si="47"/>
        <v>0</v>
      </c>
      <c r="D306" s="48">
        <f t="shared" si="48"/>
        <v>0</v>
      </c>
      <c r="E306" s="24">
        <f t="shared" si="49"/>
        <v>0</v>
      </c>
      <c r="F306" s="48">
        <f t="shared" si="50"/>
        <v>0</v>
      </c>
      <c r="G306" s="24">
        <f t="shared" si="51"/>
        <v>0</v>
      </c>
      <c r="H306" s="24">
        <f t="shared" si="45"/>
        <v>400</v>
      </c>
      <c r="I306" s="24">
        <f t="shared" si="52"/>
        <v>400</v>
      </c>
      <c r="J306" s="24">
        <f t="shared" si="53"/>
        <v>-293.98597434749536</v>
      </c>
      <c r="K306" s="24">
        <f t="shared" si="54"/>
        <v>-6.9386274503813183E-11</v>
      </c>
      <c r="L306" s="24">
        <f t="shared" si="46"/>
        <v>-293.98597434756476</v>
      </c>
    </row>
    <row r="307" spans="1:12" x14ac:dyDescent="0.2">
      <c r="A307" s="132"/>
      <c r="B307" s="25">
        <f t="shared" si="55"/>
        <v>295</v>
      </c>
      <c r="C307" s="24">
        <f t="shared" si="47"/>
        <v>0</v>
      </c>
      <c r="D307" s="48">
        <f t="shared" si="48"/>
        <v>0</v>
      </c>
      <c r="E307" s="24">
        <f t="shared" si="49"/>
        <v>0</v>
      </c>
      <c r="F307" s="48">
        <f t="shared" si="50"/>
        <v>0</v>
      </c>
      <c r="G307" s="24">
        <f t="shared" si="51"/>
        <v>0</v>
      </c>
      <c r="H307" s="24">
        <f t="shared" si="45"/>
        <v>400</v>
      </c>
      <c r="I307" s="24">
        <f t="shared" si="52"/>
        <v>400</v>
      </c>
      <c r="J307" s="24">
        <f t="shared" si="53"/>
        <v>-293.98597434749536</v>
      </c>
      <c r="K307" s="24">
        <f t="shared" si="54"/>
        <v>-6.9386274503813183E-11</v>
      </c>
      <c r="L307" s="24">
        <f t="shared" si="46"/>
        <v>-293.98597434756476</v>
      </c>
    </row>
    <row r="308" spans="1:12" x14ac:dyDescent="0.2">
      <c r="A308" s="132"/>
      <c r="B308" s="25">
        <f t="shared" si="55"/>
        <v>296</v>
      </c>
      <c r="C308" s="24">
        <f t="shared" si="47"/>
        <v>0</v>
      </c>
      <c r="D308" s="48">
        <f t="shared" si="48"/>
        <v>0</v>
      </c>
      <c r="E308" s="24">
        <f t="shared" si="49"/>
        <v>0</v>
      </c>
      <c r="F308" s="48">
        <f t="shared" si="50"/>
        <v>0</v>
      </c>
      <c r="G308" s="24">
        <f t="shared" si="51"/>
        <v>0</v>
      </c>
      <c r="H308" s="24">
        <f t="shared" si="45"/>
        <v>400</v>
      </c>
      <c r="I308" s="24">
        <f t="shared" si="52"/>
        <v>400</v>
      </c>
      <c r="J308" s="24">
        <f t="shared" si="53"/>
        <v>-293.98597434749536</v>
      </c>
      <c r="K308" s="24">
        <f t="shared" si="54"/>
        <v>-6.9386274503813183E-11</v>
      </c>
      <c r="L308" s="24">
        <f t="shared" si="46"/>
        <v>-293.98597434756476</v>
      </c>
    </row>
    <row r="309" spans="1:12" x14ac:dyDescent="0.2">
      <c r="A309" s="132"/>
      <c r="B309" s="25">
        <f t="shared" si="55"/>
        <v>297</v>
      </c>
      <c r="C309" s="24">
        <f t="shared" si="47"/>
        <v>0</v>
      </c>
      <c r="D309" s="48">
        <f t="shared" si="48"/>
        <v>0</v>
      </c>
      <c r="E309" s="24">
        <f t="shared" si="49"/>
        <v>0</v>
      </c>
      <c r="F309" s="48">
        <f t="shared" si="50"/>
        <v>0</v>
      </c>
      <c r="G309" s="24">
        <f t="shared" si="51"/>
        <v>0</v>
      </c>
      <c r="H309" s="24">
        <f t="shared" si="45"/>
        <v>400</v>
      </c>
      <c r="I309" s="24">
        <f t="shared" si="52"/>
        <v>400</v>
      </c>
      <c r="J309" s="24">
        <f t="shared" si="53"/>
        <v>-293.98597434749536</v>
      </c>
      <c r="K309" s="24">
        <f t="shared" si="54"/>
        <v>-6.9386274503813183E-11</v>
      </c>
      <c r="L309" s="24">
        <f t="shared" si="46"/>
        <v>-293.98597434756476</v>
      </c>
    </row>
    <row r="310" spans="1:12" x14ac:dyDescent="0.2">
      <c r="A310" s="132"/>
      <c r="B310" s="25">
        <f t="shared" si="55"/>
        <v>298</v>
      </c>
      <c r="C310" s="24">
        <f t="shared" si="47"/>
        <v>0</v>
      </c>
      <c r="D310" s="48">
        <f t="shared" si="48"/>
        <v>0</v>
      </c>
      <c r="E310" s="24">
        <f t="shared" si="49"/>
        <v>0</v>
      </c>
      <c r="F310" s="48">
        <f t="shared" si="50"/>
        <v>0</v>
      </c>
      <c r="G310" s="24">
        <f t="shared" si="51"/>
        <v>0</v>
      </c>
      <c r="H310" s="24">
        <f t="shared" si="45"/>
        <v>400</v>
      </c>
      <c r="I310" s="24">
        <f t="shared" si="52"/>
        <v>400</v>
      </c>
      <c r="J310" s="24">
        <f t="shared" si="53"/>
        <v>-293.98597434749536</v>
      </c>
      <c r="K310" s="24">
        <f t="shared" si="54"/>
        <v>-6.9386274503813183E-11</v>
      </c>
      <c r="L310" s="24">
        <f t="shared" si="46"/>
        <v>-293.98597434756476</v>
      </c>
    </row>
    <row r="311" spans="1:12" x14ac:dyDescent="0.2">
      <c r="A311" s="132"/>
      <c r="B311" s="25">
        <f t="shared" si="55"/>
        <v>299</v>
      </c>
      <c r="C311" s="24">
        <f t="shared" si="47"/>
        <v>0</v>
      </c>
      <c r="D311" s="48">
        <f t="shared" si="48"/>
        <v>0</v>
      </c>
      <c r="E311" s="24">
        <f t="shared" si="49"/>
        <v>0</v>
      </c>
      <c r="F311" s="48">
        <f t="shared" si="50"/>
        <v>0</v>
      </c>
      <c r="G311" s="24">
        <f t="shared" si="51"/>
        <v>0</v>
      </c>
      <c r="H311" s="24">
        <f t="shared" si="45"/>
        <v>400</v>
      </c>
      <c r="I311" s="24">
        <f t="shared" si="52"/>
        <v>400</v>
      </c>
      <c r="J311" s="24">
        <f t="shared" si="53"/>
        <v>-293.98597434749536</v>
      </c>
      <c r="K311" s="24">
        <f t="shared" si="54"/>
        <v>-6.9386274503813183E-11</v>
      </c>
      <c r="L311" s="24">
        <f t="shared" si="46"/>
        <v>-293.98597434756476</v>
      </c>
    </row>
    <row r="312" spans="1:12" x14ac:dyDescent="0.2">
      <c r="A312" s="132"/>
      <c r="B312" s="25">
        <f t="shared" si="55"/>
        <v>300</v>
      </c>
      <c r="C312" s="24">
        <f t="shared" si="47"/>
        <v>0</v>
      </c>
      <c r="D312" s="48">
        <f t="shared" si="48"/>
        <v>0</v>
      </c>
      <c r="E312" s="24">
        <f t="shared" si="49"/>
        <v>0</v>
      </c>
      <c r="F312" s="48">
        <f t="shared" si="50"/>
        <v>0</v>
      </c>
      <c r="G312" s="24">
        <f t="shared" si="51"/>
        <v>0</v>
      </c>
      <c r="H312" s="24">
        <f t="shared" si="45"/>
        <v>400</v>
      </c>
      <c r="I312" s="24">
        <f t="shared" si="52"/>
        <v>400</v>
      </c>
      <c r="J312" s="24">
        <f t="shared" si="53"/>
        <v>-293.98597434749536</v>
      </c>
      <c r="K312" s="24">
        <f t="shared" si="54"/>
        <v>-6.9386274503813183E-11</v>
      </c>
      <c r="L312" s="24">
        <f t="shared" si="46"/>
        <v>-293.98597434756476</v>
      </c>
    </row>
    <row r="313" spans="1:12" x14ac:dyDescent="0.2">
      <c r="A313" s="132">
        <f>A301+1</f>
        <v>26</v>
      </c>
      <c r="B313" s="25">
        <f t="shared" si="55"/>
        <v>301</v>
      </c>
      <c r="C313" s="24">
        <f t="shared" si="47"/>
        <v>0</v>
      </c>
      <c r="D313" s="48">
        <f t="shared" si="48"/>
        <v>0</v>
      </c>
      <c r="E313" s="24">
        <f t="shared" si="49"/>
        <v>0</v>
      </c>
      <c r="F313" s="48">
        <f t="shared" si="50"/>
        <v>0</v>
      </c>
      <c r="G313" s="24">
        <f t="shared" si="51"/>
        <v>0</v>
      </c>
      <c r="H313" s="24">
        <f t="shared" si="45"/>
        <v>400</v>
      </c>
      <c r="I313" s="24">
        <f t="shared" si="52"/>
        <v>400</v>
      </c>
      <c r="J313" s="24">
        <f t="shared" si="53"/>
        <v>-293.98597434749536</v>
      </c>
      <c r="K313" s="24">
        <f t="shared" si="54"/>
        <v>-6.9386274503813183E-11</v>
      </c>
      <c r="L313" s="24">
        <f t="shared" si="46"/>
        <v>-293.98597434756476</v>
      </c>
    </row>
    <row r="314" spans="1:12" x14ac:dyDescent="0.2">
      <c r="A314" s="132"/>
      <c r="B314" s="25">
        <f t="shared" si="55"/>
        <v>302</v>
      </c>
      <c r="C314" s="24">
        <f t="shared" si="47"/>
        <v>0</v>
      </c>
      <c r="D314" s="48">
        <f t="shared" si="48"/>
        <v>0</v>
      </c>
      <c r="E314" s="24">
        <f t="shared" si="49"/>
        <v>0</v>
      </c>
      <c r="F314" s="48">
        <f t="shared" si="50"/>
        <v>0</v>
      </c>
      <c r="G314" s="24">
        <f t="shared" si="51"/>
        <v>0</v>
      </c>
      <c r="H314" s="24">
        <f t="shared" si="45"/>
        <v>400</v>
      </c>
      <c r="I314" s="24">
        <f t="shared" si="52"/>
        <v>400</v>
      </c>
      <c r="J314" s="24">
        <f t="shared" si="53"/>
        <v>-293.98597434749536</v>
      </c>
      <c r="K314" s="24">
        <f t="shared" si="54"/>
        <v>-6.9386274503813183E-11</v>
      </c>
      <c r="L314" s="24">
        <f t="shared" si="46"/>
        <v>-293.98597434756476</v>
      </c>
    </row>
    <row r="315" spans="1:12" x14ac:dyDescent="0.2">
      <c r="A315" s="132"/>
      <c r="B315" s="25">
        <f t="shared" si="55"/>
        <v>303</v>
      </c>
      <c r="C315" s="24">
        <f t="shared" si="47"/>
        <v>0</v>
      </c>
      <c r="D315" s="48">
        <f t="shared" si="48"/>
        <v>0</v>
      </c>
      <c r="E315" s="24">
        <f t="shared" si="49"/>
        <v>0</v>
      </c>
      <c r="F315" s="48">
        <f t="shared" si="50"/>
        <v>0</v>
      </c>
      <c r="G315" s="24">
        <f t="shared" si="51"/>
        <v>0</v>
      </c>
      <c r="H315" s="24">
        <f t="shared" si="45"/>
        <v>400</v>
      </c>
      <c r="I315" s="24">
        <f t="shared" si="52"/>
        <v>400</v>
      </c>
      <c r="J315" s="24">
        <f t="shared" si="53"/>
        <v>-293.98597434749536</v>
      </c>
      <c r="K315" s="24">
        <f t="shared" si="54"/>
        <v>-6.9386274503813183E-11</v>
      </c>
      <c r="L315" s="24">
        <f t="shared" si="46"/>
        <v>-293.98597434756476</v>
      </c>
    </row>
    <row r="316" spans="1:12" x14ac:dyDescent="0.2">
      <c r="A316" s="132"/>
      <c r="B316" s="25">
        <f t="shared" si="55"/>
        <v>304</v>
      </c>
      <c r="C316" s="24">
        <f t="shared" si="47"/>
        <v>0</v>
      </c>
      <c r="D316" s="48">
        <f t="shared" si="48"/>
        <v>0</v>
      </c>
      <c r="E316" s="24">
        <f t="shared" si="49"/>
        <v>0</v>
      </c>
      <c r="F316" s="48">
        <f t="shared" si="50"/>
        <v>0</v>
      </c>
      <c r="G316" s="24">
        <f t="shared" si="51"/>
        <v>0</v>
      </c>
      <c r="H316" s="24">
        <f t="shared" si="45"/>
        <v>400</v>
      </c>
      <c r="I316" s="24">
        <f t="shared" si="52"/>
        <v>400</v>
      </c>
      <c r="J316" s="24">
        <f t="shared" si="53"/>
        <v>-293.98597434749536</v>
      </c>
      <c r="K316" s="24">
        <f t="shared" si="54"/>
        <v>-6.9386274503813183E-11</v>
      </c>
      <c r="L316" s="24">
        <f t="shared" si="46"/>
        <v>-293.98597434756476</v>
      </c>
    </row>
    <row r="317" spans="1:12" x14ac:dyDescent="0.2">
      <c r="A317" s="132"/>
      <c r="B317" s="25">
        <f t="shared" si="55"/>
        <v>305</v>
      </c>
      <c r="C317" s="24">
        <f t="shared" si="47"/>
        <v>0</v>
      </c>
      <c r="D317" s="48">
        <f t="shared" si="48"/>
        <v>0</v>
      </c>
      <c r="E317" s="24">
        <f t="shared" si="49"/>
        <v>0</v>
      </c>
      <c r="F317" s="48">
        <f t="shared" si="50"/>
        <v>0</v>
      </c>
      <c r="G317" s="24">
        <f t="shared" si="51"/>
        <v>0</v>
      </c>
      <c r="H317" s="24">
        <f t="shared" si="45"/>
        <v>400</v>
      </c>
      <c r="I317" s="24">
        <f t="shared" si="52"/>
        <v>400</v>
      </c>
      <c r="J317" s="24">
        <f t="shared" si="53"/>
        <v>-293.98597434749536</v>
      </c>
      <c r="K317" s="24">
        <f t="shared" si="54"/>
        <v>-6.9386274503813183E-11</v>
      </c>
      <c r="L317" s="24">
        <f t="shared" si="46"/>
        <v>-293.98597434756476</v>
      </c>
    </row>
    <row r="318" spans="1:12" x14ac:dyDescent="0.2">
      <c r="A318" s="132"/>
      <c r="B318" s="25">
        <f t="shared" si="55"/>
        <v>306</v>
      </c>
      <c r="C318" s="24">
        <f t="shared" si="47"/>
        <v>0</v>
      </c>
      <c r="D318" s="48">
        <f t="shared" si="48"/>
        <v>0</v>
      </c>
      <c r="E318" s="24">
        <f t="shared" si="49"/>
        <v>0</v>
      </c>
      <c r="F318" s="48">
        <f t="shared" si="50"/>
        <v>0</v>
      </c>
      <c r="G318" s="24">
        <f t="shared" si="51"/>
        <v>0</v>
      </c>
      <c r="H318" s="24">
        <f t="shared" si="45"/>
        <v>400</v>
      </c>
      <c r="I318" s="24">
        <f t="shared" si="52"/>
        <v>400</v>
      </c>
      <c r="J318" s="24">
        <f t="shared" si="53"/>
        <v>-293.98597434749536</v>
      </c>
      <c r="K318" s="24">
        <f t="shared" si="54"/>
        <v>-6.9386274503813183E-11</v>
      </c>
      <c r="L318" s="24">
        <f t="shared" si="46"/>
        <v>-293.98597434756476</v>
      </c>
    </row>
    <row r="319" spans="1:12" x14ac:dyDescent="0.2">
      <c r="A319" s="132"/>
      <c r="B319" s="25">
        <f t="shared" si="55"/>
        <v>307</v>
      </c>
      <c r="C319" s="24">
        <f t="shared" si="47"/>
        <v>0</v>
      </c>
      <c r="D319" s="48">
        <f t="shared" si="48"/>
        <v>0</v>
      </c>
      <c r="E319" s="24">
        <f t="shared" si="49"/>
        <v>0</v>
      </c>
      <c r="F319" s="48">
        <f t="shared" si="50"/>
        <v>0</v>
      </c>
      <c r="G319" s="24">
        <f t="shared" si="51"/>
        <v>0</v>
      </c>
      <c r="H319" s="24">
        <f t="shared" si="45"/>
        <v>400</v>
      </c>
      <c r="I319" s="24">
        <f t="shared" si="52"/>
        <v>400</v>
      </c>
      <c r="J319" s="24">
        <f t="shared" si="53"/>
        <v>-293.98597434749536</v>
      </c>
      <c r="K319" s="24">
        <f t="shared" si="54"/>
        <v>-6.9386274503813183E-11</v>
      </c>
      <c r="L319" s="24">
        <f t="shared" si="46"/>
        <v>-293.98597434756476</v>
      </c>
    </row>
    <row r="320" spans="1:12" x14ac:dyDescent="0.2">
      <c r="A320" s="132"/>
      <c r="B320" s="25">
        <f t="shared" si="55"/>
        <v>308</v>
      </c>
      <c r="C320" s="24">
        <f t="shared" si="47"/>
        <v>0</v>
      </c>
      <c r="D320" s="48">
        <f t="shared" si="48"/>
        <v>0</v>
      </c>
      <c r="E320" s="24">
        <f t="shared" si="49"/>
        <v>0</v>
      </c>
      <c r="F320" s="48">
        <f t="shared" si="50"/>
        <v>0</v>
      </c>
      <c r="G320" s="24">
        <f t="shared" si="51"/>
        <v>0</v>
      </c>
      <c r="H320" s="24">
        <f t="shared" si="45"/>
        <v>400</v>
      </c>
      <c r="I320" s="24">
        <f t="shared" si="52"/>
        <v>400</v>
      </c>
      <c r="J320" s="24">
        <f t="shared" si="53"/>
        <v>-293.98597434749536</v>
      </c>
      <c r="K320" s="24">
        <f t="shared" si="54"/>
        <v>-6.9386274503813183E-11</v>
      </c>
      <c r="L320" s="24">
        <f t="shared" si="46"/>
        <v>-293.98597434756476</v>
      </c>
    </row>
    <row r="321" spans="1:12" x14ac:dyDescent="0.2">
      <c r="A321" s="132"/>
      <c r="B321" s="25">
        <f t="shared" si="55"/>
        <v>309</v>
      </c>
      <c r="C321" s="24">
        <f t="shared" si="47"/>
        <v>0</v>
      </c>
      <c r="D321" s="48">
        <f t="shared" si="48"/>
        <v>0</v>
      </c>
      <c r="E321" s="24">
        <f t="shared" si="49"/>
        <v>0</v>
      </c>
      <c r="F321" s="48">
        <f t="shared" si="50"/>
        <v>0</v>
      </c>
      <c r="G321" s="24">
        <f t="shared" si="51"/>
        <v>0</v>
      </c>
      <c r="H321" s="24">
        <f t="shared" si="45"/>
        <v>400</v>
      </c>
      <c r="I321" s="24">
        <f t="shared" si="52"/>
        <v>400</v>
      </c>
      <c r="J321" s="24">
        <f t="shared" si="53"/>
        <v>-293.98597434749536</v>
      </c>
      <c r="K321" s="24">
        <f t="shared" si="54"/>
        <v>-6.9386274503813183E-11</v>
      </c>
      <c r="L321" s="24">
        <f t="shared" si="46"/>
        <v>-293.98597434756476</v>
      </c>
    </row>
    <row r="322" spans="1:12" x14ac:dyDescent="0.2">
      <c r="A322" s="132"/>
      <c r="B322" s="25">
        <f t="shared" si="55"/>
        <v>310</v>
      </c>
      <c r="C322" s="24">
        <f t="shared" si="47"/>
        <v>0</v>
      </c>
      <c r="D322" s="48">
        <f t="shared" si="48"/>
        <v>0</v>
      </c>
      <c r="E322" s="24">
        <f t="shared" si="49"/>
        <v>0</v>
      </c>
      <c r="F322" s="48">
        <f t="shared" si="50"/>
        <v>0</v>
      </c>
      <c r="G322" s="24">
        <f t="shared" si="51"/>
        <v>0</v>
      </c>
      <c r="H322" s="24">
        <f t="shared" si="45"/>
        <v>400</v>
      </c>
      <c r="I322" s="24">
        <f t="shared" si="52"/>
        <v>400</v>
      </c>
      <c r="J322" s="24">
        <f t="shared" si="53"/>
        <v>-293.98597434749536</v>
      </c>
      <c r="K322" s="24">
        <f t="shared" si="54"/>
        <v>-6.9386274503813183E-11</v>
      </c>
      <c r="L322" s="24">
        <f t="shared" si="46"/>
        <v>-293.98597434756476</v>
      </c>
    </row>
    <row r="323" spans="1:12" x14ac:dyDescent="0.2">
      <c r="A323" s="132"/>
      <c r="B323" s="25">
        <f t="shared" si="55"/>
        <v>311</v>
      </c>
      <c r="C323" s="24">
        <f t="shared" si="47"/>
        <v>0</v>
      </c>
      <c r="D323" s="48">
        <f t="shared" si="48"/>
        <v>0</v>
      </c>
      <c r="E323" s="24">
        <f t="shared" si="49"/>
        <v>0</v>
      </c>
      <c r="F323" s="48">
        <f t="shared" si="50"/>
        <v>0</v>
      </c>
      <c r="G323" s="24">
        <f t="shared" si="51"/>
        <v>0</v>
      </c>
      <c r="H323" s="24">
        <f t="shared" si="45"/>
        <v>400</v>
      </c>
      <c r="I323" s="24">
        <f t="shared" si="52"/>
        <v>400</v>
      </c>
      <c r="J323" s="24">
        <f t="shared" si="53"/>
        <v>-293.98597434749536</v>
      </c>
      <c r="K323" s="24">
        <f t="shared" si="54"/>
        <v>-6.9386274503813183E-11</v>
      </c>
      <c r="L323" s="24">
        <f t="shared" si="46"/>
        <v>-293.98597434756476</v>
      </c>
    </row>
    <row r="324" spans="1:12" x14ac:dyDescent="0.2">
      <c r="A324" s="132"/>
      <c r="B324" s="25">
        <f t="shared" si="55"/>
        <v>312</v>
      </c>
      <c r="C324" s="24">
        <f t="shared" si="47"/>
        <v>0</v>
      </c>
      <c r="D324" s="48">
        <f t="shared" si="48"/>
        <v>0</v>
      </c>
      <c r="E324" s="24">
        <f t="shared" si="49"/>
        <v>0</v>
      </c>
      <c r="F324" s="48">
        <f t="shared" si="50"/>
        <v>0</v>
      </c>
      <c r="G324" s="24">
        <f t="shared" si="51"/>
        <v>0</v>
      </c>
      <c r="H324" s="24">
        <f t="shared" si="45"/>
        <v>400</v>
      </c>
      <c r="I324" s="24">
        <f t="shared" si="52"/>
        <v>400</v>
      </c>
      <c r="J324" s="24">
        <f t="shared" si="53"/>
        <v>-293.98597434749536</v>
      </c>
      <c r="K324" s="24">
        <f t="shared" si="54"/>
        <v>-6.9386274503813183E-11</v>
      </c>
      <c r="L324" s="24">
        <f t="shared" si="46"/>
        <v>-293.98597434756476</v>
      </c>
    </row>
    <row r="325" spans="1:12" x14ac:dyDescent="0.2">
      <c r="A325" s="132">
        <f>A313+1</f>
        <v>27</v>
      </c>
      <c r="B325" s="25">
        <f t="shared" si="55"/>
        <v>313</v>
      </c>
      <c r="C325" s="24">
        <f t="shared" si="47"/>
        <v>0</v>
      </c>
      <c r="D325" s="48">
        <f t="shared" si="48"/>
        <v>0</v>
      </c>
      <c r="E325" s="24">
        <f t="shared" si="49"/>
        <v>0</v>
      </c>
      <c r="F325" s="48">
        <f t="shared" si="50"/>
        <v>0</v>
      </c>
      <c r="G325" s="24">
        <f t="shared" si="51"/>
        <v>0</v>
      </c>
      <c r="H325" s="24">
        <f t="shared" si="45"/>
        <v>400</v>
      </c>
      <c r="I325" s="24">
        <f t="shared" si="52"/>
        <v>400</v>
      </c>
      <c r="J325" s="24">
        <f t="shared" si="53"/>
        <v>-293.98597434749536</v>
      </c>
      <c r="K325" s="24">
        <f t="shared" si="54"/>
        <v>-6.9386274503813183E-11</v>
      </c>
      <c r="L325" s="24">
        <f t="shared" si="46"/>
        <v>-293.98597434756476</v>
      </c>
    </row>
    <row r="326" spans="1:12" x14ac:dyDescent="0.2">
      <c r="A326" s="132"/>
      <c r="B326" s="25">
        <f t="shared" si="55"/>
        <v>314</v>
      </c>
      <c r="C326" s="24">
        <f t="shared" si="47"/>
        <v>0</v>
      </c>
      <c r="D326" s="48">
        <f t="shared" si="48"/>
        <v>0</v>
      </c>
      <c r="E326" s="24">
        <f t="shared" si="49"/>
        <v>0</v>
      </c>
      <c r="F326" s="48">
        <f t="shared" si="50"/>
        <v>0</v>
      </c>
      <c r="G326" s="24">
        <f t="shared" si="51"/>
        <v>0</v>
      </c>
      <c r="H326" s="24">
        <f t="shared" si="45"/>
        <v>400</v>
      </c>
      <c r="I326" s="24">
        <f t="shared" si="52"/>
        <v>400</v>
      </c>
      <c r="J326" s="24">
        <f t="shared" si="53"/>
        <v>-293.98597434749536</v>
      </c>
      <c r="K326" s="24">
        <f t="shared" si="54"/>
        <v>-6.9386274503813183E-11</v>
      </c>
      <c r="L326" s="24">
        <f t="shared" si="46"/>
        <v>-293.98597434756476</v>
      </c>
    </row>
    <row r="327" spans="1:12" x14ac:dyDescent="0.2">
      <c r="A327" s="132"/>
      <c r="B327" s="25">
        <f t="shared" si="55"/>
        <v>315</v>
      </c>
      <c r="C327" s="24">
        <f t="shared" si="47"/>
        <v>0</v>
      </c>
      <c r="D327" s="48">
        <f t="shared" si="48"/>
        <v>0</v>
      </c>
      <c r="E327" s="24">
        <f t="shared" si="49"/>
        <v>0</v>
      </c>
      <c r="F327" s="48">
        <f t="shared" si="50"/>
        <v>0</v>
      </c>
      <c r="G327" s="24">
        <f t="shared" si="51"/>
        <v>0</v>
      </c>
      <c r="H327" s="24">
        <f t="shared" si="45"/>
        <v>400</v>
      </c>
      <c r="I327" s="24">
        <f t="shared" si="52"/>
        <v>400</v>
      </c>
      <c r="J327" s="24">
        <f t="shared" si="53"/>
        <v>-293.98597434749536</v>
      </c>
      <c r="K327" s="24">
        <f t="shared" si="54"/>
        <v>-6.9386274503813183E-11</v>
      </c>
      <c r="L327" s="24">
        <f t="shared" si="46"/>
        <v>-293.98597434756476</v>
      </c>
    </row>
    <row r="328" spans="1:12" x14ac:dyDescent="0.2">
      <c r="A328" s="132"/>
      <c r="B328" s="25">
        <f t="shared" si="55"/>
        <v>316</v>
      </c>
      <c r="C328" s="24">
        <f t="shared" si="47"/>
        <v>0</v>
      </c>
      <c r="D328" s="48">
        <f t="shared" si="48"/>
        <v>0</v>
      </c>
      <c r="E328" s="24">
        <f t="shared" si="49"/>
        <v>0</v>
      </c>
      <c r="F328" s="48">
        <f t="shared" si="50"/>
        <v>0</v>
      </c>
      <c r="G328" s="24">
        <f t="shared" si="51"/>
        <v>0</v>
      </c>
      <c r="H328" s="24">
        <f t="shared" si="45"/>
        <v>400</v>
      </c>
      <c r="I328" s="24">
        <f t="shared" si="52"/>
        <v>400</v>
      </c>
      <c r="J328" s="24">
        <f t="shared" si="53"/>
        <v>-293.98597434749536</v>
      </c>
      <c r="K328" s="24">
        <f t="shared" si="54"/>
        <v>-6.9386274503813183E-11</v>
      </c>
      <c r="L328" s="24">
        <f t="shared" si="46"/>
        <v>-293.98597434756476</v>
      </c>
    </row>
    <row r="329" spans="1:12" x14ac:dyDescent="0.2">
      <c r="A329" s="132"/>
      <c r="B329" s="25">
        <f t="shared" si="55"/>
        <v>317</v>
      </c>
      <c r="C329" s="24">
        <f t="shared" si="47"/>
        <v>0</v>
      </c>
      <c r="D329" s="48">
        <f t="shared" si="48"/>
        <v>0</v>
      </c>
      <c r="E329" s="24">
        <f t="shared" si="49"/>
        <v>0</v>
      </c>
      <c r="F329" s="48">
        <f t="shared" si="50"/>
        <v>0</v>
      </c>
      <c r="G329" s="24">
        <f t="shared" si="51"/>
        <v>0</v>
      </c>
      <c r="H329" s="24">
        <f t="shared" si="45"/>
        <v>400</v>
      </c>
      <c r="I329" s="24">
        <f t="shared" si="52"/>
        <v>400</v>
      </c>
      <c r="J329" s="24">
        <f t="shared" si="53"/>
        <v>-293.98597434749536</v>
      </c>
      <c r="K329" s="24">
        <f t="shared" si="54"/>
        <v>-6.9386274503813183E-11</v>
      </c>
      <c r="L329" s="24">
        <f t="shared" si="46"/>
        <v>-293.98597434756476</v>
      </c>
    </row>
    <row r="330" spans="1:12" x14ac:dyDescent="0.2">
      <c r="A330" s="132"/>
      <c r="B330" s="25">
        <f t="shared" si="55"/>
        <v>318</v>
      </c>
      <c r="C330" s="24">
        <f t="shared" si="47"/>
        <v>0</v>
      </c>
      <c r="D330" s="48">
        <f t="shared" si="48"/>
        <v>0</v>
      </c>
      <c r="E330" s="24">
        <f t="shared" si="49"/>
        <v>0</v>
      </c>
      <c r="F330" s="48">
        <f t="shared" si="50"/>
        <v>0</v>
      </c>
      <c r="G330" s="24">
        <f t="shared" si="51"/>
        <v>0</v>
      </c>
      <c r="H330" s="24">
        <f t="shared" si="45"/>
        <v>400</v>
      </c>
      <c r="I330" s="24">
        <f t="shared" si="52"/>
        <v>400</v>
      </c>
      <c r="J330" s="24">
        <f t="shared" si="53"/>
        <v>-293.98597434749536</v>
      </c>
      <c r="K330" s="24">
        <f t="shared" si="54"/>
        <v>-6.9386274503813183E-11</v>
      </c>
      <c r="L330" s="24">
        <f t="shared" si="46"/>
        <v>-293.98597434756476</v>
      </c>
    </row>
    <row r="331" spans="1:12" x14ac:dyDescent="0.2">
      <c r="A331" s="132"/>
      <c r="B331" s="25">
        <f t="shared" si="55"/>
        <v>319</v>
      </c>
      <c r="C331" s="24">
        <f t="shared" si="47"/>
        <v>0</v>
      </c>
      <c r="D331" s="48">
        <f t="shared" si="48"/>
        <v>0</v>
      </c>
      <c r="E331" s="24">
        <f t="shared" si="49"/>
        <v>0</v>
      </c>
      <c r="F331" s="48">
        <f t="shared" si="50"/>
        <v>0</v>
      </c>
      <c r="G331" s="24">
        <f t="shared" si="51"/>
        <v>0</v>
      </c>
      <c r="H331" s="24">
        <f t="shared" si="45"/>
        <v>400</v>
      </c>
      <c r="I331" s="24">
        <f t="shared" si="52"/>
        <v>400</v>
      </c>
      <c r="J331" s="24">
        <f t="shared" si="53"/>
        <v>-293.98597434749536</v>
      </c>
      <c r="K331" s="24">
        <f t="shared" si="54"/>
        <v>-6.9386274503813183E-11</v>
      </c>
      <c r="L331" s="24">
        <f t="shared" si="46"/>
        <v>-293.98597434756476</v>
      </c>
    </row>
    <row r="332" spans="1:12" x14ac:dyDescent="0.2">
      <c r="A332" s="132"/>
      <c r="B332" s="25">
        <f t="shared" si="55"/>
        <v>320</v>
      </c>
      <c r="C332" s="24">
        <f t="shared" si="47"/>
        <v>0</v>
      </c>
      <c r="D332" s="48">
        <f t="shared" si="48"/>
        <v>0</v>
      </c>
      <c r="E332" s="24">
        <f t="shared" si="49"/>
        <v>0</v>
      </c>
      <c r="F332" s="48">
        <f t="shared" si="50"/>
        <v>0</v>
      </c>
      <c r="G332" s="24">
        <f t="shared" si="51"/>
        <v>0</v>
      </c>
      <c r="H332" s="24">
        <f t="shared" si="45"/>
        <v>400</v>
      </c>
      <c r="I332" s="24">
        <f t="shared" si="52"/>
        <v>400</v>
      </c>
      <c r="J332" s="24">
        <f t="shared" si="53"/>
        <v>-293.98597434749536</v>
      </c>
      <c r="K332" s="24">
        <f t="shared" si="54"/>
        <v>-6.9386274503813183E-11</v>
      </c>
      <c r="L332" s="24">
        <f t="shared" si="46"/>
        <v>-293.98597434756476</v>
      </c>
    </row>
    <row r="333" spans="1:12" x14ac:dyDescent="0.2">
      <c r="A333" s="132"/>
      <c r="B333" s="25">
        <f t="shared" si="55"/>
        <v>321</v>
      </c>
      <c r="C333" s="24">
        <f t="shared" si="47"/>
        <v>0</v>
      </c>
      <c r="D333" s="48">
        <f t="shared" si="48"/>
        <v>0</v>
      </c>
      <c r="E333" s="24">
        <f t="shared" si="49"/>
        <v>0</v>
      </c>
      <c r="F333" s="48">
        <f t="shared" si="50"/>
        <v>0</v>
      </c>
      <c r="G333" s="24">
        <f t="shared" si="51"/>
        <v>0</v>
      </c>
      <c r="H333" s="24">
        <f t="shared" ref="H333:H396" si="56">$G$8</f>
        <v>400</v>
      </c>
      <c r="I333" s="24">
        <f t="shared" si="52"/>
        <v>400</v>
      </c>
      <c r="J333" s="24">
        <f t="shared" si="53"/>
        <v>-293.98597434749536</v>
      </c>
      <c r="K333" s="24">
        <f t="shared" si="54"/>
        <v>-6.9386274503813183E-11</v>
      </c>
      <c r="L333" s="24">
        <f t="shared" ref="L333:L372" si="57">J333+K333</f>
        <v>-293.98597434756476</v>
      </c>
    </row>
    <row r="334" spans="1:12" x14ac:dyDescent="0.2">
      <c r="A334" s="132"/>
      <c r="B334" s="25">
        <f t="shared" si="55"/>
        <v>322</v>
      </c>
      <c r="C334" s="24">
        <f t="shared" ref="C334:C372" si="58">IF(J333*($G$6*0.01/12)&gt;0,J333*($G$6*0.01/12),0)</f>
        <v>0</v>
      </c>
      <c r="D334" s="48">
        <f t="shared" ref="D334:D372" si="59">C334/I334</f>
        <v>0</v>
      </c>
      <c r="E334" s="24">
        <f t="shared" ref="E334:E372" si="60">IF(J333*($G$6*0.01/12)&gt;0,I334-C334,0)</f>
        <v>0</v>
      </c>
      <c r="F334" s="48">
        <f t="shared" ref="F334:F372" si="61">E334/I334</f>
        <v>0</v>
      </c>
      <c r="G334" s="24">
        <f t="shared" ref="G334:G372" si="62">IF(J333*($G$6*0.01/12)&gt;0,(($G$6*0.01/12)*$G$5)/(1-1/(1+($G$6*0.01/12))^($G$7*12)),0)</f>
        <v>0</v>
      </c>
      <c r="H334" s="24">
        <f t="shared" si="56"/>
        <v>400</v>
      </c>
      <c r="I334" s="24">
        <f t="shared" ref="I334:I372" si="63">G334+H334</f>
        <v>400</v>
      </c>
      <c r="J334" s="24">
        <f t="shared" ref="J334:J372" si="64">IF(I334&gt;0,J333-E334,0)</f>
        <v>-293.98597434749536</v>
      </c>
      <c r="K334" s="24">
        <f t="shared" ref="K334:K372" si="65">K333-C334</f>
        <v>-6.9386274503813183E-11</v>
      </c>
      <c r="L334" s="24">
        <f t="shared" si="57"/>
        <v>-293.98597434756476</v>
      </c>
    </row>
    <row r="335" spans="1:12" x14ac:dyDescent="0.2">
      <c r="A335" s="132"/>
      <c r="B335" s="25">
        <f t="shared" si="55"/>
        <v>323</v>
      </c>
      <c r="C335" s="24">
        <f t="shared" si="58"/>
        <v>0</v>
      </c>
      <c r="D335" s="48">
        <f t="shared" si="59"/>
        <v>0</v>
      </c>
      <c r="E335" s="24">
        <f t="shared" si="60"/>
        <v>0</v>
      </c>
      <c r="F335" s="48">
        <f t="shared" si="61"/>
        <v>0</v>
      </c>
      <c r="G335" s="24">
        <f t="shared" si="62"/>
        <v>0</v>
      </c>
      <c r="H335" s="24">
        <f t="shared" si="56"/>
        <v>400</v>
      </c>
      <c r="I335" s="24">
        <f t="shared" si="63"/>
        <v>400</v>
      </c>
      <c r="J335" s="24">
        <f t="shared" si="64"/>
        <v>-293.98597434749536</v>
      </c>
      <c r="K335" s="24">
        <f t="shared" si="65"/>
        <v>-6.9386274503813183E-11</v>
      </c>
      <c r="L335" s="24">
        <f t="shared" si="57"/>
        <v>-293.98597434756476</v>
      </c>
    </row>
    <row r="336" spans="1:12" x14ac:dyDescent="0.2">
      <c r="A336" s="132"/>
      <c r="B336" s="25">
        <f t="shared" si="55"/>
        <v>324</v>
      </c>
      <c r="C336" s="24">
        <f t="shared" si="58"/>
        <v>0</v>
      </c>
      <c r="D336" s="48">
        <f t="shared" si="59"/>
        <v>0</v>
      </c>
      <c r="E336" s="24">
        <f t="shared" si="60"/>
        <v>0</v>
      </c>
      <c r="F336" s="48">
        <f t="shared" si="61"/>
        <v>0</v>
      </c>
      <c r="G336" s="24">
        <f t="shared" si="62"/>
        <v>0</v>
      </c>
      <c r="H336" s="24">
        <f t="shared" si="56"/>
        <v>400</v>
      </c>
      <c r="I336" s="24">
        <f t="shared" si="63"/>
        <v>400</v>
      </c>
      <c r="J336" s="24">
        <f t="shared" si="64"/>
        <v>-293.98597434749536</v>
      </c>
      <c r="K336" s="24">
        <f t="shared" si="65"/>
        <v>-6.9386274503813183E-11</v>
      </c>
      <c r="L336" s="24">
        <f t="shared" si="57"/>
        <v>-293.98597434756476</v>
      </c>
    </row>
    <row r="337" spans="1:12" x14ac:dyDescent="0.2">
      <c r="A337" s="132">
        <f>A325+1</f>
        <v>28</v>
      </c>
      <c r="B337" s="25">
        <f t="shared" si="55"/>
        <v>325</v>
      </c>
      <c r="C337" s="24">
        <f t="shared" si="58"/>
        <v>0</v>
      </c>
      <c r="D337" s="48">
        <f t="shared" si="59"/>
        <v>0</v>
      </c>
      <c r="E337" s="24">
        <f t="shared" si="60"/>
        <v>0</v>
      </c>
      <c r="F337" s="48">
        <f t="shared" si="61"/>
        <v>0</v>
      </c>
      <c r="G337" s="24">
        <f t="shared" si="62"/>
        <v>0</v>
      </c>
      <c r="H337" s="24">
        <f t="shared" si="56"/>
        <v>400</v>
      </c>
      <c r="I337" s="24">
        <f t="shared" si="63"/>
        <v>400</v>
      </c>
      <c r="J337" s="24">
        <f t="shared" si="64"/>
        <v>-293.98597434749536</v>
      </c>
      <c r="K337" s="24">
        <f t="shared" si="65"/>
        <v>-6.9386274503813183E-11</v>
      </c>
      <c r="L337" s="24">
        <f t="shared" si="57"/>
        <v>-293.98597434756476</v>
      </c>
    </row>
    <row r="338" spans="1:12" x14ac:dyDescent="0.2">
      <c r="A338" s="132"/>
      <c r="B338" s="25">
        <f t="shared" si="55"/>
        <v>326</v>
      </c>
      <c r="C338" s="24">
        <f t="shared" si="58"/>
        <v>0</v>
      </c>
      <c r="D338" s="48">
        <f t="shared" si="59"/>
        <v>0</v>
      </c>
      <c r="E338" s="24">
        <f t="shared" si="60"/>
        <v>0</v>
      </c>
      <c r="F338" s="48">
        <f t="shared" si="61"/>
        <v>0</v>
      </c>
      <c r="G338" s="24">
        <f t="shared" si="62"/>
        <v>0</v>
      </c>
      <c r="H338" s="24">
        <f t="shared" si="56"/>
        <v>400</v>
      </c>
      <c r="I338" s="24">
        <f t="shared" si="63"/>
        <v>400</v>
      </c>
      <c r="J338" s="24">
        <f t="shared" si="64"/>
        <v>-293.98597434749536</v>
      </c>
      <c r="K338" s="24">
        <f t="shared" si="65"/>
        <v>-6.9386274503813183E-11</v>
      </c>
      <c r="L338" s="24">
        <f t="shared" si="57"/>
        <v>-293.98597434756476</v>
      </c>
    </row>
    <row r="339" spans="1:12" x14ac:dyDescent="0.2">
      <c r="A339" s="132"/>
      <c r="B339" s="25">
        <f t="shared" si="55"/>
        <v>327</v>
      </c>
      <c r="C339" s="24">
        <f t="shared" si="58"/>
        <v>0</v>
      </c>
      <c r="D339" s="48">
        <f t="shared" si="59"/>
        <v>0</v>
      </c>
      <c r="E339" s="24">
        <f t="shared" si="60"/>
        <v>0</v>
      </c>
      <c r="F339" s="48">
        <f t="shared" si="61"/>
        <v>0</v>
      </c>
      <c r="G339" s="24">
        <f t="shared" si="62"/>
        <v>0</v>
      </c>
      <c r="H339" s="24">
        <f t="shared" si="56"/>
        <v>400</v>
      </c>
      <c r="I339" s="24">
        <f t="shared" si="63"/>
        <v>400</v>
      </c>
      <c r="J339" s="24">
        <f t="shared" si="64"/>
        <v>-293.98597434749536</v>
      </c>
      <c r="K339" s="24">
        <f t="shared" si="65"/>
        <v>-6.9386274503813183E-11</v>
      </c>
      <c r="L339" s="24">
        <f t="shared" si="57"/>
        <v>-293.98597434756476</v>
      </c>
    </row>
    <row r="340" spans="1:12" x14ac:dyDescent="0.2">
      <c r="A340" s="132"/>
      <c r="B340" s="25">
        <f t="shared" si="55"/>
        <v>328</v>
      </c>
      <c r="C340" s="24">
        <f t="shared" si="58"/>
        <v>0</v>
      </c>
      <c r="D340" s="48">
        <f t="shared" si="59"/>
        <v>0</v>
      </c>
      <c r="E340" s="24">
        <f t="shared" si="60"/>
        <v>0</v>
      </c>
      <c r="F340" s="48">
        <f t="shared" si="61"/>
        <v>0</v>
      </c>
      <c r="G340" s="24">
        <f t="shared" si="62"/>
        <v>0</v>
      </c>
      <c r="H340" s="24">
        <f t="shared" si="56"/>
        <v>400</v>
      </c>
      <c r="I340" s="24">
        <f t="shared" si="63"/>
        <v>400</v>
      </c>
      <c r="J340" s="24">
        <f t="shared" si="64"/>
        <v>-293.98597434749536</v>
      </c>
      <c r="K340" s="24">
        <f t="shared" si="65"/>
        <v>-6.9386274503813183E-11</v>
      </c>
      <c r="L340" s="24">
        <f t="shared" si="57"/>
        <v>-293.98597434756476</v>
      </c>
    </row>
    <row r="341" spans="1:12" x14ac:dyDescent="0.2">
      <c r="A341" s="132"/>
      <c r="B341" s="25">
        <f t="shared" si="55"/>
        <v>329</v>
      </c>
      <c r="C341" s="24">
        <f t="shared" si="58"/>
        <v>0</v>
      </c>
      <c r="D341" s="48">
        <f t="shared" si="59"/>
        <v>0</v>
      </c>
      <c r="E341" s="24">
        <f t="shared" si="60"/>
        <v>0</v>
      </c>
      <c r="F341" s="48">
        <f t="shared" si="61"/>
        <v>0</v>
      </c>
      <c r="G341" s="24">
        <f t="shared" si="62"/>
        <v>0</v>
      </c>
      <c r="H341" s="24">
        <f t="shared" si="56"/>
        <v>400</v>
      </c>
      <c r="I341" s="24">
        <f t="shared" si="63"/>
        <v>400</v>
      </c>
      <c r="J341" s="24">
        <f t="shared" si="64"/>
        <v>-293.98597434749536</v>
      </c>
      <c r="K341" s="24">
        <f t="shared" si="65"/>
        <v>-6.9386274503813183E-11</v>
      </c>
      <c r="L341" s="24">
        <f t="shared" si="57"/>
        <v>-293.98597434756476</v>
      </c>
    </row>
    <row r="342" spans="1:12" x14ac:dyDescent="0.2">
      <c r="A342" s="132"/>
      <c r="B342" s="25">
        <f t="shared" si="55"/>
        <v>330</v>
      </c>
      <c r="C342" s="24">
        <f t="shared" si="58"/>
        <v>0</v>
      </c>
      <c r="D342" s="48">
        <f t="shared" si="59"/>
        <v>0</v>
      </c>
      <c r="E342" s="24">
        <f t="shared" si="60"/>
        <v>0</v>
      </c>
      <c r="F342" s="48">
        <f t="shared" si="61"/>
        <v>0</v>
      </c>
      <c r="G342" s="24">
        <f t="shared" si="62"/>
        <v>0</v>
      </c>
      <c r="H342" s="24">
        <f t="shared" si="56"/>
        <v>400</v>
      </c>
      <c r="I342" s="24">
        <f t="shared" si="63"/>
        <v>400</v>
      </c>
      <c r="J342" s="24">
        <f t="shared" si="64"/>
        <v>-293.98597434749536</v>
      </c>
      <c r="K342" s="24">
        <f t="shared" si="65"/>
        <v>-6.9386274503813183E-11</v>
      </c>
      <c r="L342" s="24">
        <f t="shared" si="57"/>
        <v>-293.98597434756476</v>
      </c>
    </row>
    <row r="343" spans="1:12" x14ac:dyDescent="0.2">
      <c r="A343" s="132"/>
      <c r="B343" s="25">
        <f t="shared" si="55"/>
        <v>331</v>
      </c>
      <c r="C343" s="24">
        <f t="shared" si="58"/>
        <v>0</v>
      </c>
      <c r="D343" s="48">
        <f t="shared" si="59"/>
        <v>0</v>
      </c>
      <c r="E343" s="24">
        <f t="shared" si="60"/>
        <v>0</v>
      </c>
      <c r="F343" s="48">
        <f t="shared" si="61"/>
        <v>0</v>
      </c>
      <c r="G343" s="24">
        <f t="shared" si="62"/>
        <v>0</v>
      </c>
      <c r="H343" s="24">
        <f t="shared" si="56"/>
        <v>400</v>
      </c>
      <c r="I343" s="24">
        <f t="shared" si="63"/>
        <v>400</v>
      </c>
      <c r="J343" s="24">
        <f t="shared" si="64"/>
        <v>-293.98597434749536</v>
      </c>
      <c r="K343" s="24">
        <f t="shared" si="65"/>
        <v>-6.9386274503813183E-11</v>
      </c>
      <c r="L343" s="24">
        <f t="shared" si="57"/>
        <v>-293.98597434756476</v>
      </c>
    </row>
    <row r="344" spans="1:12" x14ac:dyDescent="0.2">
      <c r="A344" s="132"/>
      <c r="B344" s="25">
        <f t="shared" si="55"/>
        <v>332</v>
      </c>
      <c r="C344" s="24">
        <f t="shared" si="58"/>
        <v>0</v>
      </c>
      <c r="D344" s="48">
        <f t="shared" si="59"/>
        <v>0</v>
      </c>
      <c r="E344" s="24">
        <f t="shared" si="60"/>
        <v>0</v>
      </c>
      <c r="F344" s="48">
        <f t="shared" si="61"/>
        <v>0</v>
      </c>
      <c r="G344" s="24">
        <f t="shared" si="62"/>
        <v>0</v>
      </c>
      <c r="H344" s="24">
        <f t="shared" si="56"/>
        <v>400</v>
      </c>
      <c r="I344" s="24">
        <f t="shared" si="63"/>
        <v>400</v>
      </c>
      <c r="J344" s="24">
        <f t="shared" si="64"/>
        <v>-293.98597434749536</v>
      </c>
      <c r="K344" s="24">
        <f t="shared" si="65"/>
        <v>-6.9386274503813183E-11</v>
      </c>
      <c r="L344" s="24">
        <f t="shared" si="57"/>
        <v>-293.98597434756476</v>
      </c>
    </row>
    <row r="345" spans="1:12" x14ac:dyDescent="0.2">
      <c r="A345" s="132"/>
      <c r="B345" s="25">
        <f t="shared" si="55"/>
        <v>333</v>
      </c>
      <c r="C345" s="24">
        <f t="shared" si="58"/>
        <v>0</v>
      </c>
      <c r="D345" s="48">
        <f t="shared" si="59"/>
        <v>0</v>
      </c>
      <c r="E345" s="24">
        <f t="shared" si="60"/>
        <v>0</v>
      </c>
      <c r="F345" s="48">
        <f t="shared" si="61"/>
        <v>0</v>
      </c>
      <c r="G345" s="24">
        <f t="shared" si="62"/>
        <v>0</v>
      </c>
      <c r="H345" s="24">
        <f t="shared" si="56"/>
        <v>400</v>
      </c>
      <c r="I345" s="24">
        <f t="shared" si="63"/>
        <v>400</v>
      </c>
      <c r="J345" s="24">
        <f t="shared" si="64"/>
        <v>-293.98597434749536</v>
      </c>
      <c r="K345" s="24">
        <f t="shared" si="65"/>
        <v>-6.9386274503813183E-11</v>
      </c>
      <c r="L345" s="24">
        <f t="shared" si="57"/>
        <v>-293.98597434756476</v>
      </c>
    </row>
    <row r="346" spans="1:12" x14ac:dyDescent="0.2">
      <c r="A346" s="132"/>
      <c r="B346" s="25">
        <f t="shared" si="55"/>
        <v>334</v>
      </c>
      <c r="C346" s="24">
        <f t="shared" si="58"/>
        <v>0</v>
      </c>
      <c r="D346" s="48">
        <f t="shared" si="59"/>
        <v>0</v>
      </c>
      <c r="E346" s="24">
        <f t="shared" si="60"/>
        <v>0</v>
      </c>
      <c r="F346" s="48">
        <f t="shared" si="61"/>
        <v>0</v>
      </c>
      <c r="G346" s="24">
        <f t="shared" si="62"/>
        <v>0</v>
      </c>
      <c r="H346" s="24">
        <f t="shared" si="56"/>
        <v>400</v>
      </c>
      <c r="I346" s="24">
        <f t="shared" si="63"/>
        <v>400</v>
      </c>
      <c r="J346" s="24">
        <f t="shared" si="64"/>
        <v>-293.98597434749536</v>
      </c>
      <c r="K346" s="24">
        <f t="shared" si="65"/>
        <v>-6.9386274503813183E-11</v>
      </c>
      <c r="L346" s="24">
        <f t="shared" si="57"/>
        <v>-293.98597434756476</v>
      </c>
    </row>
    <row r="347" spans="1:12" x14ac:dyDescent="0.2">
      <c r="A347" s="132"/>
      <c r="B347" s="25">
        <f t="shared" ref="B347:B372" si="66">B346+1</f>
        <v>335</v>
      </c>
      <c r="C347" s="24">
        <f t="shared" si="58"/>
        <v>0</v>
      </c>
      <c r="D347" s="48">
        <f t="shared" si="59"/>
        <v>0</v>
      </c>
      <c r="E347" s="24">
        <f t="shared" si="60"/>
        <v>0</v>
      </c>
      <c r="F347" s="48">
        <f t="shared" si="61"/>
        <v>0</v>
      </c>
      <c r="G347" s="24">
        <f t="shared" si="62"/>
        <v>0</v>
      </c>
      <c r="H347" s="24">
        <f t="shared" si="56"/>
        <v>400</v>
      </c>
      <c r="I347" s="24">
        <f t="shared" si="63"/>
        <v>400</v>
      </c>
      <c r="J347" s="24">
        <f t="shared" si="64"/>
        <v>-293.98597434749536</v>
      </c>
      <c r="K347" s="24">
        <f t="shared" si="65"/>
        <v>-6.9386274503813183E-11</v>
      </c>
      <c r="L347" s="24">
        <f t="shared" si="57"/>
        <v>-293.98597434756476</v>
      </c>
    </row>
    <row r="348" spans="1:12" x14ac:dyDescent="0.2">
      <c r="A348" s="132"/>
      <c r="B348" s="25">
        <f t="shared" si="66"/>
        <v>336</v>
      </c>
      <c r="C348" s="24">
        <f t="shared" si="58"/>
        <v>0</v>
      </c>
      <c r="D348" s="48">
        <f t="shared" si="59"/>
        <v>0</v>
      </c>
      <c r="E348" s="24">
        <f t="shared" si="60"/>
        <v>0</v>
      </c>
      <c r="F348" s="48">
        <f t="shared" si="61"/>
        <v>0</v>
      </c>
      <c r="G348" s="24">
        <f t="shared" si="62"/>
        <v>0</v>
      </c>
      <c r="H348" s="24">
        <f t="shared" si="56"/>
        <v>400</v>
      </c>
      <c r="I348" s="24">
        <f t="shared" si="63"/>
        <v>400</v>
      </c>
      <c r="J348" s="24">
        <f t="shared" si="64"/>
        <v>-293.98597434749536</v>
      </c>
      <c r="K348" s="24">
        <f t="shared" si="65"/>
        <v>-6.9386274503813183E-11</v>
      </c>
      <c r="L348" s="24">
        <f t="shared" si="57"/>
        <v>-293.98597434756476</v>
      </c>
    </row>
    <row r="349" spans="1:12" x14ac:dyDescent="0.2">
      <c r="A349" s="132">
        <f>A337+1</f>
        <v>29</v>
      </c>
      <c r="B349" s="25">
        <f t="shared" si="66"/>
        <v>337</v>
      </c>
      <c r="C349" s="24">
        <f t="shared" si="58"/>
        <v>0</v>
      </c>
      <c r="D349" s="48">
        <f t="shared" si="59"/>
        <v>0</v>
      </c>
      <c r="E349" s="24">
        <f t="shared" si="60"/>
        <v>0</v>
      </c>
      <c r="F349" s="48">
        <f t="shared" si="61"/>
        <v>0</v>
      </c>
      <c r="G349" s="24">
        <f t="shared" si="62"/>
        <v>0</v>
      </c>
      <c r="H349" s="24">
        <f t="shared" si="56"/>
        <v>400</v>
      </c>
      <c r="I349" s="24">
        <f t="shared" si="63"/>
        <v>400</v>
      </c>
      <c r="J349" s="24">
        <f t="shared" si="64"/>
        <v>-293.98597434749536</v>
      </c>
      <c r="K349" s="24">
        <f t="shared" si="65"/>
        <v>-6.9386274503813183E-11</v>
      </c>
      <c r="L349" s="24">
        <f t="shared" si="57"/>
        <v>-293.98597434756476</v>
      </c>
    </row>
    <row r="350" spans="1:12" x14ac:dyDescent="0.2">
      <c r="A350" s="132"/>
      <c r="B350" s="25">
        <f t="shared" si="66"/>
        <v>338</v>
      </c>
      <c r="C350" s="24">
        <f t="shared" si="58"/>
        <v>0</v>
      </c>
      <c r="D350" s="48">
        <f t="shared" si="59"/>
        <v>0</v>
      </c>
      <c r="E350" s="24">
        <f t="shared" si="60"/>
        <v>0</v>
      </c>
      <c r="F350" s="48">
        <f t="shared" si="61"/>
        <v>0</v>
      </c>
      <c r="G350" s="24">
        <f t="shared" si="62"/>
        <v>0</v>
      </c>
      <c r="H350" s="24">
        <f t="shared" si="56"/>
        <v>400</v>
      </c>
      <c r="I350" s="24">
        <f t="shared" si="63"/>
        <v>400</v>
      </c>
      <c r="J350" s="24">
        <f t="shared" si="64"/>
        <v>-293.98597434749536</v>
      </c>
      <c r="K350" s="24">
        <f t="shared" si="65"/>
        <v>-6.9386274503813183E-11</v>
      </c>
      <c r="L350" s="24">
        <f t="shared" si="57"/>
        <v>-293.98597434756476</v>
      </c>
    </row>
    <row r="351" spans="1:12" x14ac:dyDescent="0.2">
      <c r="A351" s="132"/>
      <c r="B351" s="25">
        <f t="shared" si="66"/>
        <v>339</v>
      </c>
      <c r="C351" s="24">
        <f t="shared" si="58"/>
        <v>0</v>
      </c>
      <c r="D351" s="48">
        <f t="shared" si="59"/>
        <v>0</v>
      </c>
      <c r="E351" s="24">
        <f t="shared" si="60"/>
        <v>0</v>
      </c>
      <c r="F351" s="48">
        <f t="shared" si="61"/>
        <v>0</v>
      </c>
      <c r="G351" s="24">
        <f t="shared" si="62"/>
        <v>0</v>
      </c>
      <c r="H351" s="24">
        <f t="shared" si="56"/>
        <v>400</v>
      </c>
      <c r="I351" s="24">
        <f t="shared" si="63"/>
        <v>400</v>
      </c>
      <c r="J351" s="24">
        <f t="shared" si="64"/>
        <v>-293.98597434749536</v>
      </c>
      <c r="K351" s="24">
        <f t="shared" si="65"/>
        <v>-6.9386274503813183E-11</v>
      </c>
      <c r="L351" s="24">
        <f t="shared" si="57"/>
        <v>-293.98597434756476</v>
      </c>
    </row>
    <row r="352" spans="1:12" x14ac:dyDescent="0.2">
      <c r="A352" s="132"/>
      <c r="B352" s="25">
        <f t="shared" si="66"/>
        <v>340</v>
      </c>
      <c r="C352" s="24">
        <f t="shared" si="58"/>
        <v>0</v>
      </c>
      <c r="D352" s="48">
        <f t="shared" si="59"/>
        <v>0</v>
      </c>
      <c r="E352" s="24">
        <f t="shared" si="60"/>
        <v>0</v>
      </c>
      <c r="F352" s="48">
        <f t="shared" si="61"/>
        <v>0</v>
      </c>
      <c r="G352" s="24">
        <f t="shared" si="62"/>
        <v>0</v>
      </c>
      <c r="H352" s="24">
        <f t="shared" si="56"/>
        <v>400</v>
      </c>
      <c r="I352" s="24">
        <f t="shared" si="63"/>
        <v>400</v>
      </c>
      <c r="J352" s="24">
        <f t="shared" si="64"/>
        <v>-293.98597434749536</v>
      </c>
      <c r="K352" s="24">
        <f t="shared" si="65"/>
        <v>-6.9386274503813183E-11</v>
      </c>
      <c r="L352" s="24">
        <f t="shared" si="57"/>
        <v>-293.98597434756476</v>
      </c>
    </row>
    <row r="353" spans="1:12" x14ac:dyDescent="0.2">
      <c r="A353" s="132"/>
      <c r="B353" s="25">
        <f t="shared" si="66"/>
        <v>341</v>
      </c>
      <c r="C353" s="24">
        <f t="shared" si="58"/>
        <v>0</v>
      </c>
      <c r="D353" s="48">
        <f t="shared" si="59"/>
        <v>0</v>
      </c>
      <c r="E353" s="24">
        <f t="shared" si="60"/>
        <v>0</v>
      </c>
      <c r="F353" s="48">
        <f t="shared" si="61"/>
        <v>0</v>
      </c>
      <c r="G353" s="24">
        <f t="shared" si="62"/>
        <v>0</v>
      </c>
      <c r="H353" s="24">
        <f t="shared" si="56"/>
        <v>400</v>
      </c>
      <c r="I353" s="24">
        <f t="shared" si="63"/>
        <v>400</v>
      </c>
      <c r="J353" s="24">
        <f t="shared" si="64"/>
        <v>-293.98597434749536</v>
      </c>
      <c r="K353" s="24">
        <f t="shared" si="65"/>
        <v>-6.9386274503813183E-11</v>
      </c>
      <c r="L353" s="24">
        <f t="shared" si="57"/>
        <v>-293.98597434756476</v>
      </c>
    </row>
    <row r="354" spans="1:12" x14ac:dyDescent="0.2">
      <c r="A354" s="132"/>
      <c r="B354" s="25">
        <f t="shared" si="66"/>
        <v>342</v>
      </c>
      <c r="C354" s="24">
        <f t="shared" si="58"/>
        <v>0</v>
      </c>
      <c r="D354" s="48">
        <f t="shared" si="59"/>
        <v>0</v>
      </c>
      <c r="E354" s="24">
        <f t="shared" si="60"/>
        <v>0</v>
      </c>
      <c r="F354" s="48">
        <f t="shared" si="61"/>
        <v>0</v>
      </c>
      <c r="G354" s="24">
        <f t="shared" si="62"/>
        <v>0</v>
      </c>
      <c r="H354" s="24">
        <f t="shared" si="56"/>
        <v>400</v>
      </c>
      <c r="I354" s="24">
        <f t="shared" si="63"/>
        <v>400</v>
      </c>
      <c r="J354" s="24">
        <f t="shared" si="64"/>
        <v>-293.98597434749536</v>
      </c>
      <c r="K354" s="24">
        <f t="shared" si="65"/>
        <v>-6.9386274503813183E-11</v>
      </c>
      <c r="L354" s="24">
        <f t="shared" si="57"/>
        <v>-293.98597434756476</v>
      </c>
    </row>
    <row r="355" spans="1:12" x14ac:dyDescent="0.2">
      <c r="A355" s="132"/>
      <c r="B355" s="25">
        <f t="shared" si="66"/>
        <v>343</v>
      </c>
      <c r="C355" s="24">
        <f t="shared" si="58"/>
        <v>0</v>
      </c>
      <c r="D355" s="48">
        <f t="shared" si="59"/>
        <v>0</v>
      </c>
      <c r="E355" s="24">
        <f t="shared" si="60"/>
        <v>0</v>
      </c>
      <c r="F355" s="48">
        <f t="shared" si="61"/>
        <v>0</v>
      </c>
      <c r="G355" s="24">
        <f t="shared" si="62"/>
        <v>0</v>
      </c>
      <c r="H355" s="24">
        <f t="shared" si="56"/>
        <v>400</v>
      </c>
      <c r="I355" s="24">
        <f t="shared" si="63"/>
        <v>400</v>
      </c>
      <c r="J355" s="24">
        <f t="shared" si="64"/>
        <v>-293.98597434749536</v>
      </c>
      <c r="K355" s="24">
        <f t="shared" si="65"/>
        <v>-6.9386274503813183E-11</v>
      </c>
      <c r="L355" s="24">
        <f t="shared" si="57"/>
        <v>-293.98597434756476</v>
      </c>
    </row>
    <row r="356" spans="1:12" x14ac:dyDescent="0.2">
      <c r="A356" s="132"/>
      <c r="B356" s="25">
        <f t="shared" si="66"/>
        <v>344</v>
      </c>
      <c r="C356" s="24">
        <f t="shared" si="58"/>
        <v>0</v>
      </c>
      <c r="D356" s="48">
        <f t="shared" si="59"/>
        <v>0</v>
      </c>
      <c r="E356" s="24">
        <f t="shared" si="60"/>
        <v>0</v>
      </c>
      <c r="F356" s="48">
        <f t="shared" si="61"/>
        <v>0</v>
      </c>
      <c r="G356" s="24">
        <f t="shared" si="62"/>
        <v>0</v>
      </c>
      <c r="H356" s="24">
        <f t="shared" si="56"/>
        <v>400</v>
      </c>
      <c r="I356" s="24">
        <f t="shared" si="63"/>
        <v>400</v>
      </c>
      <c r="J356" s="24">
        <f t="shared" si="64"/>
        <v>-293.98597434749536</v>
      </c>
      <c r="K356" s="24">
        <f t="shared" si="65"/>
        <v>-6.9386274503813183E-11</v>
      </c>
      <c r="L356" s="24">
        <f t="shared" si="57"/>
        <v>-293.98597434756476</v>
      </c>
    </row>
    <row r="357" spans="1:12" x14ac:dyDescent="0.2">
      <c r="A357" s="132"/>
      <c r="B357" s="25">
        <f t="shared" si="66"/>
        <v>345</v>
      </c>
      <c r="C357" s="24">
        <f t="shared" si="58"/>
        <v>0</v>
      </c>
      <c r="D357" s="48">
        <f t="shared" si="59"/>
        <v>0</v>
      </c>
      <c r="E357" s="24">
        <f t="shared" si="60"/>
        <v>0</v>
      </c>
      <c r="F357" s="48">
        <f t="shared" si="61"/>
        <v>0</v>
      </c>
      <c r="G357" s="24">
        <f t="shared" si="62"/>
        <v>0</v>
      </c>
      <c r="H357" s="24">
        <f t="shared" si="56"/>
        <v>400</v>
      </c>
      <c r="I357" s="24">
        <f t="shared" si="63"/>
        <v>400</v>
      </c>
      <c r="J357" s="24">
        <f t="shared" si="64"/>
        <v>-293.98597434749536</v>
      </c>
      <c r="K357" s="24">
        <f t="shared" si="65"/>
        <v>-6.9386274503813183E-11</v>
      </c>
      <c r="L357" s="24">
        <f t="shared" si="57"/>
        <v>-293.98597434756476</v>
      </c>
    </row>
    <row r="358" spans="1:12" x14ac:dyDescent="0.2">
      <c r="A358" s="132"/>
      <c r="B358" s="25">
        <f t="shared" si="66"/>
        <v>346</v>
      </c>
      <c r="C358" s="24">
        <f t="shared" si="58"/>
        <v>0</v>
      </c>
      <c r="D358" s="48">
        <f t="shared" si="59"/>
        <v>0</v>
      </c>
      <c r="E358" s="24">
        <f t="shared" si="60"/>
        <v>0</v>
      </c>
      <c r="F358" s="48">
        <f t="shared" si="61"/>
        <v>0</v>
      </c>
      <c r="G358" s="24">
        <f t="shared" si="62"/>
        <v>0</v>
      </c>
      <c r="H358" s="24">
        <f t="shared" si="56"/>
        <v>400</v>
      </c>
      <c r="I358" s="24">
        <f t="shared" si="63"/>
        <v>400</v>
      </c>
      <c r="J358" s="24">
        <f t="shared" si="64"/>
        <v>-293.98597434749536</v>
      </c>
      <c r="K358" s="24">
        <f t="shared" si="65"/>
        <v>-6.9386274503813183E-11</v>
      </c>
      <c r="L358" s="24">
        <f t="shared" si="57"/>
        <v>-293.98597434756476</v>
      </c>
    </row>
    <row r="359" spans="1:12" x14ac:dyDescent="0.2">
      <c r="A359" s="132"/>
      <c r="B359" s="25">
        <f t="shared" si="66"/>
        <v>347</v>
      </c>
      <c r="C359" s="24">
        <f t="shared" si="58"/>
        <v>0</v>
      </c>
      <c r="D359" s="48">
        <f t="shared" si="59"/>
        <v>0</v>
      </c>
      <c r="E359" s="24">
        <f t="shared" si="60"/>
        <v>0</v>
      </c>
      <c r="F359" s="48">
        <f t="shared" si="61"/>
        <v>0</v>
      </c>
      <c r="G359" s="24">
        <f t="shared" si="62"/>
        <v>0</v>
      </c>
      <c r="H359" s="24">
        <f t="shared" si="56"/>
        <v>400</v>
      </c>
      <c r="I359" s="24">
        <f t="shared" si="63"/>
        <v>400</v>
      </c>
      <c r="J359" s="24">
        <f t="shared" si="64"/>
        <v>-293.98597434749536</v>
      </c>
      <c r="K359" s="24">
        <f t="shared" si="65"/>
        <v>-6.9386274503813183E-11</v>
      </c>
      <c r="L359" s="24">
        <f t="shared" si="57"/>
        <v>-293.98597434756476</v>
      </c>
    </row>
    <row r="360" spans="1:12" x14ac:dyDescent="0.2">
      <c r="A360" s="132"/>
      <c r="B360" s="25">
        <f t="shared" si="66"/>
        <v>348</v>
      </c>
      <c r="C360" s="24">
        <f t="shared" si="58"/>
        <v>0</v>
      </c>
      <c r="D360" s="48">
        <f t="shared" si="59"/>
        <v>0</v>
      </c>
      <c r="E360" s="24">
        <f t="shared" si="60"/>
        <v>0</v>
      </c>
      <c r="F360" s="48">
        <f t="shared" si="61"/>
        <v>0</v>
      </c>
      <c r="G360" s="24">
        <f t="shared" si="62"/>
        <v>0</v>
      </c>
      <c r="H360" s="24">
        <f t="shared" si="56"/>
        <v>400</v>
      </c>
      <c r="I360" s="24">
        <f t="shared" si="63"/>
        <v>400</v>
      </c>
      <c r="J360" s="24">
        <f t="shared" si="64"/>
        <v>-293.98597434749536</v>
      </c>
      <c r="K360" s="24">
        <f t="shared" si="65"/>
        <v>-6.9386274503813183E-11</v>
      </c>
      <c r="L360" s="24">
        <f t="shared" si="57"/>
        <v>-293.98597434756476</v>
      </c>
    </row>
    <row r="361" spans="1:12" x14ac:dyDescent="0.2">
      <c r="A361" s="132">
        <f>A349+1</f>
        <v>30</v>
      </c>
      <c r="B361" s="25">
        <f t="shared" si="66"/>
        <v>349</v>
      </c>
      <c r="C361" s="24">
        <f t="shared" si="58"/>
        <v>0</v>
      </c>
      <c r="D361" s="48">
        <f t="shared" si="59"/>
        <v>0</v>
      </c>
      <c r="E361" s="24">
        <f t="shared" si="60"/>
        <v>0</v>
      </c>
      <c r="F361" s="48">
        <f t="shared" si="61"/>
        <v>0</v>
      </c>
      <c r="G361" s="24">
        <f t="shared" si="62"/>
        <v>0</v>
      </c>
      <c r="H361" s="24">
        <f t="shared" si="56"/>
        <v>400</v>
      </c>
      <c r="I361" s="24">
        <f t="shared" si="63"/>
        <v>400</v>
      </c>
      <c r="J361" s="24">
        <f t="shared" si="64"/>
        <v>-293.98597434749536</v>
      </c>
      <c r="K361" s="24">
        <f t="shared" si="65"/>
        <v>-6.9386274503813183E-11</v>
      </c>
      <c r="L361" s="24">
        <f t="shared" si="57"/>
        <v>-293.98597434756476</v>
      </c>
    </row>
    <row r="362" spans="1:12" x14ac:dyDescent="0.2">
      <c r="A362" s="132"/>
      <c r="B362" s="25">
        <f t="shared" si="66"/>
        <v>350</v>
      </c>
      <c r="C362" s="24">
        <f t="shared" si="58"/>
        <v>0</v>
      </c>
      <c r="D362" s="48">
        <f t="shared" si="59"/>
        <v>0</v>
      </c>
      <c r="E362" s="24">
        <f t="shared" si="60"/>
        <v>0</v>
      </c>
      <c r="F362" s="48">
        <f t="shared" si="61"/>
        <v>0</v>
      </c>
      <c r="G362" s="24">
        <f t="shared" si="62"/>
        <v>0</v>
      </c>
      <c r="H362" s="24">
        <f t="shared" si="56"/>
        <v>400</v>
      </c>
      <c r="I362" s="24">
        <f t="shared" si="63"/>
        <v>400</v>
      </c>
      <c r="J362" s="24">
        <f t="shared" si="64"/>
        <v>-293.98597434749536</v>
      </c>
      <c r="K362" s="24">
        <f t="shared" si="65"/>
        <v>-6.9386274503813183E-11</v>
      </c>
      <c r="L362" s="24">
        <f t="shared" si="57"/>
        <v>-293.98597434756476</v>
      </c>
    </row>
    <row r="363" spans="1:12" x14ac:dyDescent="0.2">
      <c r="A363" s="132"/>
      <c r="B363" s="25">
        <f t="shared" si="66"/>
        <v>351</v>
      </c>
      <c r="C363" s="24">
        <f t="shared" si="58"/>
        <v>0</v>
      </c>
      <c r="D363" s="48">
        <f t="shared" si="59"/>
        <v>0</v>
      </c>
      <c r="E363" s="24">
        <f t="shared" si="60"/>
        <v>0</v>
      </c>
      <c r="F363" s="48">
        <f t="shared" si="61"/>
        <v>0</v>
      </c>
      <c r="G363" s="24">
        <f t="shared" si="62"/>
        <v>0</v>
      </c>
      <c r="H363" s="24">
        <f t="shared" si="56"/>
        <v>400</v>
      </c>
      <c r="I363" s="24">
        <f t="shared" si="63"/>
        <v>400</v>
      </c>
      <c r="J363" s="24">
        <f t="shared" si="64"/>
        <v>-293.98597434749536</v>
      </c>
      <c r="K363" s="24">
        <f t="shared" si="65"/>
        <v>-6.9386274503813183E-11</v>
      </c>
      <c r="L363" s="24">
        <f t="shared" si="57"/>
        <v>-293.98597434756476</v>
      </c>
    </row>
    <row r="364" spans="1:12" x14ac:dyDescent="0.2">
      <c r="A364" s="132"/>
      <c r="B364" s="25">
        <f t="shared" si="66"/>
        <v>352</v>
      </c>
      <c r="C364" s="24">
        <f t="shared" si="58"/>
        <v>0</v>
      </c>
      <c r="D364" s="48">
        <f t="shared" si="59"/>
        <v>0</v>
      </c>
      <c r="E364" s="24">
        <f t="shared" si="60"/>
        <v>0</v>
      </c>
      <c r="F364" s="48">
        <f t="shared" si="61"/>
        <v>0</v>
      </c>
      <c r="G364" s="24">
        <f t="shared" si="62"/>
        <v>0</v>
      </c>
      <c r="H364" s="24">
        <f t="shared" si="56"/>
        <v>400</v>
      </c>
      <c r="I364" s="24">
        <f t="shared" si="63"/>
        <v>400</v>
      </c>
      <c r="J364" s="24">
        <f t="shared" si="64"/>
        <v>-293.98597434749536</v>
      </c>
      <c r="K364" s="24">
        <f t="shared" si="65"/>
        <v>-6.9386274503813183E-11</v>
      </c>
      <c r="L364" s="24">
        <f t="shared" si="57"/>
        <v>-293.98597434756476</v>
      </c>
    </row>
    <row r="365" spans="1:12" x14ac:dyDescent="0.2">
      <c r="A365" s="132"/>
      <c r="B365" s="25">
        <f t="shared" si="66"/>
        <v>353</v>
      </c>
      <c r="C365" s="24">
        <f t="shared" si="58"/>
        <v>0</v>
      </c>
      <c r="D365" s="48">
        <f t="shared" si="59"/>
        <v>0</v>
      </c>
      <c r="E365" s="24">
        <f t="shared" si="60"/>
        <v>0</v>
      </c>
      <c r="F365" s="48">
        <f t="shared" si="61"/>
        <v>0</v>
      </c>
      <c r="G365" s="24">
        <f t="shared" si="62"/>
        <v>0</v>
      </c>
      <c r="H365" s="24">
        <f t="shared" si="56"/>
        <v>400</v>
      </c>
      <c r="I365" s="24">
        <f t="shared" si="63"/>
        <v>400</v>
      </c>
      <c r="J365" s="24">
        <f t="shared" si="64"/>
        <v>-293.98597434749536</v>
      </c>
      <c r="K365" s="24">
        <f t="shared" si="65"/>
        <v>-6.9386274503813183E-11</v>
      </c>
      <c r="L365" s="24">
        <f t="shared" si="57"/>
        <v>-293.98597434756476</v>
      </c>
    </row>
    <row r="366" spans="1:12" x14ac:dyDescent="0.2">
      <c r="A366" s="132"/>
      <c r="B366" s="25">
        <f t="shared" si="66"/>
        <v>354</v>
      </c>
      <c r="C366" s="24">
        <f t="shared" si="58"/>
        <v>0</v>
      </c>
      <c r="D366" s="48">
        <f t="shared" si="59"/>
        <v>0</v>
      </c>
      <c r="E366" s="24">
        <f t="shared" si="60"/>
        <v>0</v>
      </c>
      <c r="F366" s="48">
        <f t="shared" si="61"/>
        <v>0</v>
      </c>
      <c r="G366" s="24">
        <f t="shared" si="62"/>
        <v>0</v>
      </c>
      <c r="H366" s="24">
        <f t="shared" si="56"/>
        <v>400</v>
      </c>
      <c r="I366" s="24">
        <f t="shared" si="63"/>
        <v>400</v>
      </c>
      <c r="J366" s="24">
        <f t="shared" si="64"/>
        <v>-293.98597434749536</v>
      </c>
      <c r="K366" s="24">
        <f t="shared" si="65"/>
        <v>-6.9386274503813183E-11</v>
      </c>
      <c r="L366" s="24">
        <f t="shared" si="57"/>
        <v>-293.98597434756476</v>
      </c>
    </row>
    <row r="367" spans="1:12" x14ac:dyDescent="0.2">
      <c r="A367" s="132"/>
      <c r="B367" s="25">
        <f t="shared" si="66"/>
        <v>355</v>
      </c>
      <c r="C367" s="24">
        <f t="shared" si="58"/>
        <v>0</v>
      </c>
      <c r="D367" s="48">
        <f t="shared" si="59"/>
        <v>0</v>
      </c>
      <c r="E367" s="24">
        <f t="shared" si="60"/>
        <v>0</v>
      </c>
      <c r="F367" s="48">
        <f t="shared" si="61"/>
        <v>0</v>
      </c>
      <c r="G367" s="24">
        <f t="shared" si="62"/>
        <v>0</v>
      </c>
      <c r="H367" s="24">
        <f t="shared" si="56"/>
        <v>400</v>
      </c>
      <c r="I367" s="24">
        <f t="shared" si="63"/>
        <v>400</v>
      </c>
      <c r="J367" s="24">
        <f t="shared" si="64"/>
        <v>-293.98597434749536</v>
      </c>
      <c r="K367" s="24">
        <f t="shared" si="65"/>
        <v>-6.9386274503813183E-11</v>
      </c>
      <c r="L367" s="24">
        <f t="shared" si="57"/>
        <v>-293.98597434756476</v>
      </c>
    </row>
    <row r="368" spans="1:12" x14ac:dyDescent="0.2">
      <c r="A368" s="132"/>
      <c r="B368" s="25">
        <f t="shared" si="66"/>
        <v>356</v>
      </c>
      <c r="C368" s="24">
        <f t="shared" si="58"/>
        <v>0</v>
      </c>
      <c r="D368" s="48">
        <f t="shared" si="59"/>
        <v>0</v>
      </c>
      <c r="E368" s="24">
        <f t="shared" si="60"/>
        <v>0</v>
      </c>
      <c r="F368" s="48">
        <f t="shared" si="61"/>
        <v>0</v>
      </c>
      <c r="G368" s="24">
        <f t="shared" si="62"/>
        <v>0</v>
      </c>
      <c r="H368" s="24">
        <f t="shared" si="56"/>
        <v>400</v>
      </c>
      <c r="I368" s="24">
        <f t="shared" si="63"/>
        <v>400</v>
      </c>
      <c r="J368" s="24">
        <f t="shared" si="64"/>
        <v>-293.98597434749536</v>
      </c>
      <c r="K368" s="24">
        <f t="shared" si="65"/>
        <v>-6.9386274503813183E-11</v>
      </c>
      <c r="L368" s="24">
        <f t="shared" si="57"/>
        <v>-293.98597434756476</v>
      </c>
    </row>
    <row r="369" spans="1:12" x14ac:dyDescent="0.2">
      <c r="A369" s="132"/>
      <c r="B369" s="25">
        <f t="shared" si="66"/>
        <v>357</v>
      </c>
      <c r="C369" s="24">
        <f t="shared" si="58"/>
        <v>0</v>
      </c>
      <c r="D369" s="48">
        <f t="shared" si="59"/>
        <v>0</v>
      </c>
      <c r="E369" s="24">
        <f t="shared" si="60"/>
        <v>0</v>
      </c>
      <c r="F369" s="48">
        <f t="shared" si="61"/>
        <v>0</v>
      </c>
      <c r="G369" s="24">
        <f t="shared" si="62"/>
        <v>0</v>
      </c>
      <c r="H369" s="24">
        <f t="shared" si="56"/>
        <v>400</v>
      </c>
      <c r="I369" s="24">
        <f t="shared" si="63"/>
        <v>400</v>
      </c>
      <c r="J369" s="24">
        <f t="shared" si="64"/>
        <v>-293.98597434749536</v>
      </c>
      <c r="K369" s="24">
        <f t="shared" si="65"/>
        <v>-6.9386274503813183E-11</v>
      </c>
      <c r="L369" s="24">
        <f t="shared" si="57"/>
        <v>-293.98597434756476</v>
      </c>
    </row>
    <row r="370" spans="1:12" x14ac:dyDescent="0.2">
      <c r="A370" s="132"/>
      <c r="B370" s="25">
        <f t="shared" si="66"/>
        <v>358</v>
      </c>
      <c r="C370" s="24">
        <f t="shared" si="58"/>
        <v>0</v>
      </c>
      <c r="D370" s="48">
        <f t="shared" si="59"/>
        <v>0</v>
      </c>
      <c r="E370" s="24">
        <f t="shared" si="60"/>
        <v>0</v>
      </c>
      <c r="F370" s="48">
        <f t="shared" si="61"/>
        <v>0</v>
      </c>
      <c r="G370" s="24">
        <f t="shared" si="62"/>
        <v>0</v>
      </c>
      <c r="H370" s="24">
        <f t="shared" si="56"/>
        <v>400</v>
      </c>
      <c r="I370" s="24">
        <f t="shared" si="63"/>
        <v>400</v>
      </c>
      <c r="J370" s="24">
        <f t="shared" si="64"/>
        <v>-293.98597434749536</v>
      </c>
      <c r="K370" s="24">
        <f t="shared" si="65"/>
        <v>-6.9386274503813183E-11</v>
      </c>
      <c r="L370" s="24">
        <f t="shared" si="57"/>
        <v>-293.98597434756476</v>
      </c>
    </row>
    <row r="371" spans="1:12" x14ac:dyDescent="0.2">
      <c r="A371" s="132"/>
      <c r="B371" s="25">
        <f t="shared" si="66"/>
        <v>359</v>
      </c>
      <c r="C371" s="24">
        <f t="shared" si="58"/>
        <v>0</v>
      </c>
      <c r="D371" s="48">
        <f t="shared" si="59"/>
        <v>0</v>
      </c>
      <c r="E371" s="24">
        <f t="shared" si="60"/>
        <v>0</v>
      </c>
      <c r="F371" s="48">
        <f t="shared" si="61"/>
        <v>0</v>
      </c>
      <c r="G371" s="24">
        <f t="shared" si="62"/>
        <v>0</v>
      </c>
      <c r="H371" s="24">
        <f t="shared" si="56"/>
        <v>400</v>
      </c>
      <c r="I371" s="24">
        <f t="shared" si="63"/>
        <v>400</v>
      </c>
      <c r="J371" s="24">
        <f t="shared" si="64"/>
        <v>-293.98597434749536</v>
      </c>
      <c r="K371" s="24">
        <f t="shared" si="65"/>
        <v>-6.9386274503813183E-11</v>
      </c>
      <c r="L371" s="24">
        <f t="shared" si="57"/>
        <v>-293.98597434756476</v>
      </c>
    </row>
    <row r="372" spans="1:12" x14ac:dyDescent="0.2">
      <c r="A372" s="132"/>
      <c r="B372" s="25">
        <f t="shared" si="66"/>
        <v>360</v>
      </c>
      <c r="C372" s="24">
        <f t="shared" si="58"/>
        <v>0</v>
      </c>
      <c r="D372" s="48">
        <f t="shared" si="59"/>
        <v>0</v>
      </c>
      <c r="E372" s="24">
        <f t="shared" si="60"/>
        <v>0</v>
      </c>
      <c r="F372" s="48">
        <f t="shared" si="61"/>
        <v>0</v>
      </c>
      <c r="G372" s="24">
        <f t="shared" si="62"/>
        <v>0</v>
      </c>
      <c r="H372" s="24">
        <f t="shared" si="56"/>
        <v>400</v>
      </c>
      <c r="I372" s="24">
        <f t="shared" si="63"/>
        <v>400</v>
      </c>
      <c r="J372" s="24">
        <f t="shared" si="64"/>
        <v>-293.98597434749536</v>
      </c>
      <c r="K372" s="24">
        <f t="shared" si="65"/>
        <v>-6.9386274503813183E-11</v>
      </c>
      <c r="L372" s="24">
        <f t="shared" si="57"/>
        <v>-293.98597434756476</v>
      </c>
    </row>
    <row r="373" spans="1:12" x14ac:dyDescent="0.2">
      <c r="A373" s="132">
        <f>A361+1</f>
        <v>31</v>
      </c>
      <c r="B373" s="25">
        <f t="shared" ref="B373:B432" si="67">B372+1</f>
        <v>361</v>
      </c>
      <c r="C373" s="24">
        <f t="shared" ref="C373:C432" si="68">IF(J372*($G$6*0.01/12)&gt;0,J372*($G$6*0.01/12),0)</f>
        <v>0</v>
      </c>
      <c r="D373" s="48">
        <f t="shared" ref="D373:D432" si="69">C373/I373</f>
        <v>0</v>
      </c>
      <c r="E373" s="24">
        <f t="shared" ref="E373:E432" si="70">IF(J372*($G$6*0.01/12)&gt;0,I373-C373,0)</f>
        <v>0</v>
      </c>
      <c r="F373" s="48">
        <f t="shared" ref="F373:F432" si="71">E373/I373</f>
        <v>0</v>
      </c>
      <c r="G373" s="24">
        <f t="shared" ref="G373:G432" si="72">IF(J372*($G$6*0.01/12)&gt;0,(($G$6*0.01/12)*$G$5)/(1-1/(1+($G$6*0.01/12))^($G$7*12)),0)</f>
        <v>0</v>
      </c>
      <c r="H373" s="24">
        <f t="shared" si="56"/>
        <v>400</v>
      </c>
      <c r="I373" s="24">
        <f t="shared" ref="I373:I432" si="73">G373+H373</f>
        <v>400</v>
      </c>
      <c r="J373" s="24">
        <f t="shared" ref="J373:J432" si="74">IF(I373&gt;0,J372-E373,0)</f>
        <v>-293.98597434749536</v>
      </c>
      <c r="K373" s="24">
        <f t="shared" ref="K373:K432" si="75">K372-C373</f>
        <v>-6.9386274503813183E-11</v>
      </c>
      <c r="L373" s="24">
        <f t="shared" ref="L373:L432" si="76">J373+K373</f>
        <v>-293.98597434756476</v>
      </c>
    </row>
    <row r="374" spans="1:12" x14ac:dyDescent="0.2">
      <c r="A374" s="132"/>
      <c r="B374" s="25">
        <f t="shared" si="67"/>
        <v>362</v>
      </c>
      <c r="C374" s="24">
        <f t="shared" si="68"/>
        <v>0</v>
      </c>
      <c r="D374" s="48">
        <f t="shared" si="69"/>
        <v>0</v>
      </c>
      <c r="E374" s="24">
        <f t="shared" si="70"/>
        <v>0</v>
      </c>
      <c r="F374" s="48">
        <f t="shared" si="71"/>
        <v>0</v>
      </c>
      <c r="G374" s="24">
        <f t="shared" si="72"/>
        <v>0</v>
      </c>
      <c r="H374" s="24">
        <f t="shared" si="56"/>
        <v>400</v>
      </c>
      <c r="I374" s="24">
        <f t="shared" si="73"/>
        <v>400</v>
      </c>
      <c r="J374" s="24">
        <f t="shared" si="74"/>
        <v>-293.98597434749536</v>
      </c>
      <c r="K374" s="24">
        <f t="shared" si="75"/>
        <v>-6.9386274503813183E-11</v>
      </c>
      <c r="L374" s="24">
        <f t="shared" si="76"/>
        <v>-293.98597434756476</v>
      </c>
    </row>
    <row r="375" spans="1:12" x14ac:dyDescent="0.2">
      <c r="A375" s="132"/>
      <c r="B375" s="25">
        <f t="shared" si="67"/>
        <v>363</v>
      </c>
      <c r="C375" s="24">
        <f t="shared" si="68"/>
        <v>0</v>
      </c>
      <c r="D375" s="48">
        <f t="shared" si="69"/>
        <v>0</v>
      </c>
      <c r="E375" s="24">
        <f t="shared" si="70"/>
        <v>0</v>
      </c>
      <c r="F375" s="48">
        <f t="shared" si="71"/>
        <v>0</v>
      </c>
      <c r="G375" s="24">
        <f t="shared" si="72"/>
        <v>0</v>
      </c>
      <c r="H375" s="24">
        <f t="shared" si="56"/>
        <v>400</v>
      </c>
      <c r="I375" s="24">
        <f t="shared" si="73"/>
        <v>400</v>
      </c>
      <c r="J375" s="24">
        <f t="shared" si="74"/>
        <v>-293.98597434749536</v>
      </c>
      <c r="K375" s="24">
        <f t="shared" si="75"/>
        <v>-6.9386274503813183E-11</v>
      </c>
      <c r="L375" s="24">
        <f t="shared" si="76"/>
        <v>-293.98597434756476</v>
      </c>
    </row>
    <row r="376" spans="1:12" x14ac:dyDescent="0.2">
      <c r="A376" s="132"/>
      <c r="B376" s="25">
        <f t="shared" si="67"/>
        <v>364</v>
      </c>
      <c r="C376" s="24">
        <f t="shared" si="68"/>
        <v>0</v>
      </c>
      <c r="D376" s="48">
        <f t="shared" si="69"/>
        <v>0</v>
      </c>
      <c r="E376" s="24">
        <f t="shared" si="70"/>
        <v>0</v>
      </c>
      <c r="F376" s="48">
        <f t="shared" si="71"/>
        <v>0</v>
      </c>
      <c r="G376" s="24">
        <f t="shared" si="72"/>
        <v>0</v>
      </c>
      <c r="H376" s="24">
        <f t="shared" si="56"/>
        <v>400</v>
      </c>
      <c r="I376" s="24">
        <f t="shared" si="73"/>
        <v>400</v>
      </c>
      <c r="J376" s="24">
        <f t="shared" si="74"/>
        <v>-293.98597434749536</v>
      </c>
      <c r="K376" s="24">
        <f t="shared" si="75"/>
        <v>-6.9386274503813183E-11</v>
      </c>
      <c r="L376" s="24">
        <f t="shared" si="76"/>
        <v>-293.98597434756476</v>
      </c>
    </row>
    <row r="377" spans="1:12" x14ac:dyDescent="0.2">
      <c r="A377" s="132"/>
      <c r="B377" s="25">
        <f t="shared" si="67"/>
        <v>365</v>
      </c>
      <c r="C377" s="24">
        <f t="shared" si="68"/>
        <v>0</v>
      </c>
      <c r="D377" s="48">
        <f t="shared" si="69"/>
        <v>0</v>
      </c>
      <c r="E377" s="24">
        <f t="shared" si="70"/>
        <v>0</v>
      </c>
      <c r="F377" s="48">
        <f t="shared" si="71"/>
        <v>0</v>
      </c>
      <c r="G377" s="24">
        <f t="shared" si="72"/>
        <v>0</v>
      </c>
      <c r="H377" s="24">
        <f t="shared" si="56"/>
        <v>400</v>
      </c>
      <c r="I377" s="24">
        <f t="shared" si="73"/>
        <v>400</v>
      </c>
      <c r="J377" s="24">
        <f t="shared" si="74"/>
        <v>-293.98597434749536</v>
      </c>
      <c r="K377" s="24">
        <f t="shared" si="75"/>
        <v>-6.9386274503813183E-11</v>
      </c>
      <c r="L377" s="24">
        <f t="shared" si="76"/>
        <v>-293.98597434756476</v>
      </c>
    </row>
    <row r="378" spans="1:12" x14ac:dyDescent="0.2">
      <c r="A378" s="132"/>
      <c r="B378" s="25">
        <f t="shared" si="67"/>
        <v>366</v>
      </c>
      <c r="C378" s="24">
        <f t="shared" si="68"/>
        <v>0</v>
      </c>
      <c r="D378" s="48">
        <f t="shared" si="69"/>
        <v>0</v>
      </c>
      <c r="E378" s="24">
        <f t="shared" si="70"/>
        <v>0</v>
      </c>
      <c r="F378" s="48">
        <f t="shared" si="71"/>
        <v>0</v>
      </c>
      <c r="G378" s="24">
        <f t="shared" si="72"/>
        <v>0</v>
      </c>
      <c r="H378" s="24">
        <f t="shared" si="56"/>
        <v>400</v>
      </c>
      <c r="I378" s="24">
        <f t="shared" si="73"/>
        <v>400</v>
      </c>
      <c r="J378" s="24">
        <f t="shared" si="74"/>
        <v>-293.98597434749536</v>
      </c>
      <c r="K378" s="24">
        <f t="shared" si="75"/>
        <v>-6.9386274503813183E-11</v>
      </c>
      <c r="L378" s="24">
        <f t="shared" si="76"/>
        <v>-293.98597434756476</v>
      </c>
    </row>
    <row r="379" spans="1:12" x14ac:dyDescent="0.2">
      <c r="A379" s="132"/>
      <c r="B379" s="25">
        <f t="shared" si="67"/>
        <v>367</v>
      </c>
      <c r="C379" s="24">
        <f t="shared" si="68"/>
        <v>0</v>
      </c>
      <c r="D379" s="48">
        <f t="shared" si="69"/>
        <v>0</v>
      </c>
      <c r="E379" s="24">
        <f t="shared" si="70"/>
        <v>0</v>
      </c>
      <c r="F379" s="48">
        <f t="shared" si="71"/>
        <v>0</v>
      </c>
      <c r="G379" s="24">
        <f t="shared" si="72"/>
        <v>0</v>
      </c>
      <c r="H379" s="24">
        <f t="shared" si="56"/>
        <v>400</v>
      </c>
      <c r="I379" s="24">
        <f t="shared" si="73"/>
        <v>400</v>
      </c>
      <c r="J379" s="24">
        <f t="shared" si="74"/>
        <v>-293.98597434749536</v>
      </c>
      <c r="K379" s="24">
        <f t="shared" si="75"/>
        <v>-6.9386274503813183E-11</v>
      </c>
      <c r="L379" s="24">
        <f t="shared" si="76"/>
        <v>-293.98597434756476</v>
      </c>
    </row>
    <row r="380" spans="1:12" x14ac:dyDescent="0.2">
      <c r="A380" s="132"/>
      <c r="B380" s="25">
        <f t="shared" si="67"/>
        <v>368</v>
      </c>
      <c r="C380" s="24">
        <f t="shared" si="68"/>
        <v>0</v>
      </c>
      <c r="D380" s="48">
        <f t="shared" si="69"/>
        <v>0</v>
      </c>
      <c r="E380" s="24">
        <f t="shared" si="70"/>
        <v>0</v>
      </c>
      <c r="F380" s="48">
        <f t="shared" si="71"/>
        <v>0</v>
      </c>
      <c r="G380" s="24">
        <f t="shared" si="72"/>
        <v>0</v>
      </c>
      <c r="H380" s="24">
        <f t="shared" si="56"/>
        <v>400</v>
      </c>
      <c r="I380" s="24">
        <f t="shared" si="73"/>
        <v>400</v>
      </c>
      <c r="J380" s="24">
        <f t="shared" si="74"/>
        <v>-293.98597434749536</v>
      </c>
      <c r="K380" s="24">
        <f t="shared" si="75"/>
        <v>-6.9386274503813183E-11</v>
      </c>
      <c r="L380" s="24">
        <f t="shared" si="76"/>
        <v>-293.98597434756476</v>
      </c>
    </row>
    <row r="381" spans="1:12" x14ac:dyDescent="0.2">
      <c r="A381" s="132"/>
      <c r="B381" s="25">
        <f t="shared" si="67"/>
        <v>369</v>
      </c>
      <c r="C381" s="24">
        <f t="shared" si="68"/>
        <v>0</v>
      </c>
      <c r="D381" s="48">
        <f t="shared" si="69"/>
        <v>0</v>
      </c>
      <c r="E381" s="24">
        <f t="shared" si="70"/>
        <v>0</v>
      </c>
      <c r="F381" s="48">
        <f t="shared" si="71"/>
        <v>0</v>
      </c>
      <c r="G381" s="24">
        <f t="shared" si="72"/>
        <v>0</v>
      </c>
      <c r="H381" s="24">
        <f t="shared" si="56"/>
        <v>400</v>
      </c>
      <c r="I381" s="24">
        <f t="shared" si="73"/>
        <v>400</v>
      </c>
      <c r="J381" s="24">
        <f t="shared" si="74"/>
        <v>-293.98597434749536</v>
      </c>
      <c r="K381" s="24">
        <f t="shared" si="75"/>
        <v>-6.9386274503813183E-11</v>
      </c>
      <c r="L381" s="24">
        <f t="shared" si="76"/>
        <v>-293.98597434756476</v>
      </c>
    </row>
    <row r="382" spans="1:12" x14ac:dyDescent="0.2">
      <c r="A382" s="132"/>
      <c r="B382" s="25">
        <f t="shared" si="67"/>
        <v>370</v>
      </c>
      <c r="C382" s="24">
        <f t="shared" si="68"/>
        <v>0</v>
      </c>
      <c r="D382" s="48">
        <f t="shared" si="69"/>
        <v>0</v>
      </c>
      <c r="E382" s="24">
        <f t="shared" si="70"/>
        <v>0</v>
      </c>
      <c r="F382" s="48">
        <f t="shared" si="71"/>
        <v>0</v>
      </c>
      <c r="G382" s="24">
        <f t="shared" si="72"/>
        <v>0</v>
      </c>
      <c r="H382" s="24">
        <f t="shared" si="56"/>
        <v>400</v>
      </c>
      <c r="I382" s="24">
        <f t="shared" si="73"/>
        <v>400</v>
      </c>
      <c r="J382" s="24">
        <f t="shared" si="74"/>
        <v>-293.98597434749536</v>
      </c>
      <c r="K382" s="24">
        <f t="shared" si="75"/>
        <v>-6.9386274503813183E-11</v>
      </c>
      <c r="L382" s="24">
        <f t="shared" si="76"/>
        <v>-293.98597434756476</v>
      </c>
    </row>
    <row r="383" spans="1:12" x14ac:dyDescent="0.2">
      <c r="A383" s="132"/>
      <c r="B383" s="25">
        <f t="shared" si="67"/>
        <v>371</v>
      </c>
      <c r="C383" s="24">
        <f t="shared" si="68"/>
        <v>0</v>
      </c>
      <c r="D383" s="48">
        <f t="shared" si="69"/>
        <v>0</v>
      </c>
      <c r="E383" s="24">
        <f t="shared" si="70"/>
        <v>0</v>
      </c>
      <c r="F383" s="48">
        <f t="shared" si="71"/>
        <v>0</v>
      </c>
      <c r="G383" s="24">
        <f t="shared" si="72"/>
        <v>0</v>
      </c>
      <c r="H383" s="24">
        <f t="shared" si="56"/>
        <v>400</v>
      </c>
      <c r="I383" s="24">
        <f t="shared" si="73"/>
        <v>400</v>
      </c>
      <c r="J383" s="24">
        <f t="shared" si="74"/>
        <v>-293.98597434749536</v>
      </c>
      <c r="K383" s="24">
        <f t="shared" si="75"/>
        <v>-6.9386274503813183E-11</v>
      </c>
      <c r="L383" s="24">
        <f t="shared" si="76"/>
        <v>-293.98597434756476</v>
      </c>
    </row>
    <row r="384" spans="1:12" x14ac:dyDescent="0.2">
      <c r="A384" s="132"/>
      <c r="B384" s="25">
        <f t="shared" si="67"/>
        <v>372</v>
      </c>
      <c r="C384" s="24">
        <f t="shared" si="68"/>
        <v>0</v>
      </c>
      <c r="D384" s="48">
        <f t="shared" si="69"/>
        <v>0</v>
      </c>
      <c r="E384" s="24">
        <f t="shared" si="70"/>
        <v>0</v>
      </c>
      <c r="F384" s="48">
        <f t="shared" si="71"/>
        <v>0</v>
      </c>
      <c r="G384" s="24">
        <f t="shared" si="72"/>
        <v>0</v>
      </c>
      <c r="H384" s="24">
        <f t="shared" si="56"/>
        <v>400</v>
      </c>
      <c r="I384" s="24">
        <f t="shared" si="73"/>
        <v>400</v>
      </c>
      <c r="J384" s="24">
        <f t="shared" si="74"/>
        <v>-293.98597434749536</v>
      </c>
      <c r="K384" s="24">
        <f t="shared" si="75"/>
        <v>-6.9386274503813183E-11</v>
      </c>
      <c r="L384" s="24">
        <f t="shared" si="76"/>
        <v>-293.98597434756476</v>
      </c>
    </row>
    <row r="385" spans="1:12" x14ac:dyDescent="0.2">
      <c r="A385" s="132">
        <f>A373+1</f>
        <v>32</v>
      </c>
      <c r="B385" s="25">
        <f t="shared" si="67"/>
        <v>373</v>
      </c>
      <c r="C385" s="24">
        <f t="shared" si="68"/>
        <v>0</v>
      </c>
      <c r="D385" s="48">
        <f t="shared" si="69"/>
        <v>0</v>
      </c>
      <c r="E385" s="24">
        <f t="shared" si="70"/>
        <v>0</v>
      </c>
      <c r="F385" s="48">
        <f t="shared" si="71"/>
        <v>0</v>
      </c>
      <c r="G385" s="24">
        <f t="shared" si="72"/>
        <v>0</v>
      </c>
      <c r="H385" s="24">
        <f t="shared" si="56"/>
        <v>400</v>
      </c>
      <c r="I385" s="24">
        <f t="shared" si="73"/>
        <v>400</v>
      </c>
      <c r="J385" s="24">
        <f t="shared" si="74"/>
        <v>-293.98597434749536</v>
      </c>
      <c r="K385" s="24">
        <f t="shared" si="75"/>
        <v>-6.9386274503813183E-11</v>
      </c>
      <c r="L385" s="24">
        <f t="shared" si="76"/>
        <v>-293.98597434756476</v>
      </c>
    </row>
    <row r="386" spans="1:12" x14ac:dyDescent="0.2">
      <c r="A386" s="132"/>
      <c r="B386" s="25">
        <f t="shared" si="67"/>
        <v>374</v>
      </c>
      <c r="C386" s="24">
        <f t="shared" si="68"/>
        <v>0</v>
      </c>
      <c r="D386" s="48">
        <f t="shared" si="69"/>
        <v>0</v>
      </c>
      <c r="E386" s="24">
        <f t="shared" si="70"/>
        <v>0</v>
      </c>
      <c r="F386" s="48">
        <f t="shared" si="71"/>
        <v>0</v>
      </c>
      <c r="G386" s="24">
        <f t="shared" si="72"/>
        <v>0</v>
      </c>
      <c r="H386" s="24">
        <f t="shared" si="56"/>
        <v>400</v>
      </c>
      <c r="I386" s="24">
        <f t="shared" si="73"/>
        <v>400</v>
      </c>
      <c r="J386" s="24">
        <f t="shared" si="74"/>
        <v>-293.98597434749536</v>
      </c>
      <c r="K386" s="24">
        <f t="shared" si="75"/>
        <v>-6.9386274503813183E-11</v>
      </c>
      <c r="L386" s="24">
        <f t="shared" si="76"/>
        <v>-293.98597434756476</v>
      </c>
    </row>
    <row r="387" spans="1:12" x14ac:dyDescent="0.2">
      <c r="A387" s="132"/>
      <c r="B387" s="25">
        <f t="shared" si="67"/>
        <v>375</v>
      </c>
      <c r="C387" s="24">
        <f t="shared" si="68"/>
        <v>0</v>
      </c>
      <c r="D387" s="48">
        <f t="shared" si="69"/>
        <v>0</v>
      </c>
      <c r="E387" s="24">
        <f t="shared" si="70"/>
        <v>0</v>
      </c>
      <c r="F387" s="48">
        <f t="shared" si="71"/>
        <v>0</v>
      </c>
      <c r="G387" s="24">
        <f t="shared" si="72"/>
        <v>0</v>
      </c>
      <c r="H387" s="24">
        <f t="shared" si="56"/>
        <v>400</v>
      </c>
      <c r="I387" s="24">
        <f t="shared" si="73"/>
        <v>400</v>
      </c>
      <c r="J387" s="24">
        <f t="shared" si="74"/>
        <v>-293.98597434749536</v>
      </c>
      <c r="K387" s="24">
        <f t="shared" si="75"/>
        <v>-6.9386274503813183E-11</v>
      </c>
      <c r="L387" s="24">
        <f t="shared" si="76"/>
        <v>-293.98597434756476</v>
      </c>
    </row>
    <row r="388" spans="1:12" x14ac:dyDescent="0.2">
      <c r="A388" s="132"/>
      <c r="B388" s="25">
        <f t="shared" si="67"/>
        <v>376</v>
      </c>
      <c r="C388" s="24">
        <f t="shared" si="68"/>
        <v>0</v>
      </c>
      <c r="D388" s="48">
        <f t="shared" si="69"/>
        <v>0</v>
      </c>
      <c r="E388" s="24">
        <f t="shared" si="70"/>
        <v>0</v>
      </c>
      <c r="F388" s="48">
        <f t="shared" si="71"/>
        <v>0</v>
      </c>
      <c r="G388" s="24">
        <f t="shared" si="72"/>
        <v>0</v>
      </c>
      <c r="H388" s="24">
        <f t="shared" si="56"/>
        <v>400</v>
      </c>
      <c r="I388" s="24">
        <f t="shared" si="73"/>
        <v>400</v>
      </c>
      <c r="J388" s="24">
        <f t="shared" si="74"/>
        <v>-293.98597434749536</v>
      </c>
      <c r="K388" s="24">
        <f t="shared" si="75"/>
        <v>-6.9386274503813183E-11</v>
      </c>
      <c r="L388" s="24">
        <f t="shared" si="76"/>
        <v>-293.98597434756476</v>
      </c>
    </row>
    <row r="389" spans="1:12" x14ac:dyDescent="0.2">
      <c r="A389" s="132"/>
      <c r="B389" s="25">
        <f t="shared" si="67"/>
        <v>377</v>
      </c>
      <c r="C389" s="24">
        <f t="shared" si="68"/>
        <v>0</v>
      </c>
      <c r="D389" s="48">
        <f t="shared" si="69"/>
        <v>0</v>
      </c>
      <c r="E389" s="24">
        <f t="shared" si="70"/>
        <v>0</v>
      </c>
      <c r="F389" s="48">
        <f t="shared" si="71"/>
        <v>0</v>
      </c>
      <c r="G389" s="24">
        <f t="shared" si="72"/>
        <v>0</v>
      </c>
      <c r="H389" s="24">
        <f t="shared" si="56"/>
        <v>400</v>
      </c>
      <c r="I389" s="24">
        <f t="shared" si="73"/>
        <v>400</v>
      </c>
      <c r="J389" s="24">
        <f t="shared" si="74"/>
        <v>-293.98597434749536</v>
      </c>
      <c r="K389" s="24">
        <f t="shared" si="75"/>
        <v>-6.9386274503813183E-11</v>
      </c>
      <c r="L389" s="24">
        <f t="shared" si="76"/>
        <v>-293.98597434756476</v>
      </c>
    </row>
    <row r="390" spans="1:12" x14ac:dyDescent="0.2">
      <c r="A390" s="132"/>
      <c r="B390" s="25">
        <f t="shared" si="67"/>
        <v>378</v>
      </c>
      <c r="C390" s="24">
        <f t="shared" si="68"/>
        <v>0</v>
      </c>
      <c r="D390" s="48">
        <f t="shared" si="69"/>
        <v>0</v>
      </c>
      <c r="E390" s="24">
        <f t="shared" si="70"/>
        <v>0</v>
      </c>
      <c r="F390" s="48">
        <f t="shared" si="71"/>
        <v>0</v>
      </c>
      <c r="G390" s="24">
        <f t="shared" si="72"/>
        <v>0</v>
      </c>
      <c r="H390" s="24">
        <f t="shared" si="56"/>
        <v>400</v>
      </c>
      <c r="I390" s="24">
        <f t="shared" si="73"/>
        <v>400</v>
      </c>
      <c r="J390" s="24">
        <f t="shared" si="74"/>
        <v>-293.98597434749536</v>
      </c>
      <c r="K390" s="24">
        <f t="shared" si="75"/>
        <v>-6.9386274503813183E-11</v>
      </c>
      <c r="L390" s="24">
        <f t="shared" si="76"/>
        <v>-293.98597434756476</v>
      </c>
    </row>
    <row r="391" spans="1:12" x14ac:dyDescent="0.2">
      <c r="A391" s="132"/>
      <c r="B391" s="25">
        <f t="shared" si="67"/>
        <v>379</v>
      </c>
      <c r="C391" s="24">
        <f t="shared" si="68"/>
        <v>0</v>
      </c>
      <c r="D391" s="48">
        <f t="shared" si="69"/>
        <v>0</v>
      </c>
      <c r="E391" s="24">
        <f t="shared" si="70"/>
        <v>0</v>
      </c>
      <c r="F391" s="48">
        <f t="shared" si="71"/>
        <v>0</v>
      </c>
      <c r="G391" s="24">
        <f t="shared" si="72"/>
        <v>0</v>
      </c>
      <c r="H391" s="24">
        <f t="shared" si="56"/>
        <v>400</v>
      </c>
      <c r="I391" s="24">
        <f t="shared" si="73"/>
        <v>400</v>
      </c>
      <c r="J391" s="24">
        <f t="shared" si="74"/>
        <v>-293.98597434749536</v>
      </c>
      <c r="K391" s="24">
        <f t="shared" si="75"/>
        <v>-6.9386274503813183E-11</v>
      </c>
      <c r="L391" s="24">
        <f t="shared" si="76"/>
        <v>-293.98597434756476</v>
      </c>
    </row>
    <row r="392" spans="1:12" x14ac:dyDescent="0.2">
      <c r="A392" s="132"/>
      <c r="B392" s="25">
        <f t="shared" si="67"/>
        <v>380</v>
      </c>
      <c r="C392" s="24">
        <f t="shared" si="68"/>
        <v>0</v>
      </c>
      <c r="D392" s="48">
        <f t="shared" si="69"/>
        <v>0</v>
      </c>
      <c r="E392" s="24">
        <f t="shared" si="70"/>
        <v>0</v>
      </c>
      <c r="F392" s="48">
        <f t="shared" si="71"/>
        <v>0</v>
      </c>
      <c r="G392" s="24">
        <f t="shared" si="72"/>
        <v>0</v>
      </c>
      <c r="H392" s="24">
        <f t="shared" si="56"/>
        <v>400</v>
      </c>
      <c r="I392" s="24">
        <f t="shared" si="73"/>
        <v>400</v>
      </c>
      <c r="J392" s="24">
        <f t="shared" si="74"/>
        <v>-293.98597434749536</v>
      </c>
      <c r="K392" s="24">
        <f t="shared" si="75"/>
        <v>-6.9386274503813183E-11</v>
      </c>
      <c r="L392" s="24">
        <f t="shared" si="76"/>
        <v>-293.98597434756476</v>
      </c>
    </row>
    <row r="393" spans="1:12" x14ac:dyDescent="0.2">
      <c r="A393" s="132"/>
      <c r="B393" s="25">
        <f t="shared" si="67"/>
        <v>381</v>
      </c>
      <c r="C393" s="24">
        <f t="shared" si="68"/>
        <v>0</v>
      </c>
      <c r="D393" s="48">
        <f t="shared" si="69"/>
        <v>0</v>
      </c>
      <c r="E393" s="24">
        <f t="shared" si="70"/>
        <v>0</v>
      </c>
      <c r="F393" s="48">
        <f t="shared" si="71"/>
        <v>0</v>
      </c>
      <c r="G393" s="24">
        <f t="shared" si="72"/>
        <v>0</v>
      </c>
      <c r="H393" s="24">
        <f t="shared" si="56"/>
        <v>400</v>
      </c>
      <c r="I393" s="24">
        <f t="shared" si="73"/>
        <v>400</v>
      </c>
      <c r="J393" s="24">
        <f t="shared" si="74"/>
        <v>-293.98597434749536</v>
      </c>
      <c r="K393" s="24">
        <f t="shared" si="75"/>
        <v>-6.9386274503813183E-11</v>
      </c>
      <c r="L393" s="24">
        <f t="shared" si="76"/>
        <v>-293.98597434756476</v>
      </c>
    </row>
    <row r="394" spans="1:12" x14ac:dyDescent="0.2">
      <c r="A394" s="132"/>
      <c r="B394" s="25">
        <f t="shared" si="67"/>
        <v>382</v>
      </c>
      <c r="C394" s="24">
        <f t="shared" si="68"/>
        <v>0</v>
      </c>
      <c r="D394" s="48">
        <f t="shared" si="69"/>
        <v>0</v>
      </c>
      <c r="E394" s="24">
        <f t="shared" si="70"/>
        <v>0</v>
      </c>
      <c r="F394" s="48">
        <f t="shared" si="71"/>
        <v>0</v>
      </c>
      <c r="G394" s="24">
        <f t="shared" si="72"/>
        <v>0</v>
      </c>
      <c r="H394" s="24">
        <f t="shared" si="56"/>
        <v>400</v>
      </c>
      <c r="I394" s="24">
        <f t="shared" si="73"/>
        <v>400</v>
      </c>
      <c r="J394" s="24">
        <f t="shared" si="74"/>
        <v>-293.98597434749536</v>
      </c>
      <c r="K394" s="24">
        <f t="shared" si="75"/>
        <v>-6.9386274503813183E-11</v>
      </c>
      <c r="L394" s="24">
        <f t="shared" si="76"/>
        <v>-293.98597434756476</v>
      </c>
    </row>
    <row r="395" spans="1:12" x14ac:dyDescent="0.2">
      <c r="A395" s="132"/>
      <c r="B395" s="25">
        <f t="shared" si="67"/>
        <v>383</v>
      </c>
      <c r="C395" s="24">
        <f t="shared" si="68"/>
        <v>0</v>
      </c>
      <c r="D395" s="48">
        <f t="shared" si="69"/>
        <v>0</v>
      </c>
      <c r="E395" s="24">
        <f t="shared" si="70"/>
        <v>0</v>
      </c>
      <c r="F395" s="48">
        <f t="shared" si="71"/>
        <v>0</v>
      </c>
      <c r="G395" s="24">
        <f t="shared" si="72"/>
        <v>0</v>
      </c>
      <c r="H395" s="24">
        <f t="shared" si="56"/>
        <v>400</v>
      </c>
      <c r="I395" s="24">
        <f t="shared" si="73"/>
        <v>400</v>
      </c>
      <c r="J395" s="24">
        <f t="shared" si="74"/>
        <v>-293.98597434749536</v>
      </c>
      <c r="K395" s="24">
        <f t="shared" si="75"/>
        <v>-6.9386274503813183E-11</v>
      </c>
      <c r="L395" s="24">
        <f t="shared" si="76"/>
        <v>-293.98597434756476</v>
      </c>
    </row>
    <row r="396" spans="1:12" x14ac:dyDescent="0.2">
      <c r="A396" s="132"/>
      <c r="B396" s="25">
        <f t="shared" si="67"/>
        <v>384</v>
      </c>
      <c r="C396" s="24">
        <f t="shared" si="68"/>
        <v>0</v>
      </c>
      <c r="D396" s="48">
        <f t="shared" si="69"/>
        <v>0</v>
      </c>
      <c r="E396" s="24">
        <f t="shared" si="70"/>
        <v>0</v>
      </c>
      <c r="F396" s="48">
        <f t="shared" si="71"/>
        <v>0</v>
      </c>
      <c r="G396" s="24">
        <f t="shared" si="72"/>
        <v>0</v>
      </c>
      <c r="H396" s="24">
        <f t="shared" si="56"/>
        <v>400</v>
      </c>
      <c r="I396" s="24">
        <f t="shared" si="73"/>
        <v>400</v>
      </c>
      <c r="J396" s="24">
        <f t="shared" si="74"/>
        <v>-293.98597434749536</v>
      </c>
      <c r="K396" s="24">
        <f t="shared" si="75"/>
        <v>-6.9386274503813183E-11</v>
      </c>
      <c r="L396" s="24">
        <f t="shared" si="76"/>
        <v>-293.98597434756476</v>
      </c>
    </row>
    <row r="397" spans="1:12" x14ac:dyDescent="0.2">
      <c r="A397" s="132">
        <f>A385+1</f>
        <v>33</v>
      </c>
      <c r="B397" s="25">
        <f t="shared" si="67"/>
        <v>385</v>
      </c>
      <c r="C397" s="24">
        <f t="shared" si="68"/>
        <v>0</v>
      </c>
      <c r="D397" s="48">
        <f t="shared" si="69"/>
        <v>0</v>
      </c>
      <c r="E397" s="24">
        <f t="shared" si="70"/>
        <v>0</v>
      </c>
      <c r="F397" s="48">
        <f t="shared" si="71"/>
        <v>0</v>
      </c>
      <c r="G397" s="24">
        <f t="shared" si="72"/>
        <v>0</v>
      </c>
      <c r="H397" s="24">
        <f t="shared" ref="H397:H460" si="77">$G$8</f>
        <v>400</v>
      </c>
      <c r="I397" s="24">
        <f t="shared" si="73"/>
        <v>400</v>
      </c>
      <c r="J397" s="24">
        <f t="shared" si="74"/>
        <v>-293.98597434749536</v>
      </c>
      <c r="K397" s="24">
        <f t="shared" si="75"/>
        <v>-6.9386274503813183E-11</v>
      </c>
      <c r="L397" s="24">
        <f t="shared" si="76"/>
        <v>-293.98597434756476</v>
      </c>
    </row>
    <row r="398" spans="1:12" x14ac:dyDescent="0.2">
      <c r="A398" s="132"/>
      <c r="B398" s="25">
        <f t="shared" si="67"/>
        <v>386</v>
      </c>
      <c r="C398" s="24">
        <f t="shared" si="68"/>
        <v>0</v>
      </c>
      <c r="D398" s="48">
        <f t="shared" si="69"/>
        <v>0</v>
      </c>
      <c r="E398" s="24">
        <f t="shared" si="70"/>
        <v>0</v>
      </c>
      <c r="F398" s="48">
        <f t="shared" si="71"/>
        <v>0</v>
      </c>
      <c r="G398" s="24">
        <f t="shared" si="72"/>
        <v>0</v>
      </c>
      <c r="H398" s="24">
        <f t="shared" si="77"/>
        <v>400</v>
      </c>
      <c r="I398" s="24">
        <f t="shared" si="73"/>
        <v>400</v>
      </c>
      <c r="J398" s="24">
        <f t="shared" si="74"/>
        <v>-293.98597434749536</v>
      </c>
      <c r="K398" s="24">
        <f t="shared" si="75"/>
        <v>-6.9386274503813183E-11</v>
      </c>
      <c r="L398" s="24">
        <f t="shared" si="76"/>
        <v>-293.98597434756476</v>
      </c>
    </row>
    <row r="399" spans="1:12" x14ac:dyDescent="0.2">
      <c r="A399" s="132"/>
      <c r="B399" s="25">
        <f t="shared" si="67"/>
        <v>387</v>
      </c>
      <c r="C399" s="24">
        <f t="shared" si="68"/>
        <v>0</v>
      </c>
      <c r="D399" s="48">
        <f t="shared" si="69"/>
        <v>0</v>
      </c>
      <c r="E399" s="24">
        <f t="shared" si="70"/>
        <v>0</v>
      </c>
      <c r="F399" s="48">
        <f t="shared" si="71"/>
        <v>0</v>
      </c>
      <c r="G399" s="24">
        <f t="shared" si="72"/>
        <v>0</v>
      </c>
      <c r="H399" s="24">
        <f t="shared" si="77"/>
        <v>400</v>
      </c>
      <c r="I399" s="24">
        <f t="shared" si="73"/>
        <v>400</v>
      </c>
      <c r="J399" s="24">
        <f t="shared" si="74"/>
        <v>-293.98597434749536</v>
      </c>
      <c r="K399" s="24">
        <f t="shared" si="75"/>
        <v>-6.9386274503813183E-11</v>
      </c>
      <c r="L399" s="24">
        <f t="shared" si="76"/>
        <v>-293.98597434756476</v>
      </c>
    </row>
    <row r="400" spans="1:12" x14ac:dyDescent="0.2">
      <c r="A400" s="132"/>
      <c r="B400" s="25">
        <f t="shared" si="67"/>
        <v>388</v>
      </c>
      <c r="C400" s="24">
        <f t="shared" si="68"/>
        <v>0</v>
      </c>
      <c r="D400" s="48">
        <f t="shared" si="69"/>
        <v>0</v>
      </c>
      <c r="E400" s="24">
        <f t="shared" si="70"/>
        <v>0</v>
      </c>
      <c r="F400" s="48">
        <f t="shared" si="71"/>
        <v>0</v>
      </c>
      <c r="G400" s="24">
        <f t="shared" si="72"/>
        <v>0</v>
      </c>
      <c r="H400" s="24">
        <f t="shared" si="77"/>
        <v>400</v>
      </c>
      <c r="I400" s="24">
        <f t="shared" si="73"/>
        <v>400</v>
      </c>
      <c r="J400" s="24">
        <f t="shared" si="74"/>
        <v>-293.98597434749536</v>
      </c>
      <c r="K400" s="24">
        <f t="shared" si="75"/>
        <v>-6.9386274503813183E-11</v>
      </c>
      <c r="L400" s="24">
        <f t="shared" si="76"/>
        <v>-293.98597434756476</v>
      </c>
    </row>
    <row r="401" spans="1:12" x14ac:dyDescent="0.2">
      <c r="A401" s="132"/>
      <c r="B401" s="25">
        <f t="shared" si="67"/>
        <v>389</v>
      </c>
      <c r="C401" s="24">
        <f t="shared" si="68"/>
        <v>0</v>
      </c>
      <c r="D401" s="48">
        <f t="shared" si="69"/>
        <v>0</v>
      </c>
      <c r="E401" s="24">
        <f t="shared" si="70"/>
        <v>0</v>
      </c>
      <c r="F401" s="48">
        <f t="shared" si="71"/>
        <v>0</v>
      </c>
      <c r="G401" s="24">
        <f t="shared" si="72"/>
        <v>0</v>
      </c>
      <c r="H401" s="24">
        <f t="shared" si="77"/>
        <v>400</v>
      </c>
      <c r="I401" s="24">
        <f t="shared" si="73"/>
        <v>400</v>
      </c>
      <c r="J401" s="24">
        <f t="shared" si="74"/>
        <v>-293.98597434749536</v>
      </c>
      <c r="K401" s="24">
        <f t="shared" si="75"/>
        <v>-6.9386274503813183E-11</v>
      </c>
      <c r="L401" s="24">
        <f t="shared" si="76"/>
        <v>-293.98597434756476</v>
      </c>
    </row>
    <row r="402" spans="1:12" x14ac:dyDescent="0.2">
      <c r="A402" s="132"/>
      <c r="B402" s="25">
        <f t="shared" si="67"/>
        <v>390</v>
      </c>
      <c r="C402" s="24">
        <f t="shared" si="68"/>
        <v>0</v>
      </c>
      <c r="D402" s="48">
        <f t="shared" si="69"/>
        <v>0</v>
      </c>
      <c r="E402" s="24">
        <f t="shared" si="70"/>
        <v>0</v>
      </c>
      <c r="F402" s="48">
        <f t="shared" si="71"/>
        <v>0</v>
      </c>
      <c r="G402" s="24">
        <f t="shared" si="72"/>
        <v>0</v>
      </c>
      <c r="H402" s="24">
        <f t="shared" si="77"/>
        <v>400</v>
      </c>
      <c r="I402" s="24">
        <f t="shared" si="73"/>
        <v>400</v>
      </c>
      <c r="J402" s="24">
        <f t="shared" si="74"/>
        <v>-293.98597434749536</v>
      </c>
      <c r="K402" s="24">
        <f t="shared" si="75"/>
        <v>-6.9386274503813183E-11</v>
      </c>
      <c r="L402" s="24">
        <f t="shared" si="76"/>
        <v>-293.98597434756476</v>
      </c>
    </row>
    <row r="403" spans="1:12" x14ac:dyDescent="0.2">
      <c r="A403" s="132"/>
      <c r="B403" s="25">
        <f t="shared" si="67"/>
        <v>391</v>
      </c>
      <c r="C403" s="24">
        <f t="shared" si="68"/>
        <v>0</v>
      </c>
      <c r="D403" s="48">
        <f t="shared" si="69"/>
        <v>0</v>
      </c>
      <c r="E403" s="24">
        <f t="shared" si="70"/>
        <v>0</v>
      </c>
      <c r="F403" s="48">
        <f t="shared" si="71"/>
        <v>0</v>
      </c>
      <c r="G403" s="24">
        <f t="shared" si="72"/>
        <v>0</v>
      </c>
      <c r="H403" s="24">
        <f t="shared" si="77"/>
        <v>400</v>
      </c>
      <c r="I403" s="24">
        <f t="shared" si="73"/>
        <v>400</v>
      </c>
      <c r="J403" s="24">
        <f t="shared" si="74"/>
        <v>-293.98597434749536</v>
      </c>
      <c r="K403" s="24">
        <f t="shared" si="75"/>
        <v>-6.9386274503813183E-11</v>
      </c>
      <c r="L403" s="24">
        <f t="shared" si="76"/>
        <v>-293.98597434756476</v>
      </c>
    </row>
    <row r="404" spans="1:12" x14ac:dyDescent="0.2">
      <c r="A404" s="132"/>
      <c r="B404" s="25">
        <f t="shared" si="67"/>
        <v>392</v>
      </c>
      <c r="C404" s="24">
        <f t="shared" si="68"/>
        <v>0</v>
      </c>
      <c r="D404" s="48">
        <f t="shared" si="69"/>
        <v>0</v>
      </c>
      <c r="E404" s="24">
        <f t="shared" si="70"/>
        <v>0</v>
      </c>
      <c r="F404" s="48">
        <f t="shared" si="71"/>
        <v>0</v>
      </c>
      <c r="G404" s="24">
        <f t="shared" si="72"/>
        <v>0</v>
      </c>
      <c r="H404" s="24">
        <f t="shared" si="77"/>
        <v>400</v>
      </c>
      <c r="I404" s="24">
        <f t="shared" si="73"/>
        <v>400</v>
      </c>
      <c r="J404" s="24">
        <f t="shared" si="74"/>
        <v>-293.98597434749536</v>
      </c>
      <c r="K404" s="24">
        <f t="shared" si="75"/>
        <v>-6.9386274503813183E-11</v>
      </c>
      <c r="L404" s="24">
        <f t="shared" si="76"/>
        <v>-293.98597434756476</v>
      </c>
    </row>
    <row r="405" spans="1:12" x14ac:dyDescent="0.2">
      <c r="A405" s="132"/>
      <c r="B405" s="25">
        <f t="shared" si="67"/>
        <v>393</v>
      </c>
      <c r="C405" s="24">
        <f t="shared" si="68"/>
        <v>0</v>
      </c>
      <c r="D405" s="48">
        <f t="shared" si="69"/>
        <v>0</v>
      </c>
      <c r="E405" s="24">
        <f t="shared" si="70"/>
        <v>0</v>
      </c>
      <c r="F405" s="48">
        <f t="shared" si="71"/>
        <v>0</v>
      </c>
      <c r="G405" s="24">
        <f t="shared" si="72"/>
        <v>0</v>
      </c>
      <c r="H405" s="24">
        <f t="shared" si="77"/>
        <v>400</v>
      </c>
      <c r="I405" s="24">
        <f t="shared" si="73"/>
        <v>400</v>
      </c>
      <c r="J405" s="24">
        <f t="shared" si="74"/>
        <v>-293.98597434749536</v>
      </c>
      <c r="K405" s="24">
        <f t="shared" si="75"/>
        <v>-6.9386274503813183E-11</v>
      </c>
      <c r="L405" s="24">
        <f t="shared" si="76"/>
        <v>-293.98597434756476</v>
      </c>
    </row>
    <row r="406" spans="1:12" x14ac:dyDescent="0.2">
      <c r="A406" s="132"/>
      <c r="B406" s="25">
        <f t="shared" si="67"/>
        <v>394</v>
      </c>
      <c r="C406" s="24">
        <f t="shared" si="68"/>
        <v>0</v>
      </c>
      <c r="D406" s="48">
        <f t="shared" si="69"/>
        <v>0</v>
      </c>
      <c r="E406" s="24">
        <f t="shared" si="70"/>
        <v>0</v>
      </c>
      <c r="F406" s="48">
        <f t="shared" si="71"/>
        <v>0</v>
      </c>
      <c r="G406" s="24">
        <f t="shared" si="72"/>
        <v>0</v>
      </c>
      <c r="H406" s="24">
        <f t="shared" si="77"/>
        <v>400</v>
      </c>
      <c r="I406" s="24">
        <f t="shared" si="73"/>
        <v>400</v>
      </c>
      <c r="J406" s="24">
        <f t="shared" si="74"/>
        <v>-293.98597434749536</v>
      </c>
      <c r="K406" s="24">
        <f t="shared" si="75"/>
        <v>-6.9386274503813183E-11</v>
      </c>
      <c r="L406" s="24">
        <f t="shared" si="76"/>
        <v>-293.98597434756476</v>
      </c>
    </row>
    <row r="407" spans="1:12" x14ac:dyDescent="0.2">
      <c r="A407" s="132"/>
      <c r="B407" s="25">
        <f t="shared" si="67"/>
        <v>395</v>
      </c>
      <c r="C407" s="24">
        <f t="shared" si="68"/>
        <v>0</v>
      </c>
      <c r="D407" s="48">
        <f t="shared" si="69"/>
        <v>0</v>
      </c>
      <c r="E407" s="24">
        <f t="shared" si="70"/>
        <v>0</v>
      </c>
      <c r="F407" s="48">
        <f t="shared" si="71"/>
        <v>0</v>
      </c>
      <c r="G407" s="24">
        <f t="shared" si="72"/>
        <v>0</v>
      </c>
      <c r="H407" s="24">
        <f t="shared" si="77"/>
        <v>400</v>
      </c>
      <c r="I407" s="24">
        <f t="shared" si="73"/>
        <v>400</v>
      </c>
      <c r="J407" s="24">
        <f t="shared" si="74"/>
        <v>-293.98597434749536</v>
      </c>
      <c r="K407" s="24">
        <f t="shared" si="75"/>
        <v>-6.9386274503813183E-11</v>
      </c>
      <c r="L407" s="24">
        <f t="shared" si="76"/>
        <v>-293.98597434756476</v>
      </c>
    </row>
    <row r="408" spans="1:12" x14ac:dyDescent="0.2">
      <c r="A408" s="132"/>
      <c r="B408" s="25">
        <f t="shared" si="67"/>
        <v>396</v>
      </c>
      <c r="C408" s="24">
        <f t="shared" si="68"/>
        <v>0</v>
      </c>
      <c r="D408" s="48">
        <f t="shared" si="69"/>
        <v>0</v>
      </c>
      <c r="E408" s="24">
        <f t="shared" si="70"/>
        <v>0</v>
      </c>
      <c r="F408" s="48">
        <f t="shared" si="71"/>
        <v>0</v>
      </c>
      <c r="G408" s="24">
        <f t="shared" si="72"/>
        <v>0</v>
      </c>
      <c r="H408" s="24">
        <f t="shared" si="77"/>
        <v>400</v>
      </c>
      <c r="I408" s="24">
        <f t="shared" si="73"/>
        <v>400</v>
      </c>
      <c r="J408" s="24">
        <f t="shared" si="74"/>
        <v>-293.98597434749536</v>
      </c>
      <c r="K408" s="24">
        <f t="shared" si="75"/>
        <v>-6.9386274503813183E-11</v>
      </c>
      <c r="L408" s="24">
        <f t="shared" si="76"/>
        <v>-293.98597434756476</v>
      </c>
    </row>
    <row r="409" spans="1:12" x14ac:dyDescent="0.2">
      <c r="A409" s="132">
        <f>A397+1</f>
        <v>34</v>
      </c>
      <c r="B409" s="25">
        <f t="shared" si="67"/>
        <v>397</v>
      </c>
      <c r="C409" s="24">
        <f t="shared" si="68"/>
        <v>0</v>
      </c>
      <c r="D409" s="48">
        <f t="shared" si="69"/>
        <v>0</v>
      </c>
      <c r="E409" s="24">
        <f t="shared" si="70"/>
        <v>0</v>
      </c>
      <c r="F409" s="48">
        <f t="shared" si="71"/>
        <v>0</v>
      </c>
      <c r="G409" s="24">
        <f t="shared" si="72"/>
        <v>0</v>
      </c>
      <c r="H409" s="24">
        <f t="shared" si="77"/>
        <v>400</v>
      </c>
      <c r="I409" s="24">
        <f t="shared" si="73"/>
        <v>400</v>
      </c>
      <c r="J409" s="24">
        <f t="shared" si="74"/>
        <v>-293.98597434749536</v>
      </c>
      <c r="K409" s="24">
        <f t="shared" si="75"/>
        <v>-6.9386274503813183E-11</v>
      </c>
      <c r="L409" s="24">
        <f t="shared" si="76"/>
        <v>-293.98597434756476</v>
      </c>
    </row>
    <row r="410" spans="1:12" x14ac:dyDescent="0.2">
      <c r="A410" s="132"/>
      <c r="B410" s="25">
        <f t="shared" si="67"/>
        <v>398</v>
      </c>
      <c r="C410" s="24">
        <f t="shared" si="68"/>
        <v>0</v>
      </c>
      <c r="D410" s="48">
        <f t="shared" si="69"/>
        <v>0</v>
      </c>
      <c r="E410" s="24">
        <f t="shared" si="70"/>
        <v>0</v>
      </c>
      <c r="F410" s="48">
        <f t="shared" si="71"/>
        <v>0</v>
      </c>
      <c r="G410" s="24">
        <f t="shared" si="72"/>
        <v>0</v>
      </c>
      <c r="H410" s="24">
        <f t="shared" si="77"/>
        <v>400</v>
      </c>
      <c r="I410" s="24">
        <f t="shared" si="73"/>
        <v>400</v>
      </c>
      <c r="J410" s="24">
        <f t="shared" si="74"/>
        <v>-293.98597434749536</v>
      </c>
      <c r="K410" s="24">
        <f t="shared" si="75"/>
        <v>-6.9386274503813183E-11</v>
      </c>
      <c r="L410" s="24">
        <f t="shared" si="76"/>
        <v>-293.98597434756476</v>
      </c>
    </row>
    <row r="411" spans="1:12" x14ac:dyDescent="0.2">
      <c r="A411" s="132"/>
      <c r="B411" s="25">
        <f t="shared" si="67"/>
        <v>399</v>
      </c>
      <c r="C411" s="24">
        <f t="shared" si="68"/>
        <v>0</v>
      </c>
      <c r="D411" s="48">
        <f t="shared" si="69"/>
        <v>0</v>
      </c>
      <c r="E411" s="24">
        <f t="shared" si="70"/>
        <v>0</v>
      </c>
      <c r="F411" s="48">
        <f t="shared" si="71"/>
        <v>0</v>
      </c>
      <c r="G411" s="24">
        <f t="shared" si="72"/>
        <v>0</v>
      </c>
      <c r="H411" s="24">
        <f t="shared" si="77"/>
        <v>400</v>
      </c>
      <c r="I411" s="24">
        <f t="shared" si="73"/>
        <v>400</v>
      </c>
      <c r="J411" s="24">
        <f t="shared" si="74"/>
        <v>-293.98597434749536</v>
      </c>
      <c r="K411" s="24">
        <f t="shared" si="75"/>
        <v>-6.9386274503813183E-11</v>
      </c>
      <c r="L411" s="24">
        <f t="shared" si="76"/>
        <v>-293.98597434756476</v>
      </c>
    </row>
    <row r="412" spans="1:12" x14ac:dyDescent="0.2">
      <c r="A412" s="132"/>
      <c r="B412" s="25">
        <f t="shared" si="67"/>
        <v>400</v>
      </c>
      <c r="C412" s="24">
        <f t="shared" si="68"/>
        <v>0</v>
      </c>
      <c r="D412" s="48">
        <f t="shared" si="69"/>
        <v>0</v>
      </c>
      <c r="E412" s="24">
        <f t="shared" si="70"/>
        <v>0</v>
      </c>
      <c r="F412" s="48">
        <f t="shared" si="71"/>
        <v>0</v>
      </c>
      <c r="G412" s="24">
        <f t="shared" si="72"/>
        <v>0</v>
      </c>
      <c r="H412" s="24">
        <f t="shared" si="77"/>
        <v>400</v>
      </c>
      <c r="I412" s="24">
        <f t="shared" si="73"/>
        <v>400</v>
      </c>
      <c r="J412" s="24">
        <f t="shared" si="74"/>
        <v>-293.98597434749536</v>
      </c>
      <c r="K412" s="24">
        <f t="shared" si="75"/>
        <v>-6.9386274503813183E-11</v>
      </c>
      <c r="L412" s="24">
        <f t="shared" si="76"/>
        <v>-293.98597434756476</v>
      </c>
    </row>
    <row r="413" spans="1:12" x14ac:dyDescent="0.2">
      <c r="A413" s="132"/>
      <c r="B413" s="25">
        <f t="shared" si="67"/>
        <v>401</v>
      </c>
      <c r="C413" s="24">
        <f t="shared" si="68"/>
        <v>0</v>
      </c>
      <c r="D413" s="48">
        <f t="shared" si="69"/>
        <v>0</v>
      </c>
      <c r="E413" s="24">
        <f t="shared" si="70"/>
        <v>0</v>
      </c>
      <c r="F413" s="48">
        <f t="shared" si="71"/>
        <v>0</v>
      </c>
      <c r="G413" s="24">
        <f t="shared" si="72"/>
        <v>0</v>
      </c>
      <c r="H413" s="24">
        <f t="shared" si="77"/>
        <v>400</v>
      </c>
      <c r="I413" s="24">
        <f t="shared" si="73"/>
        <v>400</v>
      </c>
      <c r="J413" s="24">
        <f t="shared" si="74"/>
        <v>-293.98597434749536</v>
      </c>
      <c r="K413" s="24">
        <f t="shared" si="75"/>
        <v>-6.9386274503813183E-11</v>
      </c>
      <c r="L413" s="24">
        <f t="shared" si="76"/>
        <v>-293.98597434756476</v>
      </c>
    </row>
    <row r="414" spans="1:12" x14ac:dyDescent="0.2">
      <c r="A414" s="132"/>
      <c r="B414" s="25">
        <f t="shared" si="67"/>
        <v>402</v>
      </c>
      <c r="C414" s="24">
        <f t="shared" si="68"/>
        <v>0</v>
      </c>
      <c r="D414" s="48">
        <f t="shared" si="69"/>
        <v>0</v>
      </c>
      <c r="E414" s="24">
        <f t="shared" si="70"/>
        <v>0</v>
      </c>
      <c r="F414" s="48">
        <f t="shared" si="71"/>
        <v>0</v>
      </c>
      <c r="G414" s="24">
        <f t="shared" si="72"/>
        <v>0</v>
      </c>
      <c r="H414" s="24">
        <f t="shared" si="77"/>
        <v>400</v>
      </c>
      <c r="I414" s="24">
        <f t="shared" si="73"/>
        <v>400</v>
      </c>
      <c r="J414" s="24">
        <f t="shared" si="74"/>
        <v>-293.98597434749536</v>
      </c>
      <c r="K414" s="24">
        <f t="shared" si="75"/>
        <v>-6.9386274503813183E-11</v>
      </c>
      <c r="L414" s="24">
        <f t="shared" si="76"/>
        <v>-293.98597434756476</v>
      </c>
    </row>
    <row r="415" spans="1:12" x14ac:dyDescent="0.2">
      <c r="A415" s="132"/>
      <c r="B415" s="25">
        <f t="shared" si="67"/>
        <v>403</v>
      </c>
      <c r="C415" s="24">
        <f t="shared" si="68"/>
        <v>0</v>
      </c>
      <c r="D415" s="48">
        <f t="shared" si="69"/>
        <v>0</v>
      </c>
      <c r="E415" s="24">
        <f t="shared" si="70"/>
        <v>0</v>
      </c>
      <c r="F415" s="48">
        <f t="shared" si="71"/>
        <v>0</v>
      </c>
      <c r="G415" s="24">
        <f t="shared" si="72"/>
        <v>0</v>
      </c>
      <c r="H415" s="24">
        <f t="shared" si="77"/>
        <v>400</v>
      </c>
      <c r="I415" s="24">
        <f t="shared" si="73"/>
        <v>400</v>
      </c>
      <c r="J415" s="24">
        <f t="shared" si="74"/>
        <v>-293.98597434749536</v>
      </c>
      <c r="K415" s="24">
        <f t="shared" si="75"/>
        <v>-6.9386274503813183E-11</v>
      </c>
      <c r="L415" s="24">
        <f t="shared" si="76"/>
        <v>-293.98597434756476</v>
      </c>
    </row>
    <row r="416" spans="1:12" x14ac:dyDescent="0.2">
      <c r="A416" s="132"/>
      <c r="B416" s="25">
        <f t="shared" si="67"/>
        <v>404</v>
      </c>
      <c r="C416" s="24">
        <f t="shared" si="68"/>
        <v>0</v>
      </c>
      <c r="D416" s="48">
        <f t="shared" si="69"/>
        <v>0</v>
      </c>
      <c r="E416" s="24">
        <f t="shared" si="70"/>
        <v>0</v>
      </c>
      <c r="F416" s="48">
        <f t="shared" si="71"/>
        <v>0</v>
      </c>
      <c r="G416" s="24">
        <f t="shared" si="72"/>
        <v>0</v>
      </c>
      <c r="H416" s="24">
        <f t="shared" si="77"/>
        <v>400</v>
      </c>
      <c r="I416" s="24">
        <f t="shared" si="73"/>
        <v>400</v>
      </c>
      <c r="J416" s="24">
        <f t="shared" si="74"/>
        <v>-293.98597434749536</v>
      </c>
      <c r="K416" s="24">
        <f t="shared" si="75"/>
        <v>-6.9386274503813183E-11</v>
      </c>
      <c r="L416" s="24">
        <f t="shared" si="76"/>
        <v>-293.98597434756476</v>
      </c>
    </row>
    <row r="417" spans="1:12" x14ac:dyDescent="0.2">
      <c r="A417" s="132"/>
      <c r="B417" s="25">
        <f t="shared" si="67"/>
        <v>405</v>
      </c>
      <c r="C417" s="24">
        <f t="shared" si="68"/>
        <v>0</v>
      </c>
      <c r="D417" s="48">
        <f t="shared" si="69"/>
        <v>0</v>
      </c>
      <c r="E417" s="24">
        <f t="shared" si="70"/>
        <v>0</v>
      </c>
      <c r="F417" s="48">
        <f t="shared" si="71"/>
        <v>0</v>
      </c>
      <c r="G417" s="24">
        <f t="shared" si="72"/>
        <v>0</v>
      </c>
      <c r="H417" s="24">
        <f t="shared" si="77"/>
        <v>400</v>
      </c>
      <c r="I417" s="24">
        <f t="shared" si="73"/>
        <v>400</v>
      </c>
      <c r="J417" s="24">
        <f t="shared" si="74"/>
        <v>-293.98597434749536</v>
      </c>
      <c r="K417" s="24">
        <f t="shared" si="75"/>
        <v>-6.9386274503813183E-11</v>
      </c>
      <c r="L417" s="24">
        <f t="shared" si="76"/>
        <v>-293.98597434756476</v>
      </c>
    </row>
    <row r="418" spans="1:12" x14ac:dyDescent="0.2">
      <c r="A418" s="132"/>
      <c r="B418" s="25">
        <f t="shared" si="67"/>
        <v>406</v>
      </c>
      <c r="C418" s="24">
        <f t="shared" si="68"/>
        <v>0</v>
      </c>
      <c r="D418" s="48">
        <f t="shared" si="69"/>
        <v>0</v>
      </c>
      <c r="E418" s="24">
        <f t="shared" si="70"/>
        <v>0</v>
      </c>
      <c r="F418" s="48">
        <f t="shared" si="71"/>
        <v>0</v>
      </c>
      <c r="G418" s="24">
        <f t="shared" si="72"/>
        <v>0</v>
      </c>
      <c r="H418" s="24">
        <f t="shared" si="77"/>
        <v>400</v>
      </c>
      <c r="I418" s="24">
        <f t="shared" si="73"/>
        <v>400</v>
      </c>
      <c r="J418" s="24">
        <f t="shared" si="74"/>
        <v>-293.98597434749536</v>
      </c>
      <c r="K418" s="24">
        <f t="shared" si="75"/>
        <v>-6.9386274503813183E-11</v>
      </c>
      <c r="L418" s="24">
        <f t="shared" si="76"/>
        <v>-293.98597434756476</v>
      </c>
    </row>
    <row r="419" spans="1:12" x14ac:dyDescent="0.2">
      <c r="A419" s="132"/>
      <c r="B419" s="25">
        <f t="shared" si="67"/>
        <v>407</v>
      </c>
      <c r="C419" s="24">
        <f t="shared" si="68"/>
        <v>0</v>
      </c>
      <c r="D419" s="48">
        <f t="shared" si="69"/>
        <v>0</v>
      </c>
      <c r="E419" s="24">
        <f t="shared" si="70"/>
        <v>0</v>
      </c>
      <c r="F419" s="48">
        <f t="shared" si="71"/>
        <v>0</v>
      </c>
      <c r="G419" s="24">
        <f t="shared" si="72"/>
        <v>0</v>
      </c>
      <c r="H419" s="24">
        <f t="shared" si="77"/>
        <v>400</v>
      </c>
      <c r="I419" s="24">
        <f t="shared" si="73"/>
        <v>400</v>
      </c>
      <c r="J419" s="24">
        <f t="shared" si="74"/>
        <v>-293.98597434749536</v>
      </c>
      <c r="K419" s="24">
        <f t="shared" si="75"/>
        <v>-6.9386274503813183E-11</v>
      </c>
      <c r="L419" s="24">
        <f t="shared" si="76"/>
        <v>-293.98597434756476</v>
      </c>
    </row>
    <row r="420" spans="1:12" x14ac:dyDescent="0.2">
      <c r="A420" s="132"/>
      <c r="B420" s="25">
        <f t="shared" si="67"/>
        <v>408</v>
      </c>
      <c r="C420" s="24">
        <f t="shared" si="68"/>
        <v>0</v>
      </c>
      <c r="D420" s="48">
        <f t="shared" si="69"/>
        <v>0</v>
      </c>
      <c r="E420" s="24">
        <f t="shared" si="70"/>
        <v>0</v>
      </c>
      <c r="F420" s="48">
        <f t="shared" si="71"/>
        <v>0</v>
      </c>
      <c r="G420" s="24">
        <f t="shared" si="72"/>
        <v>0</v>
      </c>
      <c r="H420" s="24">
        <f t="shared" si="77"/>
        <v>400</v>
      </c>
      <c r="I420" s="24">
        <f t="shared" si="73"/>
        <v>400</v>
      </c>
      <c r="J420" s="24">
        <f t="shared" si="74"/>
        <v>-293.98597434749536</v>
      </c>
      <c r="K420" s="24">
        <f t="shared" si="75"/>
        <v>-6.9386274503813183E-11</v>
      </c>
      <c r="L420" s="24">
        <f t="shared" si="76"/>
        <v>-293.98597434756476</v>
      </c>
    </row>
    <row r="421" spans="1:12" x14ac:dyDescent="0.2">
      <c r="A421" s="132">
        <f>A409+1</f>
        <v>35</v>
      </c>
      <c r="B421" s="25">
        <f t="shared" si="67"/>
        <v>409</v>
      </c>
      <c r="C421" s="24">
        <f t="shared" si="68"/>
        <v>0</v>
      </c>
      <c r="D421" s="48">
        <f t="shared" si="69"/>
        <v>0</v>
      </c>
      <c r="E421" s="24">
        <f t="shared" si="70"/>
        <v>0</v>
      </c>
      <c r="F421" s="48">
        <f t="shared" si="71"/>
        <v>0</v>
      </c>
      <c r="G421" s="24">
        <f t="shared" si="72"/>
        <v>0</v>
      </c>
      <c r="H421" s="24">
        <f t="shared" si="77"/>
        <v>400</v>
      </c>
      <c r="I421" s="24">
        <f t="shared" si="73"/>
        <v>400</v>
      </c>
      <c r="J421" s="24">
        <f t="shared" si="74"/>
        <v>-293.98597434749536</v>
      </c>
      <c r="K421" s="24">
        <f t="shared" si="75"/>
        <v>-6.9386274503813183E-11</v>
      </c>
      <c r="L421" s="24">
        <f t="shared" si="76"/>
        <v>-293.98597434756476</v>
      </c>
    </row>
    <row r="422" spans="1:12" x14ac:dyDescent="0.2">
      <c r="A422" s="132"/>
      <c r="B422" s="25">
        <f t="shared" si="67"/>
        <v>410</v>
      </c>
      <c r="C422" s="24">
        <f t="shared" si="68"/>
        <v>0</v>
      </c>
      <c r="D422" s="48">
        <f t="shared" si="69"/>
        <v>0</v>
      </c>
      <c r="E422" s="24">
        <f t="shared" si="70"/>
        <v>0</v>
      </c>
      <c r="F422" s="48">
        <f t="shared" si="71"/>
        <v>0</v>
      </c>
      <c r="G422" s="24">
        <f t="shared" si="72"/>
        <v>0</v>
      </c>
      <c r="H422" s="24">
        <f t="shared" si="77"/>
        <v>400</v>
      </c>
      <c r="I422" s="24">
        <f t="shared" si="73"/>
        <v>400</v>
      </c>
      <c r="J422" s="24">
        <f t="shared" si="74"/>
        <v>-293.98597434749536</v>
      </c>
      <c r="K422" s="24">
        <f t="shared" si="75"/>
        <v>-6.9386274503813183E-11</v>
      </c>
      <c r="L422" s="24">
        <f t="shared" si="76"/>
        <v>-293.98597434756476</v>
      </c>
    </row>
    <row r="423" spans="1:12" x14ac:dyDescent="0.2">
      <c r="A423" s="132"/>
      <c r="B423" s="25">
        <f t="shared" si="67"/>
        <v>411</v>
      </c>
      <c r="C423" s="24">
        <f t="shared" si="68"/>
        <v>0</v>
      </c>
      <c r="D423" s="48">
        <f t="shared" si="69"/>
        <v>0</v>
      </c>
      <c r="E423" s="24">
        <f t="shared" si="70"/>
        <v>0</v>
      </c>
      <c r="F423" s="48">
        <f t="shared" si="71"/>
        <v>0</v>
      </c>
      <c r="G423" s="24">
        <f t="shared" si="72"/>
        <v>0</v>
      </c>
      <c r="H423" s="24">
        <f t="shared" si="77"/>
        <v>400</v>
      </c>
      <c r="I423" s="24">
        <f t="shared" si="73"/>
        <v>400</v>
      </c>
      <c r="J423" s="24">
        <f t="shared" si="74"/>
        <v>-293.98597434749536</v>
      </c>
      <c r="K423" s="24">
        <f t="shared" si="75"/>
        <v>-6.9386274503813183E-11</v>
      </c>
      <c r="L423" s="24">
        <f t="shared" si="76"/>
        <v>-293.98597434756476</v>
      </c>
    </row>
    <row r="424" spans="1:12" x14ac:dyDescent="0.2">
      <c r="A424" s="132"/>
      <c r="B424" s="25">
        <f t="shared" si="67"/>
        <v>412</v>
      </c>
      <c r="C424" s="24">
        <f t="shared" si="68"/>
        <v>0</v>
      </c>
      <c r="D424" s="48">
        <f t="shared" si="69"/>
        <v>0</v>
      </c>
      <c r="E424" s="24">
        <f t="shared" si="70"/>
        <v>0</v>
      </c>
      <c r="F424" s="48">
        <f t="shared" si="71"/>
        <v>0</v>
      </c>
      <c r="G424" s="24">
        <f t="shared" si="72"/>
        <v>0</v>
      </c>
      <c r="H424" s="24">
        <f t="shared" si="77"/>
        <v>400</v>
      </c>
      <c r="I424" s="24">
        <f t="shared" si="73"/>
        <v>400</v>
      </c>
      <c r="J424" s="24">
        <f t="shared" si="74"/>
        <v>-293.98597434749536</v>
      </c>
      <c r="K424" s="24">
        <f t="shared" si="75"/>
        <v>-6.9386274503813183E-11</v>
      </c>
      <c r="L424" s="24">
        <f t="shared" si="76"/>
        <v>-293.98597434756476</v>
      </c>
    </row>
    <row r="425" spans="1:12" x14ac:dyDescent="0.2">
      <c r="A425" s="132"/>
      <c r="B425" s="25">
        <f t="shared" si="67"/>
        <v>413</v>
      </c>
      <c r="C425" s="24">
        <f t="shared" si="68"/>
        <v>0</v>
      </c>
      <c r="D425" s="48">
        <f t="shared" si="69"/>
        <v>0</v>
      </c>
      <c r="E425" s="24">
        <f t="shared" si="70"/>
        <v>0</v>
      </c>
      <c r="F425" s="48">
        <f t="shared" si="71"/>
        <v>0</v>
      </c>
      <c r="G425" s="24">
        <f t="shared" si="72"/>
        <v>0</v>
      </c>
      <c r="H425" s="24">
        <f t="shared" si="77"/>
        <v>400</v>
      </c>
      <c r="I425" s="24">
        <f t="shared" si="73"/>
        <v>400</v>
      </c>
      <c r="J425" s="24">
        <f t="shared" si="74"/>
        <v>-293.98597434749536</v>
      </c>
      <c r="K425" s="24">
        <f t="shared" si="75"/>
        <v>-6.9386274503813183E-11</v>
      </c>
      <c r="L425" s="24">
        <f t="shared" si="76"/>
        <v>-293.98597434756476</v>
      </c>
    </row>
    <row r="426" spans="1:12" x14ac:dyDescent="0.2">
      <c r="A426" s="132"/>
      <c r="B426" s="25">
        <f t="shared" si="67"/>
        <v>414</v>
      </c>
      <c r="C426" s="24">
        <f t="shared" si="68"/>
        <v>0</v>
      </c>
      <c r="D426" s="48">
        <f t="shared" si="69"/>
        <v>0</v>
      </c>
      <c r="E426" s="24">
        <f t="shared" si="70"/>
        <v>0</v>
      </c>
      <c r="F426" s="48">
        <f t="shared" si="71"/>
        <v>0</v>
      </c>
      <c r="G426" s="24">
        <f t="shared" si="72"/>
        <v>0</v>
      </c>
      <c r="H426" s="24">
        <f t="shared" si="77"/>
        <v>400</v>
      </c>
      <c r="I426" s="24">
        <f t="shared" si="73"/>
        <v>400</v>
      </c>
      <c r="J426" s="24">
        <f t="shared" si="74"/>
        <v>-293.98597434749536</v>
      </c>
      <c r="K426" s="24">
        <f t="shared" si="75"/>
        <v>-6.9386274503813183E-11</v>
      </c>
      <c r="L426" s="24">
        <f t="shared" si="76"/>
        <v>-293.98597434756476</v>
      </c>
    </row>
    <row r="427" spans="1:12" x14ac:dyDescent="0.2">
      <c r="A427" s="132"/>
      <c r="B427" s="25">
        <f t="shared" si="67"/>
        <v>415</v>
      </c>
      <c r="C427" s="24">
        <f t="shared" si="68"/>
        <v>0</v>
      </c>
      <c r="D427" s="48">
        <f t="shared" si="69"/>
        <v>0</v>
      </c>
      <c r="E427" s="24">
        <f t="shared" si="70"/>
        <v>0</v>
      </c>
      <c r="F427" s="48">
        <f t="shared" si="71"/>
        <v>0</v>
      </c>
      <c r="G427" s="24">
        <f t="shared" si="72"/>
        <v>0</v>
      </c>
      <c r="H427" s="24">
        <f t="shared" si="77"/>
        <v>400</v>
      </c>
      <c r="I427" s="24">
        <f t="shared" si="73"/>
        <v>400</v>
      </c>
      <c r="J427" s="24">
        <f t="shared" si="74"/>
        <v>-293.98597434749536</v>
      </c>
      <c r="K427" s="24">
        <f t="shared" si="75"/>
        <v>-6.9386274503813183E-11</v>
      </c>
      <c r="L427" s="24">
        <f t="shared" si="76"/>
        <v>-293.98597434756476</v>
      </c>
    </row>
    <row r="428" spans="1:12" x14ac:dyDescent="0.2">
      <c r="A428" s="132"/>
      <c r="B428" s="25">
        <f t="shared" si="67"/>
        <v>416</v>
      </c>
      <c r="C428" s="24">
        <f t="shared" si="68"/>
        <v>0</v>
      </c>
      <c r="D428" s="48">
        <f t="shared" si="69"/>
        <v>0</v>
      </c>
      <c r="E428" s="24">
        <f t="shared" si="70"/>
        <v>0</v>
      </c>
      <c r="F428" s="48">
        <f t="shared" si="71"/>
        <v>0</v>
      </c>
      <c r="G428" s="24">
        <f t="shared" si="72"/>
        <v>0</v>
      </c>
      <c r="H428" s="24">
        <f t="shared" si="77"/>
        <v>400</v>
      </c>
      <c r="I428" s="24">
        <f t="shared" si="73"/>
        <v>400</v>
      </c>
      <c r="J428" s="24">
        <f t="shared" si="74"/>
        <v>-293.98597434749536</v>
      </c>
      <c r="K428" s="24">
        <f t="shared" si="75"/>
        <v>-6.9386274503813183E-11</v>
      </c>
      <c r="L428" s="24">
        <f t="shared" si="76"/>
        <v>-293.98597434756476</v>
      </c>
    </row>
    <row r="429" spans="1:12" x14ac:dyDescent="0.2">
      <c r="A429" s="132"/>
      <c r="B429" s="25">
        <f t="shared" si="67"/>
        <v>417</v>
      </c>
      <c r="C429" s="24">
        <f t="shared" si="68"/>
        <v>0</v>
      </c>
      <c r="D429" s="48">
        <f t="shared" si="69"/>
        <v>0</v>
      </c>
      <c r="E429" s="24">
        <f t="shared" si="70"/>
        <v>0</v>
      </c>
      <c r="F429" s="48">
        <f t="shared" si="71"/>
        <v>0</v>
      </c>
      <c r="G429" s="24">
        <f t="shared" si="72"/>
        <v>0</v>
      </c>
      <c r="H429" s="24">
        <f t="shared" si="77"/>
        <v>400</v>
      </c>
      <c r="I429" s="24">
        <f t="shared" si="73"/>
        <v>400</v>
      </c>
      <c r="J429" s="24">
        <f t="shared" si="74"/>
        <v>-293.98597434749536</v>
      </c>
      <c r="K429" s="24">
        <f t="shared" si="75"/>
        <v>-6.9386274503813183E-11</v>
      </c>
      <c r="L429" s="24">
        <f t="shared" si="76"/>
        <v>-293.98597434756476</v>
      </c>
    </row>
    <row r="430" spans="1:12" x14ac:dyDescent="0.2">
      <c r="A430" s="132"/>
      <c r="B430" s="25">
        <f t="shared" si="67"/>
        <v>418</v>
      </c>
      <c r="C430" s="24">
        <f t="shared" si="68"/>
        <v>0</v>
      </c>
      <c r="D430" s="48">
        <f t="shared" si="69"/>
        <v>0</v>
      </c>
      <c r="E430" s="24">
        <f t="shared" si="70"/>
        <v>0</v>
      </c>
      <c r="F430" s="48">
        <f t="shared" si="71"/>
        <v>0</v>
      </c>
      <c r="G430" s="24">
        <f t="shared" si="72"/>
        <v>0</v>
      </c>
      <c r="H430" s="24">
        <f t="shared" si="77"/>
        <v>400</v>
      </c>
      <c r="I430" s="24">
        <f t="shared" si="73"/>
        <v>400</v>
      </c>
      <c r="J430" s="24">
        <f t="shared" si="74"/>
        <v>-293.98597434749536</v>
      </c>
      <c r="K430" s="24">
        <f t="shared" si="75"/>
        <v>-6.9386274503813183E-11</v>
      </c>
      <c r="L430" s="24">
        <f t="shared" si="76"/>
        <v>-293.98597434756476</v>
      </c>
    </row>
    <row r="431" spans="1:12" x14ac:dyDescent="0.2">
      <c r="A431" s="132"/>
      <c r="B431" s="25">
        <f t="shared" si="67"/>
        <v>419</v>
      </c>
      <c r="C431" s="24">
        <f t="shared" si="68"/>
        <v>0</v>
      </c>
      <c r="D431" s="48">
        <f t="shared" si="69"/>
        <v>0</v>
      </c>
      <c r="E431" s="24">
        <f t="shared" si="70"/>
        <v>0</v>
      </c>
      <c r="F431" s="48">
        <f t="shared" si="71"/>
        <v>0</v>
      </c>
      <c r="G431" s="24">
        <f t="shared" si="72"/>
        <v>0</v>
      </c>
      <c r="H431" s="24">
        <f t="shared" si="77"/>
        <v>400</v>
      </c>
      <c r="I431" s="24">
        <f t="shared" si="73"/>
        <v>400</v>
      </c>
      <c r="J431" s="24">
        <f t="shared" si="74"/>
        <v>-293.98597434749536</v>
      </c>
      <c r="K431" s="24">
        <f t="shared" si="75"/>
        <v>-6.9386274503813183E-11</v>
      </c>
      <c r="L431" s="24">
        <f t="shared" si="76"/>
        <v>-293.98597434756476</v>
      </c>
    </row>
    <row r="432" spans="1:12" x14ac:dyDescent="0.2">
      <c r="A432" s="132"/>
      <c r="B432" s="25">
        <f t="shared" si="67"/>
        <v>420</v>
      </c>
      <c r="C432" s="24">
        <f t="shared" si="68"/>
        <v>0</v>
      </c>
      <c r="D432" s="48">
        <f t="shared" si="69"/>
        <v>0</v>
      </c>
      <c r="E432" s="24">
        <f t="shared" si="70"/>
        <v>0</v>
      </c>
      <c r="F432" s="48">
        <f t="shared" si="71"/>
        <v>0</v>
      </c>
      <c r="G432" s="24">
        <f t="shared" si="72"/>
        <v>0</v>
      </c>
      <c r="H432" s="24">
        <f t="shared" si="77"/>
        <v>400</v>
      </c>
      <c r="I432" s="24">
        <f t="shared" si="73"/>
        <v>400</v>
      </c>
      <c r="J432" s="24">
        <f t="shared" si="74"/>
        <v>-293.98597434749536</v>
      </c>
      <c r="K432" s="24">
        <f t="shared" si="75"/>
        <v>-6.9386274503813183E-11</v>
      </c>
      <c r="L432" s="24">
        <f t="shared" si="76"/>
        <v>-293.98597434756476</v>
      </c>
    </row>
    <row r="433" spans="1:12" x14ac:dyDescent="0.2">
      <c r="A433" s="132">
        <f>A421+1</f>
        <v>36</v>
      </c>
      <c r="B433" s="25">
        <f t="shared" ref="B433:B480" si="78">B432+1</f>
        <v>421</v>
      </c>
      <c r="C433" s="24">
        <f t="shared" ref="C433:C480" si="79">IF(J432*($G$6*0.01/12)&gt;0,J432*($G$6*0.01/12),0)</f>
        <v>0</v>
      </c>
      <c r="D433" s="48">
        <f t="shared" ref="D433:D480" si="80">C433/I433</f>
        <v>0</v>
      </c>
      <c r="E433" s="24">
        <f t="shared" ref="E433:E480" si="81">IF(J432*($G$6*0.01/12)&gt;0,I433-C433,0)</f>
        <v>0</v>
      </c>
      <c r="F433" s="48">
        <f t="shared" ref="F433:F480" si="82">E433/I433</f>
        <v>0</v>
      </c>
      <c r="G433" s="24">
        <f t="shared" ref="G433:G480" si="83">IF(J432*($G$6*0.01/12)&gt;0,(($G$6*0.01/12)*$G$5)/(1-1/(1+($G$6*0.01/12))^($G$7*12)),0)</f>
        <v>0</v>
      </c>
      <c r="H433" s="24">
        <f t="shared" si="77"/>
        <v>400</v>
      </c>
      <c r="I433" s="24">
        <f t="shared" ref="I433:I480" si="84">G433+H433</f>
        <v>400</v>
      </c>
      <c r="J433" s="24">
        <f t="shared" ref="J433:J480" si="85">IF(I433&gt;0,J432-E433,0)</f>
        <v>-293.98597434749536</v>
      </c>
      <c r="K433" s="24">
        <f t="shared" ref="K433:K480" si="86">K432-C433</f>
        <v>-6.9386274503813183E-11</v>
      </c>
      <c r="L433" s="24">
        <f t="shared" ref="L433:L480" si="87">J433+K433</f>
        <v>-293.98597434756476</v>
      </c>
    </row>
    <row r="434" spans="1:12" x14ac:dyDescent="0.2">
      <c r="A434" s="132"/>
      <c r="B434" s="25">
        <f t="shared" si="78"/>
        <v>422</v>
      </c>
      <c r="C434" s="24">
        <f t="shared" si="79"/>
        <v>0</v>
      </c>
      <c r="D434" s="48">
        <f t="shared" si="80"/>
        <v>0</v>
      </c>
      <c r="E434" s="24">
        <f t="shared" si="81"/>
        <v>0</v>
      </c>
      <c r="F434" s="48">
        <f t="shared" si="82"/>
        <v>0</v>
      </c>
      <c r="G434" s="24">
        <f t="shared" si="83"/>
        <v>0</v>
      </c>
      <c r="H434" s="24">
        <f t="shared" si="77"/>
        <v>400</v>
      </c>
      <c r="I434" s="24">
        <f t="shared" si="84"/>
        <v>400</v>
      </c>
      <c r="J434" s="24">
        <f t="shared" si="85"/>
        <v>-293.98597434749536</v>
      </c>
      <c r="K434" s="24">
        <f t="shared" si="86"/>
        <v>-6.9386274503813183E-11</v>
      </c>
      <c r="L434" s="24">
        <f t="shared" si="87"/>
        <v>-293.98597434756476</v>
      </c>
    </row>
    <row r="435" spans="1:12" x14ac:dyDescent="0.2">
      <c r="A435" s="132"/>
      <c r="B435" s="25">
        <f t="shared" si="78"/>
        <v>423</v>
      </c>
      <c r="C435" s="24">
        <f t="shared" si="79"/>
        <v>0</v>
      </c>
      <c r="D435" s="48">
        <f t="shared" si="80"/>
        <v>0</v>
      </c>
      <c r="E435" s="24">
        <f t="shared" si="81"/>
        <v>0</v>
      </c>
      <c r="F435" s="48">
        <f t="shared" si="82"/>
        <v>0</v>
      </c>
      <c r="G435" s="24">
        <f t="shared" si="83"/>
        <v>0</v>
      </c>
      <c r="H435" s="24">
        <f t="shared" si="77"/>
        <v>400</v>
      </c>
      <c r="I435" s="24">
        <f t="shared" si="84"/>
        <v>400</v>
      </c>
      <c r="J435" s="24">
        <f t="shared" si="85"/>
        <v>-293.98597434749536</v>
      </c>
      <c r="K435" s="24">
        <f t="shared" si="86"/>
        <v>-6.9386274503813183E-11</v>
      </c>
      <c r="L435" s="24">
        <f t="shared" si="87"/>
        <v>-293.98597434756476</v>
      </c>
    </row>
    <row r="436" spans="1:12" x14ac:dyDescent="0.2">
      <c r="A436" s="132"/>
      <c r="B436" s="25">
        <f t="shared" si="78"/>
        <v>424</v>
      </c>
      <c r="C436" s="24">
        <f t="shared" si="79"/>
        <v>0</v>
      </c>
      <c r="D436" s="48">
        <f t="shared" si="80"/>
        <v>0</v>
      </c>
      <c r="E436" s="24">
        <f t="shared" si="81"/>
        <v>0</v>
      </c>
      <c r="F436" s="48">
        <f t="shared" si="82"/>
        <v>0</v>
      </c>
      <c r="G436" s="24">
        <f t="shared" si="83"/>
        <v>0</v>
      </c>
      <c r="H436" s="24">
        <f t="shared" si="77"/>
        <v>400</v>
      </c>
      <c r="I436" s="24">
        <f t="shared" si="84"/>
        <v>400</v>
      </c>
      <c r="J436" s="24">
        <f t="shared" si="85"/>
        <v>-293.98597434749536</v>
      </c>
      <c r="K436" s="24">
        <f t="shared" si="86"/>
        <v>-6.9386274503813183E-11</v>
      </c>
      <c r="L436" s="24">
        <f t="shared" si="87"/>
        <v>-293.98597434756476</v>
      </c>
    </row>
    <row r="437" spans="1:12" x14ac:dyDescent="0.2">
      <c r="A437" s="132"/>
      <c r="B437" s="25">
        <f t="shared" si="78"/>
        <v>425</v>
      </c>
      <c r="C437" s="24">
        <f t="shared" si="79"/>
        <v>0</v>
      </c>
      <c r="D437" s="48">
        <f t="shared" si="80"/>
        <v>0</v>
      </c>
      <c r="E437" s="24">
        <f t="shared" si="81"/>
        <v>0</v>
      </c>
      <c r="F437" s="48">
        <f t="shared" si="82"/>
        <v>0</v>
      </c>
      <c r="G437" s="24">
        <f t="shared" si="83"/>
        <v>0</v>
      </c>
      <c r="H437" s="24">
        <f t="shared" si="77"/>
        <v>400</v>
      </c>
      <c r="I437" s="24">
        <f t="shared" si="84"/>
        <v>400</v>
      </c>
      <c r="J437" s="24">
        <f t="shared" si="85"/>
        <v>-293.98597434749536</v>
      </c>
      <c r="K437" s="24">
        <f t="shared" si="86"/>
        <v>-6.9386274503813183E-11</v>
      </c>
      <c r="L437" s="24">
        <f t="shared" si="87"/>
        <v>-293.98597434756476</v>
      </c>
    </row>
    <row r="438" spans="1:12" x14ac:dyDescent="0.2">
      <c r="A438" s="132"/>
      <c r="B438" s="25">
        <f t="shared" si="78"/>
        <v>426</v>
      </c>
      <c r="C438" s="24">
        <f t="shared" si="79"/>
        <v>0</v>
      </c>
      <c r="D438" s="48">
        <f t="shared" si="80"/>
        <v>0</v>
      </c>
      <c r="E438" s="24">
        <f t="shared" si="81"/>
        <v>0</v>
      </c>
      <c r="F438" s="48">
        <f t="shared" si="82"/>
        <v>0</v>
      </c>
      <c r="G438" s="24">
        <f t="shared" si="83"/>
        <v>0</v>
      </c>
      <c r="H438" s="24">
        <f t="shared" si="77"/>
        <v>400</v>
      </c>
      <c r="I438" s="24">
        <f t="shared" si="84"/>
        <v>400</v>
      </c>
      <c r="J438" s="24">
        <f t="shared" si="85"/>
        <v>-293.98597434749536</v>
      </c>
      <c r="K438" s="24">
        <f t="shared" si="86"/>
        <v>-6.9386274503813183E-11</v>
      </c>
      <c r="L438" s="24">
        <f t="shared" si="87"/>
        <v>-293.98597434756476</v>
      </c>
    </row>
    <row r="439" spans="1:12" x14ac:dyDescent="0.2">
      <c r="A439" s="132"/>
      <c r="B439" s="25">
        <f t="shared" si="78"/>
        <v>427</v>
      </c>
      <c r="C439" s="24">
        <f t="shared" si="79"/>
        <v>0</v>
      </c>
      <c r="D439" s="48">
        <f t="shared" si="80"/>
        <v>0</v>
      </c>
      <c r="E439" s="24">
        <f t="shared" si="81"/>
        <v>0</v>
      </c>
      <c r="F439" s="48">
        <f t="shared" si="82"/>
        <v>0</v>
      </c>
      <c r="G439" s="24">
        <f t="shared" si="83"/>
        <v>0</v>
      </c>
      <c r="H439" s="24">
        <f t="shared" si="77"/>
        <v>400</v>
      </c>
      <c r="I439" s="24">
        <f t="shared" si="84"/>
        <v>400</v>
      </c>
      <c r="J439" s="24">
        <f t="shared" si="85"/>
        <v>-293.98597434749536</v>
      </c>
      <c r="K439" s="24">
        <f t="shared" si="86"/>
        <v>-6.9386274503813183E-11</v>
      </c>
      <c r="L439" s="24">
        <f t="shared" si="87"/>
        <v>-293.98597434756476</v>
      </c>
    </row>
    <row r="440" spans="1:12" x14ac:dyDescent="0.2">
      <c r="A440" s="132"/>
      <c r="B440" s="25">
        <f t="shared" si="78"/>
        <v>428</v>
      </c>
      <c r="C440" s="24">
        <f t="shared" si="79"/>
        <v>0</v>
      </c>
      <c r="D440" s="48">
        <f t="shared" si="80"/>
        <v>0</v>
      </c>
      <c r="E440" s="24">
        <f t="shared" si="81"/>
        <v>0</v>
      </c>
      <c r="F440" s="48">
        <f t="shared" si="82"/>
        <v>0</v>
      </c>
      <c r="G440" s="24">
        <f t="shared" si="83"/>
        <v>0</v>
      </c>
      <c r="H440" s="24">
        <f t="shared" si="77"/>
        <v>400</v>
      </c>
      <c r="I440" s="24">
        <f t="shared" si="84"/>
        <v>400</v>
      </c>
      <c r="J440" s="24">
        <f t="shared" si="85"/>
        <v>-293.98597434749536</v>
      </c>
      <c r="K440" s="24">
        <f t="shared" si="86"/>
        <v>-6.9386274503813183E-11</v>
      </c>
      <c r="L440" s="24">
        <f t="shared" si="87"/>
        <v>-293.98597434756476</v>
      </c>
    </row>
    <row r="441" spans="1:12" x14ac:dyDescent="0.2">
      <c r="A441" s="132"/>
      <c r="B441" s="25">
        <f t="shared" si="78"/>
        <v>429</v>
      </c>
      <c r="C441" s="24">
        <f t="shared" si="79"/>
        <v>0</v>
      </c>
      <c r="D441" s="48">
        <f t="shared" si="80"/>
        <v>0</v>
      </c>
      <c r="E441" s="24">
        <f t="shared" si="81"/>
        <v>0</v>
      </c>
      <c r="F441" s="48">
        <f t="shared" si="82"/>
        <v>0</v>
      </c>
      <c r="G441" s="24">
        <f t="shared" si="83"/>
        <v>0</v>
      </c>
      <c r="H441" s="24">
        <f t="shared" si="77"/>
        <v>400</v>
      </c>
      <c r="I441" s="24">
        <f t="shared" si="84"/>
        <v>400</v>
      </c>
      <c r="J441" s="24">
        <f t="shared" si="85"/>
        <v>-293.98597434749536</v>
      </c>
      <c r="K441" s="24">
        <f t="shared" si="86"/>
        <v>-6.9386274503813183E-11</v>
      </c>
      <c r="L441" s="24">
        <f t="shared" si="87"/>
        <v>-293.98597434756476</v>
      </c>
    </row>
    <row r="442" spans="1:12" x14ac:dyDescent="0.2">
      <c r="A442" s="132"/>
      <c r="B442" s="25">
        <f t="shared" si="78"/>
        <v>430</v>
      </c>
      <c r="C442" s="24">
        <f t="shared" si="79"/>
        <v>0</v>
      </c>
      <c r="D442" s="48">
        <f t="shared" si="80"/>
        <v>0</v>
      </c>
      <c r="E442" s="24">
        <f t="shared" si="81"/>
        <v>0</v>
      </c>
      <c r="F442" s="48">
        <f t="shared" si="82"/>
        <v>0</v>
      </c>
      <c r="G442" s="24">
        <f t="shared" si="83"/>
        <v>0</v>
      </c>
      <c r="H442" s="24">
        <f t="shared" si="77"/>
        <v>400</v>
      </c>
      <c r="I442" s="24">
        <f t="shared" si="84"/>
        <v>400</v>
      </c>
      <c r="J442" s="24">
        <f t="shared" si="85"/>
        <v>-293.98597434749536</v>
      </c>
      <c r="K442" s="24">
        <f t="shared" si="86"/>
        <v>-6.9386274503813183E-11</v>
      </c>
      <c r="L442" s="24">
        <f t="shared" si="87"/>
        <v>-293.98597434756476</v>
      </c>
    </row>
    <row r="443" spans="1:12" x14ac:dyDescent="0.2">
      <c r="A443" s="132"/>
      <c r="B443" s="25">
        <f t="shared" si="78"/>
        <v>431</v>
      </c>
      <c r="C443" s="24">
        <f t="shared" si="79"/>
        <v>0</v>
      </c>
      <c r="D443" s="48">
        <f t="shared" si="80"/>
        <v>0</v>
      </c>
      <c r="E443" s="24">
        <f t="shared" si="81"/>
        <v>0</v>
      </c>
      <c r="F443" s="48">
        <f t="shared" si="82"/>
        <v>0</v>
      </c>
      <c r="G443" s="24">
        <f t="shared" si="83"/>
        <v>0</v>
      </c>
      <c r="H443" s="24">
        <f t="shared" si="77"/>
        <v>400</v>
      </c>
      <c r="I443" s="24">
        <f t="shared" si="84"/>
        <v>400</v>
      </c>
      <c r="J443" s="24">
        <f t="shared" si="85"/>
        <v>-293.98597434749536</v>
      </c>
      <c r="K443" s="24">
        <f t="shared" si="86"/>
        <v>-6.9386274503813183E-11</v>
      </c>
      <c r="L443" s="24">
        <f t="shared" si="87"/>
        <v>-293.98597434756476</v>
      </c>
    </row>
    <row r="444" spans="1:12" x14ac:dyDescent="0.2">
      <c r="A444" s="132"/>
      <c r="B444" s="25">
        <f t="shared" si="78"/>
        <v>432</v>
      </c>
      <c r="C444" s="24">
        <f t="shared" si="79"/>
        <v>0</v>
      </c>
      <c r="D444" s="48">
        <f t="shared" si="80"/>
        <v>0</v>
      </c>
      <c r="E444" s="24">
        <f t="shared" si="81"/>
        <v>0</v>
      </c>
      <c r="F444" s="48">
        <f t="shared" si="82"/>
        <v>0</v>
      </c>
      <c r="G444" s="24">
        <f t="shared" si="83"/>
        <v>0</v>
      </c>
      <c r="H444" s="24">
        <f t="shared" si="77"/>
        <v>400</v>
      </c>
      <c r="I444" s="24">
        <f t="shared" si="84"/>
        <v>400</v>
      </c>
      <c r="J444" s="24">
        <f t="shared" si="85"/>
        <v>-293.98597434749536</v>
      </c>
      <c r="K444" s="24">
        <f t="shared" si="86"/>
        <v>-6.9386274503813183E-11</v>
      </c>
      <c r="L444" s="24">
        <f t="shared" si="87"/>
        <v>-293.98597434756476</v>
      </c>
    </row>
    <row r="445" spans="1:12" x14ac:dyDescent="0.2">
      <c r="A445" s="132">
        <f>A433+1</f>
        <v>37</v>
      </c>
      <c r="B445" s="25">
        <f t="shared" si="78"/>
        <v>433</v>
      </c>
      <c r="C445" s="24">
        <f t="shared" si="79"/>
        <v>0</v>
      </c>
      <c r="D445" s="48">
        <f t="shared" si="80"/>
        <v>0</v>
      </c>
      <c r="E445" s="24">
        <f t="shared" si="81"/>
        <v>0</v>
      </c>
      <c r="F445" s="48">
        <f t="shared" si="82"/>
        <v>0</v>
      </c>
      <c r="G445" s="24">
        <f t="shared" si="83"/>
        <v>0</v>
      </c>
      <c r="H445" s="24">
        <f t="shared" si="77"/>
        <v>400</v>
      </c>
      <c r="I445" s="24">
        <f t="shared" si="84"/>
        <v>400</v>
      </c>
      <c r="J445" s="24">
        <f t="shared" si="85"/>
        <v>-293.98597434749536</v>
      </c>
      <c r="K445" s="24">
        <f t="shared" si="86"/>
        <v>-6.9386274503813183E-11</v>
      </c>
      <c r="L445" s="24">
        <f t="shared" si="87"/>
        <v>-293.98597434756476</v>
      </c>
    </row>
    <row r="446" spans="1:12" x14ac:dyDescent="0.2">
      <c r="A446" s="132"/>
      <c r="B446" s="25">
        <f t="shared" si="78"/>
        <v>434</v>
      </c>
      <c r="C446" s="24">
        <f t="shared" si="79"/>
        <v>0</v>
      </c>
      <c r="D446" s="48">
        <f t="shared" si="80"/>
        <v>0</v>
      </c>
      <c r="E446" s="24">
        <f t="shared" si="81"/>
        <v>0</v>
      </c>
      <c r="F446" s="48">
        <f t="shared" si="82"/>
        <v>0</v>
      </c>
      <c r="G446" s="24">
        <f t="shared" si="83"/>
        <v>0</v>
      </c>
      <c r="H446" s="24">
        <f t="shared" si="77"/>
        <v>400</v>
      </c>
      <c r="I446" s="24">
        <f t="shared" si="84"/>
        <v>400</v>
      </c>
      <c r="J446" s="24">
        <f t="shared" si="85"/>
        <v>-293.98597434749536</v>
      </c>
      <c r="K446" s="24">
        <f t="shared" si="86"/>
        <v>-6.9386274503813183E-11</v>
      </c>
      <c r="L446" s="24">
        <f t="shared" si="87"/>
        <v>-293.98597434756476</v>
      </c>
    </row>
    <row r="447" spans="1:12" x14ac:dyDescent="0.2">
      <c r="A447" s="132"/>
      <c r="B447" s="25">
        <f t="shared" si="78"/>
        <v>435</v>
      </c>
      <c r="C447" s="24">
        <f t="shared" si="79"/>
        <v>0</v>
      </c>
      <c r="D447" s="48">
        <f t="shared" si="80"/>
        <v>0</v>
      </c>
      <c r="E447" s="24">
        <f t="shared" si="81"/>
        <v>0</v>
      </c>
      <c r="F447" s="48">
        <f t="shared" si="82"/>
        <v>0</v>
      </c>
      <c r="G447" s="24">
        <f t="shared" si="83"/>
        <v>0</v>
      </c>
      <c r="H447" s="24">
        <f t="shared" si="77"/>
        <v>400</v>
      </c>
      <c r="I447" s="24">
        <f t="shared" si="84"/>
        <v>400</v>
      </c>
      <c r="J447" s="24">
        <f t="shared" si="85"/>
        <v>-293.98597434749536</v>
      </c>
      <c r="K447" s="24">
        <f t="shared" si="86"/>
        <v>-6.9386274503813183E-11</v>
      </c>
      <c r="L447" s="24">
        <f t="shared" si="87"/>
        <v>-293.98597434756476</v>
      </c>
    </row>
    <row r="448" spans="1:12" x14ac:dyDescent="0.2">
      <c r="A448" s="132"/>
      <c r="B448" s="25">
        <f t="shared" si="78"/>
        <v>436</v>
      </c>
      <c r="C448" s="24">
        <f t="shared" si="79"/>
        <v>0</v>
      </c>
      <c r="D448" s="48">
        <f t="shared" si="80"/>
        <v>0</v>
      </c>
      <c r="E448" s="24">
        <f t="shared" si="81"/>
        <v>0</v>
      </c>
      <c r="F448" s="48">
        <f t="shared" si="82"/>
        <v>0</v>
      </c>
      <c r="G448" s="24">
        <f t="shared" si="83"/>
        <v>0</v>
      </c>
      <c r="H448" s="24">
        <f t="shared" si="77"/>
        <v>400</v>
      </c>
      <c r="I448" s="24">
        <f t="shared" si="84"/>
        <v>400</v>
      </c>
      <c r="J448" s="24">
        <f t="shared" si="85"/>
        <v>-293.98597434749536</v>
      </c>
      <c r="K448" s="24">
        <f t="shared" si="86"/>
        <v>-6.9386274503813183E-11</v>
      </c>
      <c r="L448" s="24">
        <f t="shared" si="87"/>
        <v>-293.98597434756476</v>
      </c>
    </row>
    <row r="449" spans="1:12" x14ac:dyDescent="0.2">
      <c r="A449" s="132"/>
      <c r="B449" s="25">
        <f t="shared" si="78"/>
        <v>437</v>
      </c>
      <c r="C449" s="24">
        <f t="shared" si="79"/>
        <v>0</v>
      </c>
      <c r="D449" s="48">
        <f t="shared" si="80"/>
        <v>0</v>
      </c>
      <c r="E449" s="24">
        <f t="shared" si="81"/>
        <v>0</v>
      </c>
      <c r="F449" s="48">
        <f t="shared" si="82"/>
        <v>0</v>
      </c>
      <c r="G449" s="24">
        <f t="shared" si="83"/>
        <v>0</v>
      </c>
      <c r="H449" s="24">
        <f t="shared" si="77"/>
        <v>400</v>
      </c>
      <c r="I449" s="24">
        <f t="shared" si="84"/>
        <v>400</v>
      </c>
      <c r="J449" s="24">
        <f t="shared" si="85"/>
        <v>-293.98597434749536</v>
      </c>
      <c r="K449" s="24">
        <f t="shared" si="86"/>
        <v>-6.9386274503813183E-11</v>
      </c>
      <c r="L449" s="24">
        <f t="shared" si="87"/>
        <v>-293.98597434756476</v>
      </c>
    </row>
    <row r="450" spans="1:12" x14ac:dyDescent="0.2">
      <c r="A450" s="132"/>
      <c r="B450" s="25">
        <f t="shared" si="78"/>
        <v>438</v>
      </c>
      <c r="C450" s="24">
        <f t="shared" si="79"/>
        <v>0</v>
      </c>
      <c r="D450" s="48">
        <f t="shared" si="80"/>
        <v>0</v>
      </c>
      <c r="E450" s="24">
        <f t="shared" si="81"/>
        <v>0</v>
      </c>
      <c r="F450" s="48">
        <f t="shared" si="82"/>
        <v>0</v>
      </c>
      <c r="G450" s="24">
        <f t="shared" si="83"/>
        <v>0</v>
      </c>
      <c r="H450" s="24">
        <f t="shared" si="77"/>
        <v>400</v>
      </c>
      <c r="I450" s="24">
        <f t="shared" si="84"/>
        <v>400</v>
      </c>
      <c r="J450" s="24">
        <f t="shared" si="85"/>
        <v>-293.98597434749536</v>
      </c>
      <c r="K450" s="24">
        <f t="shared" si="86"/>
        <v>-6.9386274503813183E-11</v>
      </c>
      <c r="L450" s="24">
        <f t="shared" si="87"/>
        <v>-293.98597434756476</v>
      </c>
    </row>
    <row r="451" spans="1:12" x14ac:dyDescent="0.2">
      <c r="A451" s="132"/>
      <c r="B451" s="25">
        <f t="shared" si="78"/>
        <v>439</v>
      </c>
      <c r="C451" s="24">
        <f t="shared" si="79"/>
        <v>0</v>
      </c>
      <c r="D451" s="48">
        <f t="shared" si="80"/>
        <v>0</v>
      </c>
      <c r="E451" s="24">
        <f t="shared" si="81"/>
        <v>0</v>
      </c>
      <c r="F451" s="48">
        <f t="shared" si="82"/>
        <v>0</v>
      </c>
      <c r="G451" s="24">
        <f t="shared" si="83"/>
        <v>0</v>
      </c>
      <c r="H451" s="24">
        <f t="shared" si="77"/>
        <v>400</v>
      </c>
      <c r="I451" s="24">
        <f t="shared" si="84"/>
        <v>400</v>
      </c>
      <c r="J451" s="24">
        <f t="shared" si="85"/>
        <v>-293.98597434749536</v>
      </c>
      <c r="K451" s="24">
        <f t="shared" si="86"/>
        <v>-6.9386274503813183E-11</v>
      </c>
      <c r="L451" s="24">
        <f t="shared" si="87"/>
        <v>-293.98597434756476</v>
      </c>
    </row>
    <row r="452" spans="1:12" x14ac:dyDescent="0.2">
      <c r="A452" s="132"/>
      <c r="B452" s="25">
        <f t="shared" si="78"/>
        <v>440</v>
      </c>
      <c r="C452" s="24">
        <f t="shared" si="79"/>
        <v>0</v>
      </c>
      <c r="D452" s="48">
        <f t="shared" si="80"/>
        <v>0</v>
      </c>
      <c r="E452" s="24">
        <f t="shared" si="81"/>
        <v>0</v>
      </c>
      <c r="F452" s="48">
        <f t="shared" si="82"/>
        <v>0</v>
      </c>
      <c r="G452" s="24">
        <f t="shared" si="83"/>
        <v>0</v>
      </c>
      <c r="H452" s="24">
        <f t="shared" si="77"/>
        <v>400</v>
      </c>
      <c r="I452" s="24">
        <f t="shared" si="84"/>
        <v>400</v>
      </c>
      <c r="J452" s="24">
        <f t="shared" si="85"/>
        <v>-293.98597434749536</v>
      </c>
      <c r="K452" s="24">
        <f t="shared" si="86"/>
        <v>-6.9386274503813183E-11</v>
      </c>
      <c r="L452" s="24">
        <f t="shared" si="87"/>
        <v>-293.98597434756476</v>
      </c>
    </row>
    <row r="453" spans="1:12" x14ac:dyDescent="0.2">
      <c r="A453" s="132"/>
      <c r="B453" s="25">
        <f t="shared" si="78"/>
        <v>441</v>
      </c>
      <c r="C453" s="24">
        <f t="shared" si="79"/>
        <v>0</v>
      </c>
      <c r="D453" s="48">
        <f t="shared" si="80"/>
        <v>0</v>
      </c>
      <c r="E453" s="24">
        <f t="shared" si="81"/>
        <v>0</v>
      </c>
      <c r="F453" s="48">
        <f t="shared" si="82"/>
        <v>0</v>
      </c>
      <c r="G453" s="24">
        <f t="shared" si="83"/>
        <v>0</v>
      </c>
      <c r="H453" s="24">
        <f t="shared" si="77"/>
        <v>400</v>
      </c>
      <c r="I453" s="24">
        <f t="shared" si="84"/>
        <v>400</v>
      </c>
      <c r="J453" s="24">
        <f t="shared" si="85"/>
        <v>-293.98597434749536</v>
      </c>
      <c r="K453" s="24">
        <f t="shared" si="86"/>
        <v>-6.9386274503813183E-11</v>
      </c>
      <c r="L453" s="24">
        <f t="shared" si="87"/>
        <v>-293.98597434756476</v>
      </c>
    </row>
    <row r="454" spans="1:12" x14ac:dyDescent="0.2">
      <c r="A454" s="132"/>
      <c r="B454" s="25">
        <f t="shared" si="78"/>
        <v>442</v>
      </c>
      <c r="C454" s="24">
        <f t="shared" si="79"/>
        <v>0</v>
      </c>
      <c r="D454" s="48">
        <f t="shared" si="80"/>
        <v>0</v>
      </c>
      <c r="E454" s="24">
        <f t="shared" si="81"/>
        <v>0</v>
      </c>
      <c r="F454" s="48">
        <f t="shared" si="82"/>
        <v>0</v>
      </c>
      <c r="G454" s="24">
        <f t="shared" si="83"/>
        <v>0</v>
      </c>
      <c r="H454" s="24">
        <f t="shared" si="77"/>
        <v>400</v>
      </c>
      <c r="I454" s="24">
        <f t="shared" si="84"/>
        <v>400</v>
      </c>
      <c r="J454" s="24">
        <f t="shared" si="85"/>
        <v>-293.98597434749536</v>
      </c>
      <c r="K454" s="24">
        <f t="shared" si="86"/>
        <v>-6.9386274503813183E-11</v>
      </c>
      <c r="L454" s="24">
        <f t="shared" si="87"/>
        <v>-293.98597434756476</v>
      </c>
    </row>
    <row r="455" spans="1:12" x14ac:dyDescent="0.2">
      <c r="A455" s="132"/>
      <c r="B455" s="25">
        <f t="shared" si="78"/>
        <v>443</v>
      </c>
      <c r="C455" s="24">
        <f t="shared" si="79"/>
        <v>0</v>
      </c>
      <c r="D455" s="48">
        <f t="shared" si="80"/>
        <v>0</v>
      </c>
      <c r="E455" s="24">
        <f t="shared" si="81"/>
        <v>0</v>
      </c>
      <c r="F455" s="48">
        <f t="shared" si="82"/>
        <v>0</v>
      </c>
      <c r="G455" s="24">
        <f t="shared" si="83"/>
        <v>0</v>
      </c>
      <c r="H455" s="24">
        <f t="shared" si="77"/>
        <v>400</v>
      </c>
      <c r="I455" s="24">
        <f t="shared" si="84"/>
        <v>400</v>
      </c>
      <c r="J455" s="24">
        <f t="shared" si="85"/>
        <v>-293.98597434749536</v>
      </c>
      <c r="K455" s="24">
        <f t="shared" si="86"/>
        <v>-6.9386274503813183E-11</v>
      </c>
      <c r="L455" s="24">
        <f t="shared" si="87"/>
        <v>-293.98597434756476</v>
      </c>
    </row>
    <row r="456" spans="1:12" x14ac:dyDescent="0.2">
      <c r="A456" s="132"/>
      <c r="B456" s="25">
        <f t="shared" si="78"/>
        <v>444</v>
      </c>
      <c r="C456" s="24">
        <f t="shared" si="79"/>
        <v>0</v>
      </c>
      <c r="D456" s="48">
        <f t="shared" si="80"/>
        <v>0</v>
      </c>
      <c r="E456" s="24">
        <f t="shared" si="81"/>
        <v>0</v>
      </c>
      <c r="F456" s="48">
        <f t="shared" si="82"/>
        <v>0</v>
      </c>
      <c r="G456" s="24">
        <f t="shared" si="83"/>
        <v>0</v>
      </c>
      <c r="H456" s="24">
        <f t="shared" si="77"/>
        <v>400</v>
      </c>
      <c r="I456" s="24">
        <f t="shared" si="84"/>
        <v>400</v>
      </c>
      <c r="J456" s="24">
        <f t="shared" si="85"/>
        <v>-293.98597434749536</v>
      </c>
      <c r="K456" s="24">
        <f t="shared" si="86"/>
        <v>-6.9386274503813183E-11</v>
      </c>
      <c r="L456" s="24">
        <f t="shared" si="87"/>
        <v>-293.98597434756476</v>
      </c>
    </row>
    <row r="457" spans="1:12" x14ac:dyDescent="0.2">
      <c r="A457" s="132">
        <f>A445+1</f>
        <v>38</v>
      </c>
      <c r="B457" s="25">
        <f t="shared" si="78"/>
        <v>445</v>
      </c>
      <c r="C457" s="24">
        <f t="shared" si="79"/>
        <v>0</v>
      </c>
      <c r="D457" s="48">
        <f t="shared" si="80"/>
        <v>0</v>
      </c>
      <c r="E457" s="24">
        <f t="shared" si="81"/>
        <v>0</v>
      </c>
      <c r="F457" s="48">
        <f t="shared" si="82"/>
        <v>0</v>
      </c>
      <c r="G457" s="24">
        <f t="shared" si="83"/>
        <v>0</v>
      </c>
      <c r="H457" s="24">
        <f t="shared" si="77"/>
        <v>400</v>
      </c>
      <c r="I457" s="24">
        <f t="shared" si="84"/>
        <v>400</v>
      </c>
      <c r="J457" s="24">
        <f t="shared" si="85"/>
        <v>-293.98597434749536</v>
      </c>
      <c r="K457" s="24">
        <f t="shared" si="86"/>
        <v>-6.9386274503813183E-11</v>
      </c>
      <c r="L457" s="24">
        <f t="shared" si="87"/>
        <v>-293.98597434756476</v>
      </c>
    </row>
    <row r="458" spans="1:12" x14ac:dyDescent="0.2">
      <c r="A458" s="132"/>
      <c r="B458" s="25">
        <f t="shared" si="78"/>
        <v>446</v>
      </c>
      <c r="C458" s="24">
        <f t="shared" si="79"/>
        <v>0</v>
      </c>
      <c r="D458" s="48">
        <f t="shared" si="80"/>
        <v>0</v>
      </c>
      <c r="E458" s="24">
        <f t="shared" si="81"/>
        <v>0</v>
      </c>
      <c r="F458" s="48">
        <f t="shared" si="82"/>
        <v>0</v>
      </c>
      <c r="G458" s="24">
        <f t="shared" si="83"/>
        <v>0</v>
      </c>
      <c r="H458" s="24">
        <f t="shared" si="77"/>
        <v>400</v>
      </c>
      <c r="I458" s="24">
        <f t="shared" si="84"/>
        <v>400</v>
      </c>
      <c r="J458" s="24">
        <f t="shared" si="85"/>
        <v>-293.98597434749536</v>
      </c>
      <c r="K458" s="24">
        <f t="shared" si="86"/>
        <v>-6.9386274503813183E-11</v>
      </c>
      <c r="L458" s="24">
        <f t="shared" si="87"/>
        <v>-293.98597434756476</v>
      </c>
    </row>
    <row r="459" spans="1:12" x14ac:dyDescent="0.2">
      <c r="A459" s="132"/>
      <c r="B459" s="25">
        <f t="shared" si="78"/>
        <v>447</v>
      </c>
      <c r="C459" s="24">
        <f t="shared" si="79"/>
        <v>0</v>
      </c>
      <c r="D459" s="48">
        <f t="shared" si="80"/>
        <v>0</v>
      </c>
      <c r="E459" s="24">
        <f t="shared" si="81"/>
        <v>0</v>
      </c>
      <c r="F459" s="48">
        <f t="shared" si="82"/>
        <v>0</v>
      </c>
      <c r="G459" s="24">
        <f t="shared" si="83"/>
        <v>0</v>
      </c>
      <c r="H459" s="24">
        <f t="shared" si="77"/>
        <v>400</v>
      </c>
      <c r="I459" s="24">
        <f t="shared" si="84"/>
        <v>400</v>
      </c>
      <c r="J459" s="24">
        <f t="shared" si="85"/>
        <v>-293.98597434749536</v>
      </c>
      <c r="K459" s="24">
        <f t="shared" si="86"/>
        <v>-6.9386274503813183E-11</v>
      </c>
      <c r="L459" s="24">
        <f t="shared" si="87"/>
        <v>-293.98597434756476</v>
      </c>
    </row>
    <row r="460" spans="1:12" x14ac:dyDescent="0.2">
      <c r="A460" s="132"/>
      <c r="B460" s="25">
        <f t="shared" si="78"/>
        <v>448</v>
      </c>
      <c r="C460" s="24">
        <f t="shared" si="79"/>
        <v>0</v>
      </c>
      <c r="D460" s="48">
        <f t="shared" si="80"/>
        <v>0</v>
      </c>
      <c r="E460" s="24">
        <f t="shared" si="81"/>
        <v>0</v>
      </c>
      <c r="F460" s="48">
        <f t="shared" si="82"/>
        <v>0</v>
      </c>
      <c r="G460" s="24">
        <f t="shared" si="83"/>
        <v>0</v>
      </c>
      <c r="H460" s="24">
        <f t="shared" si="77"/>
        <v>400</v>
      </c>
      <c r="I460" s="24">
        <f t="shared" si="84"/>
        <v>400</v>
      </c>
      <c r="J460" s="24">
        <f t="shared" si="85"/>
        <v>-293.98597434749536</v>
      </c>
      <c r="K460" s="24">
        <f t="shared" si="86"/>
        <v>-6.9386274503813183E-11</v>
      </c>
      <c r="L460" s="24">
        <f t="shared" si="87"/>
        <v>-293.98597434756476</v>
      </c>
    </row>
    <row r="461" spans="1:12" x14ac:dyDescent="0.2">
      <c r="A461" s="132"/>
      <c r="B461" s="25">
        <f t="shared" si="78"/>
        <v>449</v>
      </c>
      <c r="C461" s="24">
        <f t="shared" si="79"/>
        <v>0</v>
      </c>
      <c r="D461" s="48">
        <f t="shared" si="80"/>
        <v>0</v>
      </c>
      <c r="E461" s="24">
        <f t="shared" si="81"/>
        <v>0</v>
      </c>
      <c r="F461" s="48">
        <f t="shared" si="82"/>
        <v>0</v>
      </c>
      <c r="G461" s="24">
        <f t="shared" si="83"/>
        <v>0</v>
      </c>
      <c r="H461" s="24">
        <f t="shared" ref="H461:H492" si="88">$G$8</f>
        <v>400</v>
      </c>
      <c r="I461" s="24">
        <f t="shared" si="84"/>
        <v>400</v>
      </c>
      <c r="J461" s="24">
        <f t="shared" si="85"/>
        <v>-293.98597434749536</v>
      </c>
      <c r="K461" s="24">
        <f t="shared" si="86"/>
        <v>-6.9386274503813183E-11</v>
      </c>
      <c r="L461" s="24">
        <f t="shared" si="87"/>
        <v>-293.98597434756476</v>
      </c>
    </row>
    <row r="462" spans="1:12" x14ac:dyDescent="0.2">
      <c r="A462" s="132"/>
      <c r="B462" s="25">
        <f t="shared" si="78"/>
        <v>450</v>
      </c>
      <c r="C462" s="24">
        <f t="shared" si="79"/>
        <v>0</v>
      </c>
      <c r="D462" s="48">
        <f t="shared" si="80"/>
        <v>0</v>
      </c>
      <c r="E462" s="24">
        <f t="shared" si="81"/>
        <v>0</v>
      </c>
      <c r="F462" s="48">
        <f t="shared" si="82"/>
        <v>0</v>
      </c>
      <c r="G462" s="24">
        <f t="shared" si="83"/>
        <v>0</v>
      </c>
      <c r="H462" s="24">
        <f t="shared" si="88"/>
        <v>400</v>
      </c>
      <c r="I462" s="24">
        <f t="shared" si="84"/>
        <v>400</v>
      </c>
      <c r="J462" s="24">
        <f t="shared" si="85"/>
        <v>-293.98597434749536</v>
      </c>
      <c r="K462" s="24">
        <f t="shared" si="86"/>
        <v>-6.9386274503813183E-11</v>
      </c>
      <c r="L462" s="24">
        <f t="shared" si="87"/>
        <v>-293.98597434756476</v>
      </c>
    </row>
    <row r="463" spans="1:12" x14ac:dyDescent="0.2">
      <c r="A463" s="132"/>
      <c r="B463" s="25">
        <f t="shared" si="78"/>
        <v>451</v>
      </c>
      <c r="C463" s="24">
        <f t="shared" si="79"/>
        <v>0</v>
      </c>
      <c r="D463" s="48">
        <f t="shared" si="80"/>
        <v>0</v>
      </c>
      <c r="E463" s="24">
        <f t="shared" si="81"/>
        <v>0</v>
      </c>
      <c r="F463" s="48">
        <f t="shared" si="82"/>
        <v>0</v>
      </c>
      <c r="G463" s="24">
        <f t="shared" si="83"/>
        <v>0</v>
      </c>
      <c r="H463" s="24">
        <f t="shared" si="88"/>
        <v>400</v>
      </c>
      <c r="I463" s="24">
        <f t="shared" si="84"/>
        <v>400</v>
      </c>
      <c r="J463" s="24">
        <f t="shared" si="85"/>
        <v>-293.98597434749536</v>
      </c>
      <c r="K463" s="24">
        <f t="shared" si="86"/>
        <v>-6.9386274503813183E-11</v>
      </c>
      <c r="L463" s="24">
        <f t="shared" si="87"/>
        <v>-293.98597434756476</v>
      </c>
    </row>
    <row r="464" spans="1:12" x14ac:dyDescent="0.2">
      <c r="A464" s="132"/>
      <c r="B464" s="25">
        <f t="shared" si="78"/>
        <v>452</v>
      </c>
      <c r="C464" s="24">
        <f t="shared" si="79"/>
        <v>0</v>
      </c>
      <c r="D464" s="48">
        <f t="shared" si="80"/>
        <v>0</v>
      </c>
      <c r="E464" s="24">
        <f t="shared" si="81"/>
        <v>0</v>
      </c>
      <c r="F464" s="48">
        <f t="shared" si="82"/>
        <v>0</v>
      </c>
      <c r="G464" s="24">
        <f t="shared" si="83"/>
        <v>0</v>
      </c>
      <c r="H464" s="24">
        <f t="shared" si="88"/>
        <v>400</v>
      </c>
      <c r="I464" s="24">
        <f t="shared" si="84"/>
        <v>400</v>
      </c>
      <c r="J464" s="24">
        <f t="shared" si="85"/>
        <v>-293.98597434749536</v>
      </c>
      <c r="K464" s="24">
        <f t="shared" si="86"/>
        <v>-6.9386274503813183E-11</v>
      </c>
      <c r="L464" s="24">
        <f t="shared" si="87"/>
        <v>-293.98597434756476</v>
      </c>
    </row>
    <row r="465" spans="1:12" x14ac:dyDescent="0.2">
      <c r="A465" s="132"/>
      <c r="B465" s="25">
        <f t="shared" si="78"/>
        <v>453</v>
      </c>
      <c r="C465" s="24">
        <f t="shared" si="79"/>
        <v>0</v>
      </c>
      <c r="D465" s="48">
        <f t="shared" si="80"/>
        <v>0</v>
      </c>
      <c r="E465" s="24">
        <f t="shared" si="81"/>
        <v>0</v>
      </c>
      <c r="F465" s="48">
        <f t="shared" si="82"/>
        <v>0</v>
      </c>
      <c r="G465" s="24">
        <f t="shared" si="83"/>
        <v>0</v>
      </c>
      <c r="H465" s="24">
        <f t="shared" si="88"/>
        <v>400</v>
      </c>
      <c r="I465" s="24">
        <f t="shared" si="84"/>
        <v>400</v>
      </c>
      <c r="J465" s="24">
        <f t="shared" si="85"/>
        <v>-293.98597434749536</v>
      </c>
      <c r="K465" s="24">
        <f t="shared" si="86"/>
        <v>-6.9386274503813183E-11</v>
      </c>
      <c r="L465" s="24">
        <f t="shared" si="87"/>
        <v>-293.98597434756476</v>
      </c>
    </row>
    <row r="466" spans="1:12" x14ac:dyDescent="0.2">
      <c r="A466" s="132"/>
      <c r="B466" s="25">
        <f t="shared" si="78"/>
        <v>454</v>
      </c>
      <c r="C466" s="24">
        <f t="shared" si="79"/>
        <v>0</v>
      </c>
      <c r="D466" s="48">
        <f t="shared" si="80"/>
        <v>0</v>
      </c>
      <c r="E466" s="24">
        <f t="shared" si="81"/>
        <v>0</v>
      </c>
      <c r="F466" s="48">
        <f t="shared" si="82"/>
        <v>0</v>
      </c>
      <c r="G466" s="24">
        <f t="shared" si="83"/>
        <v>0</v>
      </c>
      <c r="H466" s="24">
        <f t="shared" si="88"/>
        <v>400</v>
      </c>
      <c r="I466" s="24">
        <f t="shared" si="84"/>
        <v>400</v>
      </c>
      <c r="J466" s="24">
        <f t="shared" si="85"/>
        <v>-293.98597434749536</v>
      </c>
      <c r="K466" s="24">
        <f t="shared" si="86"/>
        <v>-6.9386274503813183E-11</v>
      </c>
      <c r="L466" s="24">
        <f t="shared" si="87"/>
        <v>-293.98597434756476</v>
      </c>
    </row>
    <row r="467" spans="1:12" x14ac:dyDescent="0.2">
      <c r="A467" s="132"/>
      <c r="B467" s="25">
        <f t="shared" si="78"/>
        <v>455</v>
      </c>
      <c r="C467" s="24">
        <f t="shared" si="79"/>
        <v>0</v>
      </c>
      <c r="D467" s="48">
        <f t="shared" si="80"/>
        <v>0</v>
      </c>
      <c r="E467" s="24">
        <f t="shared" si="81"/>
        <v>0</v>
      </c>
      <c r="F467" s="48">
        <f t="shared" si="82"/>
        <v>0</v>
      </c>
      <c r="G467" s="24">
        <f t="shared" si="83"/>
        <v>0</v>
      </c>
      <c r="H467" s="24">
        <f t="shared" si="88"/>
        <v>400</v>
      </c>
      <c r="I467" s="24">
        <f t="shared" si="84"/>
        <v>400</v>
      </c>
      <c r="J467" s="24">
        <f t="shared" si="85"/>
        <v>-293.98597434749536</v>
      </c>
      <c r="K467" s="24">
        <f t="shared" si="86"/>
        <v>-6.9386274503813183E-11</v>
      </c>
      <c r="L467" s="24">
        <f t="shared" si="87"/>
        <v>-293.98597434756476</v>
      </c>
    </row>
    <row r="468" spans="1:12" x14ac:dyDescent="0.2">
      <c r="A468" s="132"/>
      <c r="B468" s="25">
        <f t="shared" si="78"/>
        <v>456</v>
      </c>
      <c r="C468" s="24">
        <f t="shared" si="79"/>
        <v>0</v>
      </c>
      <c r="D468" s="48">
        <f t="shared" si="80"/>
        <v>0</v>
      </c>
      <c r="E468" s="24">
        <f t="shared" si="81"/>
        <v>0</v>
      </c>
      <c r="F468" s="48">
        <f t="shared" si="82"/>
        <v>0</v>
      </c>
      <c r="G468" s="24">
        <f t="shared" si="83"/>
        <v>0</v>
      </c>
      <c r="H468" s="24">
        <f t="shared" si="88"/>
        <v>400</v>
      </c>
      <c r="I468" s="24">
        <f t="shared" si="84"/>
        <v>400</v>
      </c>
      <c r="J468" s="24">
        <f t="shared" si="85"/>
        <v>-293.98597434749536</v>
      </c>
      <c r="K468" s="24">
        <f t="shared" si="86"/>
        <v>-6.9386274503813183E-11</v>
      </c>
      <c r="L468" s="24">
        <f t="shared" si="87"/>
        <v>-293.98597434756476</v>
      </c>
    </row>
    <row r="469" spans="1:12" x14ac:dyDescent="0.2">
      <c r="A469" s="132">
        <f>A457+1</f>
        <v>39</v>
      </c>
      <c r="B469" s="25">
        <f t="shared" si="78"/>
        <v>457</v>
      </c>
      <c r="C469" s="24">
        <f t="shared" si="79"/>
        <v>0</v>
      </c>
      <c r="D469" s="48">
        <f t="shared" si="80"/>
        <v>0</v>
      </c>
      <c r="E469" s="24">
        <f t="shared" si="81"/>
        <v>0</v>
      </c>
      <c r="F469" s="48">
        <f t="shared" si="82"/>
        <v>0</v>
      </c>
      <c r="G469" s="24">
        <f t="shared" si="83"/>
        <v>0</v>
      </c>
      <c r="H469" s="24">
        <f t="shared" si="88"/>
        <v>400</v>
      </c>
      <c r="I469" s="24">
        <f t="shared" si="84"/>
        <v>400</v>
      </c>
      <c r="J469" s="24">
        <f t="shared" si="85"/>
        <v>-293.98597434749536</v>
      </c>
      <c r="K469" s="24">
        <f t="shared" si="86"/>
        <v>-6.9386274503813183E-11</v>
      </c>
      <c r="L469" s="24">
        <f t="shared" si="87"/>
        <v>-293.98597434756476</v>
      </c>
    </row>
    <row r="470" spans="1:12" x14ac:dyDescent="0.2">
      <c r="A470" s="132"/>
      <c r="B470" s="25">
        <f t="shared" si="78"/>
        <v>458</v>
      </c>
      <c r="C470" s="24">
        <f t="shared" si="79"/>
        <v>0</v>
      </c>
      <c r="D470" s="48">
        <f t="shared" si="80"/>
        <v>0</v>
      </c>
      <c r="E470" s="24">
        <f t="shared" si="81"/>
        <v>0</v>
      </c>
      <c r="F470" s="48">
        <f t="shared" si="82"/>
        <v>0</v>
      </c>
      <c r="G470" s="24">
        <f t="shared" si="83"/>
        <v>0</v>
      </c>
      <c r="H470" s="24">
        <f t="shared" si="88"/>
        <v>400</v>
      </c>
      <c r="I470" s="24">
        <f t="shared" si="84"/>
        <v>400</v>
      </c>
      <c r="J470" s="24">
        <f t="shared" si="85"/>
        <v>-293.98597434749536</v>
      </c>
      <c r="K470" s="24">
        <f t="shared" si="86"/>
        <v>-6.9386274503813183E-11</v>
      </c>
      <c r="L470" s="24">
        <f t="shared" si="87"/>
        <v>-293.98597434756476</v>
      </c>
    </row>
    <row r="471" spans="1:12" x14ac:dyDescent="0.2">
      <c r="A471" s="132"/>
      <c r="B471" s="25">
        <f t="shared" si="78"/>
        <v>459</v>
      </c>
      <c r="C471" s="24">
        <f t="shared" si="79"/>
        <v>0</v>
      </c>
      <c r="D471" s="48">
        <f t="shared" si="80"/>
        <v>0</v>
      </c>
      <c r="E471" s="24">
        <f t="shared" si="81"/>
        <v>0</v>
      </c>
      <c r="F471" s="48">
        <f t="shared" si="82"/>
        <v>0</v>
      </c>
      <c r="G471" s="24">
        <f t="shared" si="83"/>
        <v>0</v>
      </c>
      <c r="H471" s="24">
        <f t="shared" si="88"/>
        <v>400</v>
      </c>
      <c r="I471" s="24">
        <f t="shared" si="84"/>
        <v>400</v>
      </c>
      <c r="J471" s="24">
        <f t="shared" si="85"/>
        <v>-293.98597434749536</v>
      </c>
      <c r="K471" s="24">
        <f t="shared" si="86"/>
        <v>-6.9386274503813183E-11</v>
      </c>
      <c r="L471" s="24">
        <f t="shared" si="87"/>
        <v>-293.98597434756476</v>
      </c>
    </row>
    <row r="472" spans="1:12" x14ac:dyDescent="0.2">
      <c r="A472" s="132"/>
      <c r="B472" s="25">
        <f t="shared" si="78"/>
        <v>460</v>
      </c>
      <c r="C472" s="24">
        <f t="shared" si="79"/>
        <v>0</v>
      </c>
      <c r="D472" s="48">
        <f t="shared" si="80"/>
        <v>0</v>
      </c>
      <c r="E472" s="24">
        <f t="shared" si="81"/>
        <v>0</v>
      </c>
      <c r="F472" s="48">
        <f t="shared" si="82"/>
        <v>0</v>
      </c>
      <c r="G472" s="24">
        <f t="shared" si="83"/>
        <v>0</v>
      </c>
      <c r="H472" s="24">
        <f t="shared" si="88"/>
        <v>400</v>
      </c>
      <c r="I472" s="24">
        <f t="shared" si="84"/>
        <v>400</v>
      </c>
      <c r="J472" s="24">
        <f t="shared" si="85"/>
        <v>-293.98597434749536</v>
      </c>
      <c r="K472" s="24">
        <f t="shared" si="86"/>
        <v>-6.9386274503813183E-11</v>
      </c>
      <c r="L472" s="24">
        <f t="shared" si="87"/>
        <v>-293.98597434756476</v>
      </c>
    </row>
    <row r="473" spans="1:12" x14ac:dyDescent="0.2">
      <c r="A473" s="132"/>
      <c r="B473" s="25">
        <f t="shared" si="78"/>
        <v>461</v>
      </c>
      <c r="C473" s="24">
        <f t="shared" si="79"/>
        <v>0</v>
      </c>
      <c r="D473" s="48">
        <f t="shared" si="80"/>
        <v>0</v>
      </c>
      <c r="E473" s="24">
        <f t="shared" si="81"/>
        <v>0</v>
      </c>
      <c r="F473" s="48">
        <f t="shared" si="82"/>
        <v>0</v>
      </c>
      <c r="G473" s="24">
        <f t="shared" si="83"/>
        <v>0</v>
      </c>
      <c r="H473" s="24">
        <f t="shared" si="88"/>
        <v>400</v>
      </c>
      <c r="I473" s="24">
        <f t="shared" si="84"/>
        <v>400</v>
      </c>
      <c r="J473" s="24">
        <f t="shared" si="85"/>
        <v>-293.98597434749536</v>
      </c>
      <c r="K473" s="24">
        <f t="shared" si="86"/>
        <v>-6.9386274503813183E-11</v>
      </c>
      <c r="L473" s="24">
        <f t="shared" si="87"/>
        <v>-293.98597434756476</v>
      </c>
    </row>
    <row r="474" spans="1:12" x14ac:dyDescent="0.2">
      <c r="A474" s="132"/>
      <c r="B474" s="25">
        <f t="shared" si="78"/>
        <v>462</v>
      </c>
      <c r="C474" s="24">
        <f t="shared" si="79"/>
        <v>0</v>
      </c>
      <c r="D474" s="48">
        <f t="shared" si="80"/>
        <v>0</v>
      </c>
      <c r="E474" s="24">
        <f t="shared" si="81"/>
        <v>0</v>
      </c>
      <c r="F474" s="48">
        <f t="shared" si="82"/>
        <v>0</v>
      </c>
      <c r="G474" s="24">
        <f t="shared" si="83"/>
        <v>0</v>
      </c>
      <c r="H474" s="24">
        <f t="shared" si="88"/>
        <v>400</v>
      </c>
      <c r="I474" s="24">
        <f t="shared" si="84"/>
        <v>400</v>
      </c>
      <c r="J474" s="24">
        <f t="shared" si="85"/>
        <v>-293.98597434749536</v>
      </c>
      <c r="K474" s="24">
        <f t="shared" si="86"/>
        <v>-6.9386274503813183E-11</v>
      </c>
      <c r="L474" s="24">
        <f t="shared" si="87"/>
        <v>-293.98597434756476</v>
      </c>
    </row>
    <row r="475" spans="1:12" x14ac:dyDescent="0.2">
      <c r="A475" s="132"/>
      <c r="B475" s="25">
        <f t="shared" si="78"/>
        <v>463</v>
      </c>
      <c r="C475" s="24">
        <f t="shared" si="79"/>
        <v>0</v>
      </c>
      <c r="D475" s="48">
        <f t="shared" si="80"/>
        <v>0</v>
      </c>
      <c r="E475" s="24">
        <f t="shared" si="81"/>
        <v>0</v>
      </c>
      <c r="F475" s="48">
        <f t="shared" si="82"/>
        <v>0</v>
      </c>
      <c r="G475" s="24">
        <f t="shared" si="83"/>
        <v>0</v>
      </c>
      <c r="H475" s="24">
        <f t="shared" si="88"/>
        <v>400</v>
      </c>
      <c r="I475" s="24">
        <f t="shared" si="84"/>
        <v>400</v>
      </c>
      <c r="J475" s="24">
        <f t="shared" si="85"/>
        <v>-293.98597434749536</v>
      </c>
      <c r="K475" s="24">
        <f t="shared" si="86"/>
        <v>-6.9386274503813183E-11</v>
      </c>
      <c r="L475" s="24">
        <f t="shared" si="87"/>
        <v>-293.98597434756476</v>
      </c>
    </row>
    <row r="476" spans="1:12" x14ac:dyDescent="0.2">
      <c r="A476" s="132"/>
      <c r="B476" s="25">
        <f t="shared" si="78"/>
        <v>464</v>
      </c>
      <c r="C476" s="24">
        <f t="shared" si="79"/>
        <v>0</v>
      </c>
      <c r="D476" s="48">
        <f t="shared" si="80"/>
        <v>0</v>
      </c>
      <c r="E476" s="24">
        <f t="shared" si="81"/>
        <v>0</v>
      </c>
      <c r="F476" s="48">
        <f t="shared" si="82"/>
        <v>0</v>
      </c>
      <c r="G476" s="24">
        <f t="shared" si="83"/>
        <v>0</v>
      </c>
      <c r="H476" s="24">
        <f t="shared" si="88"/>
        <v>400</v>
      </c>
      <c r="I476" s="24">
        <f t="shared" si="84"/>
        <v>400</v>
      </c>
      <c r="J476" s="24">
        <f t="shared" si="85"/>
        <v>-293.98597434749536</v>
      </c>
      <c r="K476" s="24">
        <f t="shared" si="86"/>
        <v>-6.9386274503813183E-11</v>
      </c>
      <c r="L476" s="24">
        <f t="shared" si="87"/>
        <v>-293.98597434756476</v>
      </c>
    </row>
    <row r="477" spans="1:12" x14ac:dyDescent="0.2">
      <c r="A477" s="132"/>
      <c r="B477" s="25">
        <f t="shared" si="78"/>
        <v>465</v>
      </c>
      <c r="C477" s="24">
        <f t="shared" si="79"/>
        <v>0</v>
      </c>
      <c r="D477" s="48">
        <f t="shared" si="80"/>
        <v>0</v>
      </c>
      <c r="E477" s="24">
        <f t="shared" si="81"/>
        <v>0</v>
      </c>
      <c r="F477" s="48">
        <f t="shared" si="82"/>
        <v>0</v>
      </c>
      <c r="G477" s="24">
        <f t="shared" si="83"/>
        <v>0</v>
      </c>
      <c r="H477" s="24">
        <f t="shared" si="88"/>
        <v>400</v>
      </c>
      <c r="I477" s="24">
        <f t="shared" si="84"/>
        <v>400</v>
      </c>
      <c r="J477" s="24">
        <f t="shared" si="85"/>
        <v>-293.98597434749536</v>
      </c>
      <c r="K477" s="24">
        <f t="shared" si="86"/>
        <v>-6.9386274503813183E-11</v>
      </c>
      <c r="L477" s="24">
        <f t="shared" si="87"/>
        <v>-293.98597434756476</v>
      </c>
    </row>
    <row r="478" spans="1:12" x14ac:dyDescent="0.2">
      <c r="A478" s="132"/>
      <c r="B478" s="25">
        <f t="shared" si="78"/>
        <v>466</v>
      </c>
      <c r="C478" s="24">
        <f t="shared" si="79"/>
        <v>0</v>
      </c>
      <c r="D478" s="48">
        <f t="shared" si="80"/>
        <v>0</v>
      </c>
      <c r="E478" s="24">
        <f t="shared" si="81"/>
        <v>0</v>
      </c>
      <c r="F478" s="48">
        <f t="shared" si="82"/>
        <v>0</v>
      </c>
      <c r="G478" s="24">
        <f t="shared" si="83"/>
        <v>0</v>
      </c>
      <c r="H478" s="24">
        <f t="shared" si="88"/>
        <v>400</v>
      </c>
      <c r="I478" s="24">
        <f t="shared" si="84"/>
        <v>400</v>
      </c>
      <c r="J478" s="24">
        <f t="shared" si="85"/>
        <v>-293.98597434749536</v>
      </c>
      <c r="K478" s="24">
        <f t="shared" si="86"/>
        <v>-6.9386274503813183E-11</v>
      </c>
      <c r="L478" s="24">
        <f t="shared" si="87"/>
        <v>-293.98597434756476</v>
      </c>
    </row>
    <row r="479" spans="1:12" x14ac:dyDescent="0.2">
      <c r="A479" s="132"/>
      <c r="B479" s="25">
        <f t="shared" si="78"/>
        <v>467</v>
      </c>
      <c r="C479" s="24">
        <f t="shared" si="79"/>
        <v>0</v>
      </c>
      <c r="D479" s="48">
        <f t="shared" si="80"/>
        <v>0</v>
      </c>
      <c r="E479" s="24">
        <f t="shared" si="81"/>
        <v>0</v>
      </c>
      <c r="F479" s="48">
        <f t="shared" si="82"/>
        <v>0</v>
      </c>
      <c r="G479" s="24">
        <f t="shared" si="83"/>
        <v>0</v>
      </c>
      <c r="H479" s="24">
        <f t="shared" si="88"/>
        <v>400</v>
      </c>
      <c r="I479" s="24">
        <f t="shared" si="84"/>
        <v>400</v>
      </c>
      <c r="J479" s="24">
        <f t="shared" si="85"/>
        <v>-293.98597434749536</v>
      </c>
      <c r="K479" s="24">
        <f t="shared" si="86"/>
        <v>-6.9386274503813183E-11</v>
      </c>
      <c r="L479" s="24">
        <f t="shared" si="87"/>
        <v>-293.98597434756476</v>
      </c>
    </row>
    <row r="480" spans="1:12" x14ac:dyDescent="0.2">
      <c r="A480" s="132"/>
      <c r="B480" s="25">
        <f t="shared" si="78"/>
        <v>468</v>
      </c>
      <c r="C480" s="24">
        <f t="shared" si="79"/>
        <v>0</v>
      </c>
      <c r="D480" s="48">
        <f t="shared" si="80"/>
        <v>0</v>
      </c>
      <c r="E480" s="24">
        <f t="shared" si="81"/>
        <v>0</v>
      </c>
      <c r="F480" s="48">
        <f t="shared" si="82"/>
        <v>0</v>
      </c>
      <c r="G480" s="24">
        <f t="shared" si="83"/>
        <v>0</v>
      </c>
      <c r="H480" s="24">
        <f t="shared" si="88"/>
        <v>400</v>
      </c>
      <c r="I480" s="24">
        <f t="shared" si="84"/>
        <v>400</v>
      </c>
      <c r="J480" s="24">
        <f t="shared" si="85"/>
        <v>-293.98597434749536</v>
      </c>
      <c r="K480" s="24">
        <f t="shared" si="86"/>
        <v>-6.9386274503813183E-11</v>
      </c>
      <c r="L480" s="24">
        <f t="shared" si="87"/>
        <v>-293.98597434756476</v>
      </c>
    </row>
    <row r="481" spans="1:12" x14ac:dyDescent="0.2">
      <c r="A481" s="132">
        <f>A469+1</f>
        <v>40</v>
      </c>
      <c r="B481" s="25">
        <f t="shared" ref="B481:B492" si="89">B480+1</f>
        <v>469</v>
      </c>
      <c r="C481" s="24">
        <f t="shared" ref="C481:C492" si="90">IF(J480*($G$6*0.01/12)&gt;0,J480*($G$6*0.01/12),0)</f>
        <v>0</v>
      </c>
      <c r="D481" s="48">
        <f t="shared" ref="D481:D492" si="91">C481/I481</f>
        <v>0</v>
      </c>
      <c r="E481" s="24">
        <f t="shared" ref="E481:E492" si="92">IF(J480*($G$6*0.01/12)&gt;0,I481-C481,0)</f>
        <v>0</v>
      </c>
      <c r="F481" s="48">
        <f t="shared" ref="F481:F492" si="93">E481/I481</f>
        <v>0</v>
      </c>
      <c r="G481" s="24">
        <f t="shared" ref="G481:G492" si="94">IF(J480*($G$6*0.01/12)&gt;0,(($G$6*0.01/12)*$G$5)/(1-1/(1+($G$6*0.01/12))^($G$7*12)),0)</f>
        <v>0</v>
      </c>
      <c r="H481" s="24">
        <f t="shared" si="88"/>
        <v>400</v>
      </c>
      <c r="I481" s="24">
        <f t="shared" ref="I481:I492" si="95">G481+H481</f>
        <v>400</v>
      </c>
      <c r="J481" s="24">
        <f t="shared" ref="J481:J492" si="96">IF(I481&gt;0,J480-E481,0)</f>
        <v>-293.98597434749536</v>
      </c>
      <c r="K481" s="24">
        <f t="shared" ref="K481:K492" si="97">K480-C481</f>
        <v>-6.9386274503813183E-11</v>
      </c>
      <c r="L481" s="24">
        <f t="shared" ref="L481:L492" si="98">J481+K481</f>
        <v>-293.98597434756476</v>
      </c>
    </row>
    <row r="482" spans="1:12" x14ac:dyDescent="0.2">
      <c r="A482" s="132"/>
      <c r="B482" s="25">
        <f t="shared" si="89"/>
        <v>470</v>
      </c>
      <c r="C482" s="24">
        <f t="shared" si="90"/>
        <v>0</v>
      </c>
      <c r="D482" s="48">
        <f t="shared" si="91"/>
        <v>0</v>
      </c>
      <c r="E482" s="24">
        <f t="shared" si="92"/>
        <v>0</v>
      </c>
      <c r="F482" s="48">
        <f t="shared" si="93"/>
        <v>0</v>
      </c>
      <c r="G482" s="24">
        <f t="shared" si="94"/>
        <v>0</v>
      </c>
      <c r="H482" s="24">
        <f t="shared" si="88"/>
        <v>400</v>
      </c>
      <c r="I482" s="24">
        <f t="shared" si="95"/>
        <v>400</v>
      </c>
      <c r="J482" s="24">
        <f t="shared" si="96"/>
        <v>-293.98597434749536</v>
      </c>
      <c r="K482" s="24">
        <f t="shared" si="97"/>
        <v>-6.9386274503813183E-11</v>
      </c>
      <c r="L482" s="24">
        <f t="shared" si="98"/>
        <v>-293.98597434756476</v>
      </c>
    </row>
    <row r="483" spans="1:12" x14ac:dyDescent="0.2">
      <c r="A483" s="132"/>
      <c r="B483" s="25">
        <f t="shared" si="89"/>
        <v>471</v>
      </c>
      <c r="C483" s="24">
        <f t="shared" si="90"/>
        <v>0</v>
      </c>
      <c r="D483" s="48">
        <f t="shared" si="91"/>
        <v>0</v>
      </c>
      <c r="E483" s="24">
        <f t="shared" si="92"/>
        <v>0</v>
      </c>
      <c r="F483" s="48">
        <f t="shared" si="93"/>
        <v>0</v>
      </c>
      <c r="G483" s="24">
        <f t="shared" si="94"/>
        <v>0</v>
      </c>
      <c r="H483" s="24">
        <f t="shared" si="88"/>
        <v>400</v>
      </c>
      <c r="I483" s="24">
        <f t="shared" si="95"/>
        <v>400</v>
      </c>
      <c r="J483" s="24">
        <f t="shared" si="96"/>
        <v>-293.98597434749536</v>
      </c>
      <c r="K483" s="24">
        <f t="shared" si="97"/>
        <v>-6.9386274503813183E-11</v>
      </c>
      <c r="L483" s="24">
        <f t="shared" si="98"/>
        <v>-293.98597434756476</v>
      </c>
    </row>
    <row r="484" spans="1:12" x14ac:dyDescent="0.2">
      <c r="A484" s="132"/>
      <c r="B484" s="25">
        <f t="shared" si="89"/>
        <v>472</v>
      </c>
      <c r="C484" s="24">
        <f t="shared" si="90"/>
        <v>0</v>
      </c>
      <c r="D484" s="48">
        <f t="shared" si="91"/>
        <v>0</v>
      </c>
      <c r="E484" s="24">
        <f t="shared" si="92"/>
        <v>0</v>
      </c>
      <c r="F484" s="48">
        <f t="shared" si="93"/>
        <v>0</v>
      </c>
      <c r="G484" s="24">
        <f t="shared" si="94"/>
        <v>0</v>
      </c>
      <c r="H484" s="24">
        <f t="shared" si="88"/>
        <v>400</v>
      </c>
      <c r="I484" s="24">
        <f t="shared" si="95"/>
        <v>400</v>
      </c>
      <c r="J484" s="24">
        <f t="shared" si="96"/>
        <v>-293.98597434749536</v>
      </c>
      <c r="K484" s="24">
        <f t="shared" si="97"/>
        <v>-6.9386274503813183E-11</v>
      </c>
      <c r="L484" s="24">
        <f t="shared" si="98"/>
        <v>-293.98597434756476</v>
      </c>
    </row>
    <row r="485" spans="1:12" x14ac:dyDescent="0.2">
      <c r="A485" s="132"/>
      <c r="B485" s="25">
        <f t="shared" si="89"/>
        <v>473</v>
      </c>
      <c r="C485" s="24">
        <f t="shared" si="90"/>
        <v>0</v>
      </c>
      <c r="D485" s="48">
        <f t="shared" si="91"/>
        <v>0</v>
      </c>
      <c r="E485" s="24">
        <f t="shared" si="92"/>
        <v>0</v>
      </c>
      <c r="F485" s="48">
        <f t="shared" si="93"/>
        <v>0</v>
      </c>
      <c r="G485" s="24">
        <f t="shared" si="94"/>
        <v>0</v>
      </c>
      <c r="H485" s="24">
        <f t="shared" si="88"/>
        <v>400</v>
      </c>
      <c r="I485" s="24">
        <f t="shared" si="95"/>
        <v>400</v>
      </c>
      <c r="J485" s="24">
        <f t="shared" si="96"/>
        <v>-293.98597434749536</v>
      </c>
      <c r="K485" s="24">
        <f t="shared" si="97"/>
        <v>-6.9386274503813183E-11</v>
      </c>
      <c r="L485" s="24">
        <f t="shared" si="98"/>
        <v>-293.98597434756476</v>
      </c>
    </row>
    <row r="486" spans="1:12" x14ac:dyDescent="0.2">
      <c r="A486" s="132"/>
      <c r="B486" s="25">
        <f t="shared" si="89"/>
        <v>474</v>
      </c>
      <c r="C486" s="24">
        <f t="shared" si="90"/>
        <v>0</v>
      </c>
      <c r="D486" s="48">
        <f t="shared" si="91"/>
        <v>0</v>
      </c>
      <c r="E486" s="24">
        <f t="shared" si="92"/>
        <v>0</v>
      </c>
      <c r="F486" s="48">
        <f t="shared" si="93"/>
        <v>0</v>
      </c>
      <c r="G486" s="24">
        <f t="shared" si="94"/>
        <v>0</v>
      </c>
      <c r="H486" s="24">
        <f t="shared" si="88"/>
        <v>400</v>
      </c>
      <c r="I486" s="24">
        <f t="shared" si="95"/>
        <v>400</v>
      </c>
      <c r="J486" s="24">
        <f t="shared" si="96"/>
        <v>-293.98597434749536</v>
      </c>
      <c r="K486" s="24">
        <f t="shared" si="97"/>
        <v>-6.9386274503813183E-11</v>
      </c>
      <c r="L486" s="24">
        <f t="shared" si="98"/>
        <v>-293.98597434756476</v>
      </c>
    </row>
    <row r="487" spans="1:12" x14ac:dyDescent="0.2">
      <c r="A487" s="132"/>
      <c r="B487" s="25">
        <f t="shared" si="89"/>
        <v>475</v>
      </c>
      <c r="C487" s="24">
        <f t="shared" si="90"/>
        <v>0</v>
      </c>
      <c r="D487" s="48">
        <f t="shared" si="91"/>
        <v>0</v>
      </c>
      <c r="E487" s="24">
        <f t="shared" si="92"/>
        <v>0</v>
      </c>
      <c r="F487" s="48">
        <f t="shared" si="93"/>
        <v>0</v>
      </c>
      <c r="G487" s="24">
        <f t="shared" si="94"/>
        <v>0</v>
      </c>
      <c r="H487" s="24">
        <f t="shared" si="88"/>
        <v>400</v>
      </c>
      <c r="I487" s="24">
        <f t="shared" si="95"/>
        <v>400</v>
      </c>
      <c r="J487" s="24">
        <f t="shared" si="96"/>
        <v>-293.98597434749536</v>
      </c>
      <c r="K487" s="24">
        <f t="shared" si="97"/>
        <v>-6.9386274503813183E-11</v>
      </c>
      <c r="L487" s="24">
        <f t="shared" si="98"/>
        <v>-293.98597434756476</v>
      </c>
    </row>
    <row r="488" spans="1:12" x14ac:dyDescent="0.2">
      <c r="A488" s="132"/>
      <c r="B488" s="25">
        <f t="shared" si="89"/>
        <v>476</v>
      </c>
      <c r="C488" s="24">
        <f t="shared" si="90"/>
        <v>0</v>
      </c>
      <c r="D488" s="48">
        <f t="shared" si="91"/>
        <v>0</v>
      </c>
      <c r="E488" s="24">
        <f t="shared" si="92"/>
        <v>0</v>
      </c>
      <c r="F488" s="48">
        <f t="shared" si="93"/>
        <v>0</v>
      </c>
      <c r="G488" s="24">
        <f t="shared" si="94"/>
        <v>0</v>
      </c>
      <c r="H488" s="24">
        <f t="shared" si="88"/>
        <v>400</v>
      </c>
      <c r="I488" s="24">
        <f t="shared" si="95"/>
        <v>400</v>
      </c>
      <c r="J488" s="24">
        <f t="shared" si="96"/>
        <v>-293.98597434749536</v>
      </c>
      <c r="K488" s="24">
        <f t="shared" si="97"/>
        <v>-6.9386274503813183E-11</v>
      </c>
      <c r="L488" s="24">
        <f t="shared" si="98"/>
        <v>-293.98597434756476</v>
      </c>
    </row>
    <row r="489" spans="1:12" x14ac:dyDescent="0.2">
      <c r="A489" s="132"/>
      <c r="B489" s="25">
        <f t="shared" si="89"/>
        <v>477</v>
      </c>
      <c r="C489" s="24">
        <f t="shared" si="90"/>
        <v>0</v>
      </c>
      <c r="D489" s="48">
        <f t="shared" si="91"/>
        <v>0</v>
      </c>
      <c r="E489" s="24">
        <f t="shared" si="92"/>
        <v>0</v>
      </c>
      <c r="F489" s="48">
        <f t="shared" si="93"/>
        <v>0</v>
      </c>
      <c r="G489" s="24">
        <f t="shared" si="94"/>
        <v>0</v>
      </c>
      <c r="H489" s="24">
        <f t="shared" si="88"/>
        <v>400</v>
      </c>
      <c r="I489" s="24">
        <f t="shared" si="95"/>
        <v>400</v>
      </c>
      <c r="J489" s="24">
        <f t="shared" si="96"/>
        <v>-293.98597434749536</v>
      </c>
      <c r="K489" s="24">
        <f t="shared" si="97"/>
        <v>-6.9386274503813183E-11</v>
      </c>
      <c r="L489" s="24">
        <f t="shared" si="98"/>
        <v>-293.98597434756476</v>
      </c>
    </row>
    <row r="490" spans="1:12" x14ac:dyDescent="0.2">
      <c r="A490" s="132"/>
      <c r="B490" s="25">
        <f t="shared" si="89"/>
        <v>478</v>
      </c>
      <c r="C490" s="24">
        <f t="shared" si="90"/>
        <v>0</v>
      </c>
      <c r="D490" s="48">
        <f t="shared" si="91"/>
        <v>0</v>
      </c>
      <c r="E490" s="24">
        <f t="shared" si="92"/>
        <v>0</v>
      </c>
      <c r="F490" s="48">
        <f t="shared" si="93"/>
        <v>0</v>
      </c>
      <c r="G490" s="24">
        <f t="shared" si="94"/>
        <v>0</v>
      </c>
      <c r="H490" s="24">
        <f t="shared" si="88"/>
        <v>400</v>
      </c>
      <c r="I490" s="24">
        <f t="shared" si="95"/>
        <v>400</v>
      </c>
      <c r="J490" s="24">
        <f t="shared" si="96"/>
        <v>-293.98597434749536</v>
      </c>
      <c r="K490" s="24">
        <f t="shared" si="97"/>
        <v>-6.9386274503813183E-11</v>
      </c>
      <c r="L490" s="24">
        <f t="shared" si="98"/>
        <v>-293.98597434756476</v>
      </c>
    </row>
    <row r="491" spans="1:12" x14ac:dyDescent="0.2">
      <c r="A491" s="132"/>
      <c r="B491" s="25">
        <f t="shared" si="89"/>
        <v>479</v>
      </c>
      <c r="C491" s="24">
        <f t="shared" si="90"/>
        <v>0</v>
      </c>
      <c r="D491" s="48">
        <f t="shared" si="91"/>
        <v>0</v>
      </c>
      <c r="E491" s="24">
        <f t="shared" si="92"/>
        <v>0</v>
      </c>
      <c r="F491" s="48">
        <f t="shared" si="93"/>
        <v>0</v>
      </c>
      <c r="G491" s="24">
        <f t="shared" si="94"/>
        <v>0</v>
      </c>
      <c r="H491" s="24">
        <f t="shared" si="88"/>
        <v>400</v>
      </c>
      <c r="I491" s="24">
        <f t="shared" si="95"/>
        <v>400</v>
      </c>
      <c r="J491" s="24">
        <f t="shared" si="96"/>
        <v>-293.98597434749536</v>
      </c>
      <c r="K491" s="24">
        <f t="shared" si="97"/>
        <v>-6.9386274503813183E-11</v>
      </c>
      <c r="L491" s="24">
        <f t="shared" si="98"/>
        <v>-293.98597434756476</v>
      </c>
    </row>
    <row r="492" spans="1:12" x14ac:dyDescent="0.2">
      <c r="A492" s="132"/>
      <c r="B492" s="25">
        <f t="shared" si="89"/>
        <v>480</v>
      </c>
      <c r="C492" s="24">
        <f t="shared" si="90"/>
        <v>0</v>
      </c>
      <c r="D492" s="48">
        <f t="shared" si="91"/>
        <v>0</v>
      </c>
      <c r="E492" s="24">
        <f t="shared" si="92"/>
        <v>0</v>
      </c>
      <c r="F492" s="48">
        <f t="shared" si="93"/>
        <v>0</v>
      </c>
      <c r="G492" s="24">
        <f t="shared" si="94"/>
        <v>0</v>
      </c>
      <c r="H492" s="24">
        <f t="shared" si="88"/>
        <v>400</v>
      </c>
      <c r="I492" s="24">
        <f t="shared" si="95"/>
        <v>400</v>
      </c>
      <c r="J492" s="24">
        <f t="shared" si="96"/>
        <v>-293.98597434749536</v>
      </c>
      <c r="K492" s="24">
        <f t="shared" si="97"/>
        <v>-6.9386274503813183E-11</v>
      </c>
      <c r="L492" s="24">
        <f t="shared" si="98"/>
        <v>-293.98597434756476</v>
      </c>
    </row>
  </sheetData>
  <mergeCells count="40">
    <mergeCell ref="A373:A384"/>
    <mergeCell ref="A385:A396"/>
    <mergeCell ref="A397:A408"/>
    <mergeCell ref="A409:A420"/>
    <mergeCell ref="A469:A480"/>
    <mergeCell ref="A481:A492"/>
    <mergeCell ref="A421:A432"/>
    <mergeCell ref="A433:A444"/>
    <mergeCell ref="A445:A456"/>
    <mergeCell ref="A457:A468"/>
    <mergeCell ref="A61:A72"/>
    <mergeCell ref="A73:A84"/>
    <mergeCell ref="A85:A96"/>
    <mergeCell ref="A97:A108"/>
    <mergeCell ref="A13:A24"/>
    <mergeCell ref="A25:A36"/>
    <mergeCell ref="A37:A48"/>
    <mergeCell ref="A49:A60"/>
    <mergeCell ref="A157:A168"/>
    <mergeCell ref="A169:A180"/>
    <mergeCell ref="A181:A192"/>
    <mergeCell ref="A193:A204"/>
    <mergeCell ref="A109:A120"/>
    <mergeCell ref="A121:A132"/>
    <mergeCell ref="A133:A144"/>
    <mergeCell ref="A145:A156"/>
    <mergeCell ref="A253:A264"/>
    <mergeCell ref="A265:A276"/>
    <mergeCell ref="A277:A288"/>
    <mergeCell ref="A289:A300"/>
    <mergeCell ref="A205:A216"/>
    <mergeCell ref="A217:A228"/>
    <mergeCell ref="A229:A240"/>
    <mergeCell ref="A241:A252"/>
    <mergeCell ref="A349:A360"/>
    <mergeCell ref="A361:A372"/>
    <mergeCell ref="A301:A312"/>
    <mergeCell ref="A313:A324"/>
    <mergeCell ref="A325:A336"/>
    <mergeCell ref="A337:A348"/>
  </mergeCells>
  <phoneticPr fontId="5" type="noConversion"/>
  <pageMargins left="0.2" right="0.2" top="0.2" bottom="0.2" header="0.5" footer="0.5"/>
  <pageSetup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2304" r:id="rId4">
          <objectPr defaultSize="0" autoPict="0" r:id="rId5">
            <anchor moveWithCells="1">
              <from>
                <xdr:col>11</xdr:col>
                <xdr:colOff>209550</xdr:colOff>
                <xdr:row>0</xdr:row>
                <xdr:rowOff>38100</xdr:rowOff>
              </from>
              <to>
                <xdr:col>12</xdr:col>
                <xdr:colOff>466725</xdr:colOff>
                <xdr:row>4</xdr:row>
                <xdr:rowOff>28575</xdr:rowOff>
              </to>
            </anchor>
          </objectPr>
        </oleObject>
      </mc:Choice>
      <mc:Fallback>
        <oleObject progId="Equation.3" shapeId="12304" r:id="rId4"/>
      </mc:Fallback>
    </mc:AlternateContent>
    <mc:AlternateContent xmlns:mc="http://schemas.openxmlformats.org/markup-compatibility/2006">
      <mc:Choice Requires="x14">
        <oleObject progId="Equation.3" shapeId="12305" r:id="rId6">
          <objectPr defaultSize="0" autoPict="0" r:id="rId7">
            <anchor moveWithCells="1">
              <from>
                <xdr:col>11</xdr:col>
                <xdr:colOff>228600</xdr:colOff>
                <xdr:row>6</xdr:row>
                <xdr:rowOff>66675</xdr:rowOff>
              </from>
              <to>
                <xdr:col>12</xdr:col>
                <xdr:colOff>38100</xdr:colOff>
                <xdr:row>7</xdr:row>
                <xdr:rowOff>142875</xdr:rowOff>
              </to>
            </anchor>
          </objectPr>
        </oleObject>
      </mc:Choice>
      <mc:Fallback>
        <oleObject progId="Equation.3" shapeId="12305" r:id="rId6"/>
      </mc:Fallback>
    </mc:AlternateContent>
    <mc:AlternateContent xmlns:mc="http://schemas.openxmlformats.org/markup-compatibility/2006">
      <mc:Choice Requires="x14">
        <oleObject progId="Equation.3" shapeId="12306" r:id="rId8">
          <objectPr defaultSize="0" autoPict="0" r:id="rId9">
            <anchor moveWithCells="1">
              <from>
                <xdr:col>11</xdr:col>
                <xdr:colOff>228600</xdr:colOff>
                <xdr:row>4</xdr:row>
                <xdr:rowOff>104775</xdr:rowOff>
              </from>
              <to>
                <xdr:col>12</xdr:col>
                <xdr:colOff>190500</xdr:colOff>
                <xdr:row>6</xdr:row>
                <xdr:rowOff>19050</xdr:rowOff>
              </to>
            </anchor>
          </objectPr>
        </oleObject>
      </mc:Choice>
      <mc:Fallback>
        <oleObject progId="Equation.3" shapeId="12306" r:id="rId8"/>
      </mc:Fallback>
    </mc:AlternateContent>
    <mc:AlternateContent xmlns:mc="http://schemas.openxmlformats.org/markup-compatibility/2006">
      <mc:Choice Requires="x14">
        <oleObject progId="Equation.3" shapeId="12307" r:id="rId10">
          <objectPr defaultSize="0" r:id="rId11">
            <anchor moveWithCells="1">
              <from>
                <xdr:col>11</xdr:col>
                <xdr:colOff>228600</xdr:colOff>
                <xdr:row>8</xdr:row>
                <xdr:rowOff>38100</xdr:rowOff>
              </from>
              <to>
                <xdr:col>12</xdr:col>
                <xdr:colOff>428625</xdr:colOff>
                <xdr:row>9</xdr:row>
                <xdr:rowOff>104775</xdr:rowOff>
              </to>
            </anchor>
          </objectPr>
        </oleObject>
      </mc:Choice>
      <mc:Fallback>
        <oleObject progId="Equation.3" shapeId="12307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Home Affordability</vt:lpstr>
      <vt:lpstr>Salary</vt:lpstr>
      <vt:lpstr>Net Worth</vt:lpstr>
      <vt:lpstr>IRA</vt:lpstr>
      <vt:lpstr>TVM-Investments</vt:lpstr>
      <vt:lpstr>Loan</vt:lpstr>
      <vt:lpstr>Amortization</vt:lpstr>
      <vt:lpstr>Amort. Biweekly</vt:lpstr>
      <vt:lpstr>Amort. Extra Pymts</vt:lpstr>
      <vt:lpstr>Loan Comparison</vt:lpstr>
      <vt:lpstr>Cash Flow (1 House)</vt:lpstr>
      <vt:lpstr>Cash Flow (4 Houses)</vt:lpstr>
      <vt:lpstr>Commute Costs</vt:lpstr>
      <vt:lpstr>Drive or Fly</vt:lpstr>
      <vt:lpstr>Snowmobile Rent or Buy</vt:lpstr>
      <vt:lpstr>Cruise or Destination</vt:lpstr>
      <vt:lpstr>Odds</vt:lpstr>
      <vt:lpstr>'Drive or Fly'!Print_Area</vt:lpstr>
      <vt:lpstr>'Loan Comparison'!Print_Area</vt:lpstr>
      <vt:lpstr>'Snowmobile Rent or Buy'!Print_Area</vt:lpstr>
    </vt:vector>
  </TitlesOfParts>
  <Company>Utah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Senior Engineer</dc:title>
  <dc:subject>Financial Calculators</dc:subject>
  <dc:creator>M. Giles Hullinger, P.E.</dc:creator>
  <cp:keywords>Financial Calculators</cp:keywords>
  <cp:lastModifiedBy>Hullinger, Mark G</cp:lastModifiedBy>
  <cp:lastPrinted>2012-09-25T20:17:50Z</cp:lastPrinted>
  <dcterms:created xsi:type="dcterms:W3CDTF">2001-06-19T18:54:25Z</dcterms:created>
  <dcterms:modified xsi:type="dcterms:W3CDTF">2018-05-23T14:47:08Z</dcterms:modified>
  <cp:category>Financial Calculators</cp:category>
</cp:coreProperties>
</file>