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Override PartName="/xl/embeddings/oleObject3.bin" ContentType="application/vnd.openxmlformats-officedocument.oleObject"/>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35" windowWidth="15180" windowHeight="8835" tabRatio="679"/>
  </bookViews>
  <sheets>
    <sheet name="Gas Velocity Calculator" sheetId="4" r:id="rId1"/>
    <sheet name="FPS to MPH" sheetId="2" r:id="rId2"/>
    <sheet name="Velocity of Different Diameters" sheetId="3" r:id="rId3"/>
  </sheets>
  <definedNames>
    <definedName name="_xlnm.Print_Area" localSheetId="0">'Gas Velocity Calculator'!$A$1:$W$75</definedName>
  </definedNames>
  <calcPr calcId="125725"/>
</workbook>
</file>

<file path=xl/calcChain.xml><?xml version="1.0" encoding="utf-8"?>
<calcChain xmlns="http://schemas.openxmlformats.org/spreadsheetml/2006/main">
  <c r="F24" i="4"/>
  <c r="F21"/>
  <c r="B36" s="1"/>
  <c r="K6" i="3"/>
  <c r="K13"/>
  <c r="F13" i="4"/>
  <c r="C34"/>
  <c r="K17"/>
  <c r="K18"/>
  <c r="B35"/>
  <c r="B4" i="2"/>
  <c r="B5"/>
  <c r="B6"/>
  <c r="C4"/>
  <c r="C5"/>
  <c r="C3"/>
  <c r="D34" i="4"/>
  <c r="D35" s="1"/>
  <c r="B7" i="2"/>
  <c r="C6"/>
  <c r="C35" i="4"/>
  <c r="K27" i="3"/>
  <c r="K29"/>
  <c r="K30"/>
  <c r="B8" i="2"/>
  <c r="C7"/>
  <c r="B9"/>
  <c r="C8"/>
  <c r="C9"/>
  <c r="B10"/>
  <c r="B11"/>
  <c r="C10"/>
  <c r="B12"/>
  <c r="C11"/>
  <c r="B13"/>
  <c r="C12"/>
  <c r="B14"/>
  <c r="C13"/>
  <c r="B15"/>
  <c r="C14"/>
  <c r="B16"/>
  <c r="C15"/>
  <c r="B17"/>
  <c r="C16"/>
  <c r="C17"/>
  <c r="B18"/>
  <c r="B19"/>
  <c r="C18"/>
  <c r="B20"/>
  <c r="C19"/>
  <c r="B21"/>
  <c r="C20"/>
  <c r="B22"/>
  <c r="C21"/>
  <c r="B23"/>
  <c r="C22"/>
  <c r="B24"/>
  <c r="C23"/>
  <c r="B25"/>
  <c r="C24"/>
  <c r="C25"/>
  <c r="B26"/>
  <c r="B27"/>
  <c r="C26"/>
  <c r="B28"/>
  <c r="C27"/>
  <c r="B29"/>
  <c r="C28"/>
  <c r="B30"/>
  <c r="C29"/>
  <c r="B31"/>
  <c r="C30"/>
  <c r="B32"/>
  <c r="C31"/>
  <c r="B33"/>
  <c r="C32"/>
  <c r="B34"/>
  <c r="C33"/>
  <c r="B35"/>
  <c r="C34"/>
  <c r="B36"/>
  <c r="C35"/>
  <c r="B37"/>
  <c r="C36"/>
  <c r="B38"/>
  <c r="C37"/>
  <c r="B39"/>
  <c r="C38"/>
  <c r="B40"/>
  <c r="C39"/>
  <c r="B41"/>
  <c r="C40"/>
  <c r="C41"/>
  <c r="B42"/>
  <c r="B43"/>
  <c r="C42"/>
  <c r="B44"/>
  <c r="C43"/>
  <c r="B45"/>
  <c r="C44"/>
  <c r="B46"/>
  <c r="C45"/>
  <c r="B47"/>
  <c r="C46"/>
  <c r="B48"/>
  <c r="C47"/>
  <c r="B49"/>
  <c r="C48"/>
  <c r="B50"/>
  <c r="C49"/>
  <c r="B51"/>
  <c r="C50"/>
  <c r="B52"/>
  <c r="C51"/>
  <c r="B53"/>
  <c r="C52"/>
  <c r="B54"/>
  <c r="C53"/>
  <c r="B55"/>
  <c r="C54"/>
  <c r="B56"/>
  <c r="C55"/>
  <c r="B57"/>
  <c r="C56"/>
  <c r="C57"/>
  <c r="B58"/>
  <c r="B59"/>
  <c r="C58"/>
  <c r="B60"/>
  <c r="C59"/>
  <c r="B61"/>
  <c r="C60"/>
  <c r="B62"/>
  <c r="C61"/>
  <c r="B63"/>
  <c r="C62"/>
  <c r="B64"/>
  <c r="C63"/>
  <c r="B65"/>
  <c r="C64"/>
  <c r="B66"/>
  <c r="C65"/>
  <c r="B67"/>
  <c r="C66"/>
  <c r="B68"/>
  <c r="C67"/>
  <c r="B69"/>
  <c r="C68"/>
  <c r="B70"/>
  <c r="C69"/>
  <c r="B71"/>
  <c r="C70"/>
  <c r="B72"/>
  <c r="C71"/>
  <c r="B73"/>
  <c r="C72"/>
  <c r="C73"/>
  <c r="B74"/>
  <c r="B75"/>
  <c r="C74"/>
  <c r="B76"/>
  <c r="C75"/>
  <c r="B77"/>
  <c r="C76"/>
  <c r="B78"/>
  <c r="C77"/>
  <c r="B79"/>
  <c r="C78"/>
  <c r="B80"/>
  <c r="C79"/>
  <c r="E3"/>
  <c r="C80"/>
  <c r="F3"/>
  <c r="E4"/>
  <c r="E5"/>
  <c r="F4"/>
  <c r="E6"/>
  <c r="F5"/>
  <c r="E7"/>
  <c r="F6"/>
  <c r="E8"/>
  <c r="F7"/>
  <c r="E9"/>
  <c r="F8"/>
  <c r="E10"/>
  <c r="F9"/>
  <c r="E11"/>
  <c r="F10"/>
  <c r="F11"/>
  <c r="E12"/>
  <c r="E13"/>
  <c r="F12"/>
  <c r="E14"/>
  <c r="F13"/>
  <c r="E15"/>
  <c r="F14"/>
  <c r="F15"/>
  <c r="E16"/>
  <c r="E17"/>
  <c r="F16"/>
  <c r="E18"/>
  <c r="F17"/>
  <c r="E19"/>
  <c r="F18"/>
  <c r="E20"/>
  <c r="F19"/>
  <c r="E21"/>
  <c r="F20"/>
  <c r="E22"/>
  <c r="F21"/>
  <c r="E23"/>
  <c r="F22"/>
  <c r="E24"/>
  <c r="F23"/>
  <c r="E25"/>
  <c r="F24"/>
  <c r="E26"/>
  <c r="F25"/>
  <c r="E27"/>
  <c r="F26"/>
  <c r="F27"/>
  <c r="E28"/>
  <c r="E29"/>
  <c r="F28"/>
  <c r="E30"/>
  <c r="F29"/>
  <c r="E31"/>
  <c r="F30"/>
  <c r="F31"/>
  <c r="E32"/>
  <c r="E33"/>
  <c r="F32"/>
  <c r="E34"/>
  <c r="F33"/>
  <c r="E35"/>
  <c r="F34"/>
  <c r="E36"/>
  <c r="F35"/>
  <c r="E37"/>
  <c r="F36"/>
  <c r="E38"/>
  <c r="F37"/>
  <c r="E39"/>
  <c r="F38"/>
  <c r="E40"/>
  <c r="F39"/>
  <c r="E41"/>
  <c r="F40"/>
  <c r="E42"/>
  <c r="F41"/>
  <c r="E43"/>
  <c r="F42"/>
  <c r="F43"/>
  <c r="E44"/>
  <c r="E45"/>
  <c r="F44"/>
  <c r="E46"/>
  <c r="F45"/>
  <c r="E47"/>
  <c r="F46"/>
  <c r="F47"/>
  <c r="E48"/>
  <c r="E49"/>
  <c r="F48"/>
  <c r="E50"/>
  <c r="F49"/>
  <c r="E51"/>
  <c r="F50"/>
  <c r="E52"/>
  <c r="F51"/>
  <c r="E53"/>
  <c r="F52"/>
  <c r="E54"/>
  <c r="F53"/>
  <c r="E55"/>
  <c r="F54"/>
  <c r="E56"/>
  <c r="F55"/>
  <c r="E57"/>
  <c r="F56"/>
  <c r="E58"/>
  <c r="F57"/>
  <c r="E59"/>
  <c r="F58"/>
  <c r="F59"/>
  <c r="E60"/>
  <c r="E61"/>
  <c r="F60"/>
  <c r="E62"/>
  <c r="F61"/>
  <c r="E63"/>
  <c r="F62"/>
  <c r="F63"/>
  <c r="E64"/>
  <c r="E65"/>
  <c r="F64"/>
  <c r="E66"/>
  <c r="F65"/>
  <c r="E67"/>
  <c r="F66"/>
  <c r="E68"/>
  <c r="F67"/>
  <c r="E69"/>
  <c r="F68"/>
  <c r="E70"/>
  <c r="F69"/>
  <c r="E71"/>
  <c r="F70"/>
  <c r="E72"/>
  <c r="F71"/>
  <c r="E73"/>
  <c r="F72"/>
  <c r="E74"/>
  <c r="F73"/>
  <c r="E75"/>
  <c r="F74"/>
  <c r="F75"/>
  <c r="E76"/>
  <c r="E77"/>
  <c r="F76"/>
  <c r="E78"/>
  <c r="F77"/>
  <c r="E79"/>
  <c r="F78"/>
  <c r="F79"/>
  <c r="E80"/>
  <c r="H3"/>
  <c r="F80"/>
  <c r="H4"/>
  <c r="I3"/>
  <c r="H5"/>
  <c r="I4"/>
  <c r="I5"/>
  <c r="H6"/>
  <c r="H7"/>
  <c r="I6"/>
  <c r="H8"/>
  <c r="I7"/>
  <c r="H9"/>
  <c r="I8"/>
  <c r="H10"/>
  <c r="I9"/>
  <c r="H11"/>
  <c r="I10"/>
  <c r="H12"/>
  <c r="I11"/>
  <c r="H13"/>
  <c r="I12"/>
  <c r="I13"/>
  <c r="H14"/>
  <c r="H15"/>
  <c r="I14"/>
  <c r="H16"/>
  <c r="I15"/>
  <c r="H17"/>
  <c r="I16"/>
  <c r="H18"/>
  <c r="I17"/>
  <c r="H19"/>
  <c r="I18"/>
  <c r="H20"/>
  <c r="I19"/>
  <c r="H21"/>
  <c r="I20"/>
  <c r="I21"/>
  <c r="H22"/>
  <c r="H23"/>
  <c r="I22"/>
  <c r="H24"/>
  <c r="I23"/>
  <c r="H25"/>
  <c r="I24"/>
  <c r="H26"/>
  <c r="I25"/>
  <c r="H27"/>
  <c r="I26"/>
  <c r="H28"/>
  <c r="I27"/>
  <c r="H29"/>
  <c r="I28"/>
  <c r="I29"/>
  <c r="H30"/>
  <c r="H31"/>
  <c r="I30"/>
  <c r="H32"/>
  <c r="I31"/>
  <c r="H33"/>
  <c r="I32"/>
  <c r="H34"/>
  <c r="I33"/>
  <c r="H35"/>
  <c r="I34"/>
  <c r="H36"/>
  <c r="I35"/>
  <c r="H37"/>
  <c r="I36"/>
  <c r="I37"/>
  <c r="H38"/>
  <c r="H39"/>
  <c r="I38"/>
  <c r="H40"/>
  <c r="I39"/>
  <c r="H41"/>
  <c r="I40"/>
  <c r="H42"/>
  <c r="I41"/>
  <c r="H43"/>
  <c r="I42"/>
  <c r="H44"/>
  <c r="I43"/>
  <c r="H45"/>
  <c r="I44"/>
  <c r="I45"/>
  <c r="H46"/>
  <c r="H47"/>
  <c r="I46"/>
  <c r="H48"/>
  <c r="I47"/>
  <c r="H49"/>
  <c r="I48"/>
  <c r="H50"/>
  <c r="I49"/>
  <c r="H51"/>
  <c r="I50"/>
  <c r="H52"/>
  <c r="I51"/>
  <c r="H53"/>
  <c r="I52"/>
  <c r="I53"/>
  <c r="H54"/>
  <c r="H55"/>
  <c r="I54"/>
  <c r="H56"/>
  <c r="I55"/>
  <c r="H57"/>
  <c r="I56"/>
  <c r="H58"/>
  <c r="I57"/>
  <c r="H59"/>
  <c r="I58"/>
  <c r="H60"/>
  <c r="I59"/>
  <c r="H61"/>
  <c r="I60"/>
  <c r="I61"/>
  <c r="H62"/>
  <c r="H63"/>
  <c r="I62"/>
  <c r="H64"/>
  <c r="I63"/>
  <c r="H65"/>
  <c r="I64"/>
  <c r="H66"/>
  <c r="I65"/>
  <c r="H67"/>
  <c r="I66"/>
  <c r="H68"/>
  <c r="I67"/>
  <c r="H69"/>
  <c r="I68"/>
  <c r="I69"/>
  <c r="H70"/>
  <c r="H71"/>
  <c r="I70"/>
  <c r="H72"/>
  <c r="I71"/>
  <c r="H73"/>
  <c r="I72"/>
  <c r="H74"/>
  <c r="I73"/>
  <c r="H75"/>
  <c r="I74"/>
  <c r="H76"/>
  <c r="I75"/>
  <c r="H77"/>
  <c r="I76"/>
  <c r="I77"/>
  <c r="H78"/>
  <c r="H79"/>
  <c r="I78"/>
  <c r="H80"/>
  <c r="I79"/>
  <c r="K3"/>
  <c r="I80"/>
  <c r="L3"/>
  <c r="K4"/>
  <c r="K5"/>
  <c r="L4"/>
  <c r="K6"/>
  <c r="L5"/>
  <c r="K7"/>
  <c r="L6"/>
  <c r="K8"/>
  <c r="L7"/>
  <c r="K9"/>
  <c r="L8"/>
  <c r="K10"/>
  <c r="L9"/>
  <c r="K11"/>
  <c r="L10"/>
  <c r="K12"/>
  <c r="L11"/>
  <c r="K13"/>
  <c r="L12"/>
  <c r="K14"/>
  <c r="L13"/>
  <c r="K15"/>
  <c r="L14"/>
  <c r="L15"/>
  <c r="K16"/>
  <c r="K17"/>
  <c r="L16"/>
  <c r="K18"/>
  <c r="L17"/>
  <c r="K19"/>
  <c r="L18"/>
  <c r="L19"/>
  <c r="K20"/>
  <c r="K21"/>
  <c r="L20"/>
  <c r="K22"/>
  <c r="L21"/>
  <c r="K23"/>
  <c r="L22"/>
  <c r="K24"/>
  <c r="L23"/>
  <c r="K25"/>
  <c r="L24"/>
  <c r="K26"/>
  <c r="L25"/>
  <c r="K27"/>
  <c r="L26"/>
  <c r="K28"/>
  <c r="L27"/>
  <c r="K29"/>
  <c r="L28"/>
  <c r="K30"/>
  <c r="L29"/>
  <c r="K31"/>
  <c r="L30"/>
  <c r="L31"/>
  <c r="K32"/>
  <c r="K33"/>
  <c r="L32"/>
  <c r="K34"/>
  <c r="L33"/>
  <c r="K35"/>
  <c r="L34"/>
  <c r="L35"/>
  <c r="K36"/>
  <c r="K37"/>
  <c r="L36"/>
  <c r="K38"/>
  <c r="L37"/>
  <c r="K39"/>
  <c r="L38"/>
  <c r="K40"/>
  <c r="L39"/>
  <c r="K41"/>
  <c r="L40"/>
  <c r="K42"/>
  <c r="L41"/>
  <c r="K43"/>
  <c r="L42"/>
  <c r="K44"/>
  <c r="L43"/>
  <c r="K45"/>
  <c r="L44"/>
  <c r="K46"/>
  <c r="L45"/>
  <c r="K47"/>
  <c r="L46"/>
  <c r="L47"/>
  <c r="K48"/>
  <c r="K49"/>
  <c r="L48"/>
  <c r="K50"/>
  <c r="L49"/>
  <c r="K51"/>
  <c r="L50"/>
  <c r="L51"/>
  <c r="K52"/>
  <c r="K53"/>
  <c r="L52"/>
  <c r="K54"/>
  <c r="L53"/>
  <c r="K55"/>
  <c r="L54"/>
  <c r="K56"/>
  <c r="L55"/>
  <c r="K57"/>
  <c r="L56"/>
  <c r="K58"/>
  <c r="L57"/>
  <c r="K59"/>
  <c r="L58"/>
  <c r="K60"/>
  <c r="L59"/>
  <c r="K61"/>
  <c r="L60"/>
  <c r="K62"/>
  <c r="L61"/>
  <c r="K63"/>
  <c r="L62"/>
  <c r="L63"/>
  <c r="K64"/>
  <c r="K65"/>
  <c r="L64"/>
  <c r="K66"/>
  <c r="L65"/>
  <c r="K67"/>
  <c r="L66"/>
  <c r="L67"/>
  <c r="K68"/>
  <c r="K69"/>
  <c r="L68"/>
  <c r="K70"/>
  <c r="L69"/>
  <c r="K71"/>
  <c r="L70"/>
  <c r="K72"/>
  <c r="L71"/>
  <c r="K73"/>
  <c r="L72"/>
  <c r="K74"/>
  <c r="L73"/>
  <c r="K75"/>
  <c r="L74"/>
  <c r="K76"/>
  <c r="L75"/>
  <c r="K77"/>
  <c r="L76"/>
  <c r="K78"/>
  <c r="L77"/>
  <c r="K79"/>
  <c r="L78"/>
  <c r="L79"/>
  <c r="K80"/>
  <c r="N3"/>
  <c r="L80"/>
  <c r="N4"/>
  <c r="O3"/>
  <c r="N5"/>
  <c r="O4"/>
  <c r="N6"/>
  <c r="O5"/>
  <c r="N7"/>
  <c r="O6"/>
  <c r="N8"/>
  <c r="O7"/>
  <c r="N9"/>
  <c r="O8"/>
  <c r="O9"/>
  <c r="N10"/>
  <c r="N11"/>
  <c r="O10"/>
  <c r="N12"/>
  <c r="O11"/>
  <c r="N13"/>
  <c r="O12"/>
  <c r="N14"/>
  <c r="O13"/>
  <c r="N15"/>
  <c r="O14"/>
  <c r="N16"/>
  <c r="O15"/>
  <c r="N17"/>
  <c r="O16"/>
  <c r="O17"/>
  <c r="N18"/>
  <c r="N19"/>
  <c r="O18"/>
  <c r="N20"/>
  <c r="O19"/>
  <c r="N21"/>
  <c r="O20"/>
  <c r="N22"/>
  <c r="O21"/>
  <c r="N23"/>
  <c r="O22"/>
  <c r="N24"/>
  <c r="O23"/>
  <c r="N25"/>
  <c r="O24"/>
  <c r="O25"/>
  <c r="N26"/>
  <c r="N27"/>
  <c r="O26"/>
  <c r="N28"/>
  <c r="O27"/>
  <c r="N29"/>
  <c r="O28"/>
  <c r="N30"/>
  <c r="O29"/>
  <c r="N31"/>
  <c r="O30"/>
  <c r="N32"/>
  <c r="O31"/>
  <c r="N33"/>
  <c r="O32"/>
  <c r="O33"/>
  <c r="N34"/>
  <c r="N35"/>
  <c r="O34"/>
  <c r="N36"/>
  <c r="O35"/>
  <c r="N37"/>
  <c r="O36"/>
  <c r="N38"/>
  <c r="O37"/>
  <c r="N39"/>
  <c r="O38"/>
  <c r="N40"/>
  <c r="O39"/>
  <c r="N41"/>
  <c r="O40"/>
  <c r="O41"/>
  <c r="N42"/>
  <c r="N43"/>
  <c r="O42"/>
  <c r="N44"/>
  <c r="O43"/>
  <c r="N45"/>
  <c r="O44"/>
  <c r="N46"/>
  <c r="O45"/>
  <c r="N47"/>
  <c r="O46"/>
  <c r="N48"/>
  <c r="O47"/>
  <c r="N49"/>
  <c r="O48"/>
  <c r="O49"/>
  <c r="N50"/>
  <c r="N51"/>
  <c r="O50"/>
  <c r="N52"/>
  <c r="O51"/>
  <c r="N53"/>
  <c r="O52"/>
  <c r="N54"/>
  <c r="O53"/>
  <c r="N55"/>
  <c r="O54"/>
  <c r="N56"/>
  <c r="O55"/>
  <c r="N57"/>
  <c r="O56"/>
  <c r="O57"/>
  <c r="N58"/>
  <c r="N59"/>
  <c r="O58"/>
  <c r="N60"/>
  <c r="O59"/>
  <c r="N61"/>
  <c r="O60"/>
  <c r="N62"/>
  <c r="O61"/>
  <c r="N63"/>
  <c r="O62"/>
  <c r="N64"/>
  <c r="O63"/>
  <c r="N65"/>
  <c r="O64"/>
  <c r="O65"/>
  <c r="N66"/>
  <c r="N67"/>
  <c r="O66"/>
  <c r="N68"/>
  <c r="O67"/>
  <c r="N69"/>
  <c r="O68"/>
  <c r="N70"/>
  <c r="O69"/>
  <c r="N71"/>
  <c r="O70"/>
  <c r="N72"/>
  <c r="O71"/>
  <c r="N73"/>
  <c r="O72"/>
  <c r="O73"/>
  <c r="N74"/>
  <c r="N75"/>
  <c r="O74"/>
  <c r="N76"/>
  <c r="O75"/>
  <c r="N77"/>
  <c r="O76"/>
  <c r="N78"/>
  <c r="O77"/>
  <c r="N79"/>
  <c r="O78"/>
  <c r="N80"/>
  <c r="O79"/>
  <c r="Q3"/>
  <c r="O80"/>
  <c r="R3"/>
  <c r="Q4"/>
  <c r="R4"/>
  <c r="Q5"/>
  <c r="R5"/>
  <c r="Q6"/>
  <c r="R6"/>
  <c r="Q7"/>
  <c r="R7"/>
  <c r="Q8"/>
  <c r="R8"/>
  <c r="Q9"/>
  <c r="R9"/>
  <c r="Q10"/>
  <c r="R10"/>
  <c r="Q11"/>
  <c r="R11"/>
  <c r="Q12"/>
  <c r="R12"/>
  <c r="Q13"/>
  <c r="R13"/>
  <c r="Q14"/>
  <c r="R14"/>
  <c r="Q15"/>
  <c r="R15"/>
  <c r="Q16"/>
  <c r="R16"/>
  <c r="Q17"/>
  <c r="R17"/>
  <c r="Q18"/>
  <c r="R18"/>
  <c r="Q19"/>
  <c r="R19"/>
  <c r="Q20"/>
  <c r="R20"/>
  <c r="Q21"/>
  <c r="R21"/>
  <c r="Q22"/>
  <c r="R22"/>
  <c r="Q23"/>
  <c r="R23"/>
  <c r="Q24"/>
  <c r="R24"/>
  <c r="Q25"/>
  <c r="R25"/>
  <c r="Q26"/>
  <c r="R26"/>
  <c r="Q27"/>
  <c r="R27"/>
  <c r="Q28"/>
  <c r="R28"/>
  <c r="Q29"/>
  <c r="R29"/>
  <c r="Q30"/>
  <c r="R30"/>
  <c r="Q31"/>
  <c r="R31"/>
  <c r="Q32"/>
  <c r="R32"/>
  <c r="Q33"/>
  <c r="R33"/>
  <c r="Q34"/>
  <c r="R34"/>
  <c r="Q35"/>
  <c r="R35"/>
  <c r="Q36"/>
  <c r="R36"/>
  <c r="Q37"/>
  <c r="R37"/>
  <c r="Q38"/>
  <c r="R38"/>
  <c r="Q39"/>
  <c r="Q40"/>
  <c r="R39"/>
  <c r="R40"/>
  <c r="Q41"/>
  <c r="Q42"/>
  <c r="R41"/>
  <c r="R42"/>
  <c r="Q43"/>
  <c r="Q44"/>
  <c r="R43"/>
  <c r="R44"/>
  <c r="Q45"/>
  <c r="Q46"/>
  <c r="R45"/>
  <c r="R46"/>
  <c r="Q47"/>
  <c r="Q48"/>
  <c r="R47"/>
  <c r="R48"/>
  <c r="Q49"/>
  <c r="Q50"/>
  <c r="R49"/>
  <c r="R50"/>
  <c r="Q51"/>
  <c r="Q52"/>
  <c r="R51"/>
  <c r="R52"/>
  <c r="Q53"/>
  <c r="Q54"/>
  <c r="R53"/>
  <c r="R54"/>
  <c r="Q55"/>
  <c r="Q56"/>
  <c r="R55"/>
  <c r="R56"/>
  <c r="Q57"/>
  <c r="Q58"/>
  <c r="R57"/>
  <c r="R58"/>
  <c r="Q59"/>
  <c r="Q60"/>
  <c r="R59"/>
  <c r="R60"/>
  <c r="Q61"/>
  <c r="Q62"/>
  <c r="R61"/>
  <c r="R62"/>
  <c r="Q63"/>
  <c r="Q64"/>
  <c r="R63"/>
  <c r="R64"/>
  <c r="Q65"/>
  <c r="Q66"/>
  <c r="R65"/>
  <c r="R66"/>
  <c r="Q67"/>
  <c r="Q68"/>
  <c r="R67"/>
  <c r="R68"/>
  <c r="Q69"/>
  <c r="Q70"/>
  <c r="R69"/>
  <c r="R70"/>
  <c r="Q71"/>
  <c r="Q72"/>
  <c r="R71"/>
  <c r="R72"/>
  <c r="Q73"/>
  <c r="Q74"/>
  <c r="R73"/>
  <c r="R74"/>
  <c r="Q75"/>
  <c r="Q76"/>
  <c r="R75"/>
  <c r="R76"/>
  <c r="Q77"/>
  <c r="Q78"/>
  <c r="R77"/>
  <c r="R78"/>
  <c r="Q79"/>
  <c r="Q80"/>
  <c r="R80"/>
  <c r="R79"/>
  <c r="E34" i="4" l="1"/>
  <c r="E36" s="1"/>
  <c r="D36"/>
  <c r="C36"/>
  <c r="B37"/>
  <c r="F34" l="1"/>
  <c r="F37" s="1"/>
  <c r="E35"/>
  <c r="B38"/>
  <c r="C37"/>
  <c r="E37"/>
  <c r="D37"/>
  <c r="G34" l="1"/>
  <c r="F35"/>
  <c r="F36"/>
  <c r="F38"/>
  <c r="B39"/>
  <c r="D38"/>
  <c r="E38"/>
  <c r="C38"/>
  <c r="G35" l="1"/>
  <c r="H34"/>
  <c r="G36"/>
  <c r="G37"/>
  <c r="G38"/>
  <c r="H39"/>
  <c r="D39"/>
  <c r="B40"/>
  <c r="G39"/>
  <c r="C39"/>
  <c r="F39"/>
  <c r="E39"/>
  <c r="H35" l="1"/>
  <c r="I34"/>
  <c r="H36"/>
  <c r="H37"/>
  <c r="H38"/>
  <c r="D40"/>
  <c r="H40"/>
  <c r="I40"/>
  <c r="C40"/>
  <c r="G40"/>
  <c r="B41"/>
  <c r="F40"/>
  <c r="E40"/>
  <c r="I35" l="1"/>
  <c r="J34"/>
  <c r="J41" s="1"/>
  <c r="I36"/>
  <c r="I37"/>
  <c r="I38"/>
  <c r="I39"/>
  <c r="B42"/>
  <c r="G41"/>
  <c r="C41"/>
  <c r="F41"/>
  <c r="E41"/>
  <c r="I41"/>
  <c r="D41"/>
  <c r="H41"/>
  <c r="K34" l="1"/>
  <c r="J35"/>
  <c r="J36"/>
  <c r="J37"/>
  <c r="J38"/>
  <c r="J39"/>
  <c r="J40"/>
  <c r="F42"/>
  <c r="J42"/>
  <c r="B43"/>
  <c r="E42"/>
  <c r="I42"/>
  <c r="D42"/>
  <c r="H42"/>
  <c r="C42"/>
  <c r="G42"/>
  <c r="L34" l="1"/>
  <c r="K35"/>
  <c r="K36"/>
  <c r="K37"/>
  <c r="K38"/>
  <c r="K39"/>
  <c r="K40"/>
  <c r="K41"/>
  <c r="K42"/>
  <c r="D43"/>
  <c r="F43"/>
  <c r="J43"/>
  <c r="E43"/>
  <c r="I43"/>
  <c r="B44"/>
  <c r="H43"/>
  <c r="K43"/>
  <c r="G43"/>
  <c r="C43"/>
  <c r="M34" l="1"/>
  <c r="M44" s="1"/>
  <c r="L36"/>
  <c r="L35"/>
  <c r="L37"/>
  <c r="L38"/>
  <c r="L39"/>
  <c r="L40"/>
  <c r="L41"/>
  <c r="L42"/>
  <c r="L43"/>
  <c r="D44"/>
  <c r="I44"/>
  <c r="E44"/>
  <c r="H44"/>
  <c r="L44"/>
  <c r="C44"/>
  <c r="G44"/>
  <c r="K44"/>
  <c r="J44"/>
  <c r="F44"/>
  <c r="B45"/>
  <c r="N34" l="1"/>
  <c r="M35"/>
  <c r="M36"/>
  <c r="M37"/>
  <c r="M38"/>
  <c r="M39"/>
  <c r="M40"/>
  <c r="M41"/>
  <c r="M42"/>
  <c r="M43"/>
  <c r="D45"/>
  <c r="I45"/>
  <c r="M45"/>
  <c r="E45"/>
  <c r="H45"/>
  <c r="L45"/>
  <c r="B46"/>
  <c r="G45"/>
  <c r="K45"/>
  <c r="J45"/>
  <c r="F45"/>
  <c r="C45"/>
  <c r="N35" l="1"/>
  <c r="O34"/>
  <c r="N36"/>
  <c r="N37"/>
  <c r="N38"/>
  <c r="N39"/>
  <c r="N40"/>
  <c r="N41"/>
  <c r="N42"/>
  <c r="N43"/>
  <c r="N44"/>
  <c r="N45"/>
  <c r="C46"/>
  <c r="G46"/>
  <c r="K46"/>
  <c r="B47"/>
  <c r="F46"/>
  <c r="J46"/>
  <c r="N46"/>
  <c r="E46"/>
  <c r="I46"/>
  <c r="M46"/>
  <c r="H46"/>
  <c r="D46"/>
  <c r="L46"/>
  <c r="P34" l="1"/>
  <c r="P47" s="1"/>
  <c r="O35"/>
  <c r="O36"/>
  <c r="O37"/>
  <c r="O38"/>
  <c r="O39"/>
  <c r="O40"/>
  <c r="O41"/>
  <c r="O42"/>
  <c r="O43"/>
  <c r="O44"/>
  <c r="O45"/>
  <c r="O46"/>
  <c r="E47"/>
  <c r="H47"/>
  <c r="L47"/>
  <c r="G47"/>
  <c r="K47"/>
  <c r="O47"/>
  <c r="B48"/>
  <c r="F47"/>
  <c r="J47"/>
  <c r="N47"/>
  <c r="I47"/>
  <c r="D47"/>
  <c r="C47"/>
  <c r="M47"/>
  <c r="P35" l="1"/>
  <c r="Q34"/>
  <c r="P36"/>
  <c r="P37"/>
  <c r="P38"/>
  <c r="P39"/>
  <c r="P40"/>
  <c r="P41"/>
  <c r="P42"/>
  <c r="P43"/>
  <c r="P44"/>
  <c r="P45"/>
  <c r="P46"/>
  <c r="E48"/>
  <c r="H48"/>
  <c r="L48"/>
  <c r="P48"/>
  <c r="Q48"/>
  <c r="B49"/>
  <c r="F48"/>
  <c r="J48"/>
  <c r="N48"/>
  <c r="I48"/>
  <c r="G48"/>
  <c r="O48"/>
  <c r="D48"/>
  <c r="M48"/>
  <c r="C48"/>
  <c r="K48"/>
  <c r="Q35" l="1"/>
  <c r="Q36"/>
  <c r="R34"/>
  <c r="Q37"/>
  <c r="Q38"/>
  <c r="Q39"/>
  <c r="Q40"/>
  <c r="Q41"/>
  <c r="Q42"/>
  <c r="Q43"/>
  <c r="Q44"/>
  <c r="Q45"/>
  <c r="Q46"/>
  <c r="Q47"/>
  <c r="G49"/>
  <c r="K49"/>
  <c r="O49"/>
  <c r="C49"/>
  <c r="E49"/>
  <c r="I49"/>
  <c r="M49"/>
  <c r="Q49"/>
  <c r="D49"/>
  <c r="L49"/>
  <c r="R49"/>
  <c r="B50"/>
  <c r="J49"/>
  <c r="H49"/>
  <c r="P49"/>
  <c r="F49"/>
  <c r="N49"/>
  <c r="R35" l="1"/>
  <c r="S34"/>
  <c r="R36"/>
  <c r="R37"/>
  <c r="R38"/>
  <c r="R39"/>
  <c r="R40"/>
  <c r="R41"/>
  <c r="R42"/>
  <c r="R43"/>
  <c r="R44"/>
  <c r="R45"/>
  <c r="R46"/>
  <c r="R47"/>
  <c r="R48"/>
  <c r="C50"/>
  <c r="G50"/>
  <c r="K50"/>
  <c r="O50"/>
  <c r="D50"/>
  <c r="I50"/>
  <c r="M50"/>
  <c r="Q50"/>
  <c r="E50"/>
  <c r="L50"/>
  <c r="B51"/>
  <c r="R50"/>
  <c r="J50"/>
  <c r="H50"/>
  <c r="P50"/>
  <c r="F50"/>
  <c r="N50"/>
  <c r="T34" l="1"/>
  <c r="T51" s="1"/>
  <c r="S35"/>
  <c r="S36"/>
  <c r="S37"/>
  <c r="S38"/>
  <c r="S39"/>
  <c r="S40"/>
  <c r="S41"/>
  <c r="S42"/>
  <c r="S43"/>
  <c r="S44"/>
  <c r="S45"/>
  <c r="S46"/>
  <c r="S47"/>
  <c r="S48"/>
  <c r="S49"/>
  <c r="S50"/>
  <c r="B52"/>
  <c r="H51"/>
  <c r="L51"/>
  <c r="P51"/>
  <c r="D51"/>
  <c r="F51"/>
  <c r="J51"/>
  <c r="N51"/>
  <c r="R51"/>
  <c r="G51"/>
  <c r="O51"/>
  <c r="E51"/>
  <c r="M51"/>
  <c r="C51"/>
  <c r="K51"/>
  <c r="S51"/>
  <c r="I51"/>
  <c r="Q51"/>
  <c r="T35" l="1"/>
  <c r="U34"/>
  <c r="T36"/>
  <c r="T37"/>
  <c r="T38"/>
  <c r="T39"/>
  <c r="T40"/>
  <c r="T41"/>
  <c r="T42"/>
  <c r="T43"/>
  <c r="T44"/>
  <c r="T45"/>
  <c r="T46"/>
  <c r="T47"/>
  <c r="T48"/>
  <c r="T49"/>
  <c r="T50"/>
  <c r="D52"/>
  <c r="I52"/>
  <c r="M52"/>
  <c r="Q52"/>
  <c r="U52"/>
  <c r="C52"/>
  <c r="G52"/>
  <c r="K52"/>
  <c r="O52"/>
  <c r="S52"/>
  <c r="E52"/>
  <c r="L52"/>
  <c r="T52"/>
  <c r="B53"/>
  <c r="R52"/>
  <c r="J52"/>
  <c r="H52"/>
  <c r="P52"/>
  <c r="F52"/>
  <c r="N52"/>
  <c r="U35" l="1"/>
  <c r="V34"/>
  <c r="U36"/>
  <c r="U37"/>
  <c r="U38"/>
  <c r="U39"/>
  <c r="U40"/>
  <c r="U41"/>
  <c r="U42"/>
  <c r="U43"/>
  <c r="U44"/>
  <c r="U45"/>
  <c r="U46"/>
  <c r="U47"/>
  <c r="U48"/>
  <c r="U49"/>
  <c r="U50"/>
  <c r="U51"/>
  <c r="V53"/>
  <c r="G53"/>
  <c r="K53"/>
  <c r="O53"/>
  <c r="S53"/>
  <c r="C53"/>
  <c r="D53"/>
  <c r="I53"/>
  <c r="M53"/>
  <c r="Q53"/>
  <c r="U53"/>
  <c r="B54"/>
  <c r="J53"/>
  <c r="R53"/>
  <c r="P53"/>
  <c r="H53"/>
  <c r="F53"/>
  <c r="N53"/>
  <c r="E53"/>
  <c r="L53"/>
  <c r="T53"/>
  <c r="V35" l="1"/>
  <c r="W34"/>
  <c r="V36"/>
  <c r="V37"/>
  <c r="V38"/>
  <c r="V39"/>
  <c r="V40"/>
  <c r="V41"/>
  <c r="V42"/>
  <c r="V43"/>
  <c r="V44"/>
  <c r="V45"/>
  <c r="V46"/>
  <c r="V47"/>
  <c r="V48"/>
  <c r="V49"/>
  <c r="V50"/>
  <c r="V51"/>
  <c r="V52"/>
  <c r="W54"/>
  <c r="D54"/>
  <c r="I54"/>
  <c r="M54"/>
  <c r="Q54"/>
  <c r="U54"/>
  <c r="C54"/>
  <c r="G54"/>
  <c r="K54"/>
  <c r="O54"/>
  <c r="S54"/>
  <c r="B55"/>
  <c r="J54"/>
  <c r="R54"/>
  <c r="P54"/>
  <c r="H54"/>
  <c r="F54"/>
  <c r="N54"/>
  <c r="V54"/>
  <c r="E54"/>
  <c r="L54"/>
  <c r="T54"/>
  <c r="W35" l="1"/>
  <c r="W36"/>
  <c r="W37"/>
  <c r="W38"/>
  <c r="W39"/>
  <c r="W40"/>
  <c r="W41"/>
  <c r="W42"/>
  <c r="W43"/>
  <c r="W44"/>
  <c r="W45"/>
  <c r="W46"/>
  <c r="W47"/>
  <c r="W48"/>
  <c r="W49"/>
  <c r="W50"/>
  <c r="W51"/>
  <c r="W52"/>
  <c r="W53"/>
  <c r="D55"/>
  <c r="I55"/>
  <c r="M55"/>
  <c r="Q55"/>
  <c r="U55"/>
  <c r="B56"/>
  <c r="G55"/>
  <c r="K55"/>
  <c r="O55"/>
  <c r="S55"/>
  <c r="W55"/>
  <c r="F55"/>
  <c r="N55"/>
  <c r="V55"/>
  <c r="L55"/>
  <c r="E55"/>
  <c r="T55"/>
  <c r="C55"/>
  <c r="J55"/>
  <c r="R55"/>
  <c r="H55"/>
  <c r="P55"/>
  <c r="B57" l="1"/>
  <c r="F56"/>
  <c r="J56"/>
  <c r="N56"/>
  <c r="R56"/>
  <c r="V56"/>
  <c r="E56"/>
  <c r="H56"/>
  <c r="L56"/>
  <c r="P56"/>
  <c r="T56"/>
  <c r="G56"/>
  <c r="O56"/>
  <c r="W56"/>
  <c r="D56"/>
  <c r="U56"/>
  <c r="M56"/>
  <c r="C56"/>
  <c r="K56"/>
  <c r="S56"/>
  <c r="I56"/>
  <c r="Q56"/>
  <c r="D57" l="1"/>
  <c r="H57"/>
  <c r="L57"/>
  <c r="P57"/>
  <c r="T57"/>
  <c r="C57"/>
  <c r="F57"/>
  <c r="J57"/>
  <c r="N57"/>
  <c r="R57"/>
  <c r="V57"/>
  <c r="I57"/>
  <c r="Q57"/>
  <c r="G57"/>
  <c r="W57"/>
  <c r="O57"/>
  <c r="E57"/>
  <c r="M57"/>
  <c r="U57"/>
  <c r="B58"/>
  <c r="K57"/>
  <c r="S57"/>
  <c r="B59" l="1"/>
  <c r="F58"/>
  <c r="J58"/>
  <c r="N58"/>
  <c r="R58"/>
  <c r="V58"/>
  <c r="D58"/>
  <c r="H58"/>
  <c r="L58"/>
  <c r="P58"/>
  <c r="T58"/>
  <c r="C58"/>
  <c r="K58"/>
  <c r="S58"/>
  <c r="Q58"/>
  <c r="I58"/>
  <c r="G58"/>
  <c r="O58"/>
  <c r="W58"/>
  <c r="E58"/>
  <c r="M58"/>
  <c r="U58"/>
  <c r="B60" l="1"/>
  <c r="H59"/>
  <c r="L59"/>
  <c r="P59"/>
  <c r="T59"/>
  <c r="D59"/>
  <c r="F59"/>
  <c r="J59"/>
  <c r="N59"/>
  <c r="R59"/>
  <c r="V59"/>
  <c r="E59"/>
  <c r="M59"/>
  <c r="U59"/>
  <c r="K59"/>
  <c r="C59"/>
  <c r="S59"/>
  <c r="I59"/>
  <c r="Q59"/>
  <c r="G59"/>
  <c r="O59"/>
  <c r="W59"/>
  <c r="B61" l="1"/>
  <c r="F60"/>
  <c r="J60"/>
  <c r="N60"/>
  <c r="R60"/>
  <c r="V60"/>
  <c r="E60"/>
  <c r="H60"/>
  <c r="L60"/>
  <c r="P60"/>
  <c r="T60"/>
  <c r="G60"/>
  <c r="O60"/>
  <c r="W60"/>
  <c r="D60"/>
  <c r="U60"/>
  <c r="M60"/>
  <c r="C60"/>
  <c r="K60"/>
  <c r="S60"/>
  <c r="I60"/>
  <c r="Q60"/>
  <c r="E61" l="1"/>
  <c r="H61"/>
  <c r="L61"/>
  <c r="P61"/>
  <c r="T61"/>
  <c r="C61"/>
  <c r="F61"/>
  <c r="J61"/>
  <c r="N61"/>
  <c r="R61"/>
  <c r="V61"/>
  <c r="I61"/>
  <c r="Q61"/>
  <c r="O61"/>
  <c r="G61"/>
  <c r="W61"/>
  <c r="D61"/>
  <c r="M61"/>
  <c r="U61"/>
  <c r="B62"/>
  <c r="K61"/>
  <c r="S61"/>
  <c r="D62" l="1"/>
  <c r="H62"/>
  <c r="L62"/>
  <c r="P62"/>
  <c r="T62"/>
  <c r="B63"/>
  <c r="F62"/>
  <c r="J62"/>
  <c r="N62"/>
  <c r="R62"/>
  <c r="V62"/>
  <c r="G62"/>
  <c r="O62"/>
  <c r="W62"/>
  <c r="M62"/>
  <c r="E62"/>
  <c r="U62"/>
  <c r="C62"/>
  <c r="K62"/>
  <c r="S62"/>
  <c r="I62"/>
  <c r="Q62"/>
  <c r="D63" l="1"/>
  <c r="H63"/>
  <c r="L63"/>
  <c r="P63"/>
  <c r="T63"/>
  <c r="C63"/>
  <c r="F63"/>
  <c r="J63"/>
  <c r="N63"/>
  <c r="R63"/>
  <c r="V63"/>
  <c r="E63"/>
  <c r="M63"/>
  <c r="U63"/>
  <c r="B64"/>
  <c r="K63"/>
  <c r="S63"/>
  <c r="I63"/>
  <c r="Q63"/>
  <c r="G63"/>
  <c r="O63"/>
  <c r="W63"/>
  <c r="D64" l="1"/>
  <c r="H64"/>
  <c r="L64"/>
  <c r="P64"/>
  <c r="T64"/>
  <c r="B65"/>
  <c r="F64"/>
  <c r="J64"/>
  <c r="N64"/>
  <c r="R64"/>
  <c r="V64"/>
  <c r="C64"/>
  <c r="K64"/>
  <c r="S64"/>
  <c r="I64"/>
  <c r="Q64"/>
  <c r="G64"/>
  <c r="O64"/>
  <c r="W64"/>
  <c r="E64"/>
  <c r="M64"/>
  <c r="U64"/>
  <c r="D65" l="1"/>
  <c r="H65"/>
  <c r="L65"/>
  <c r="P65"/>
  <c r="T65"/>
  <c r="C65"/>
  <c r="F65"/>
  <c r="J65"/>
  <c r="N65"/>
  <c r="R65"/>
  <c r="V65"/>
  <c r="I65"/>
  <c r="Q65"/>
  <c r="G65"/>
  <c r="W65"/>
  <c r="O65"/>
  <c r="E65"/>
  <c r="M65"/>
  <c r="U65"/>
  <c r="B66"/>
  <c r="K65"/>
  <c r="S65"/>
  <c r="D66" l="1"/>
  <c r="H66"/>
  <c r="L66"/>
  <c r="P66"/>
  <c r="T66"/>
  <c r="B67"/>
  <c r="F66"/>
  <c r="J66"/>
  <c r="N66"/>
  <c r="R66"/>
  <c r="V66"/>
  <c r="G66"/>
  <c r="O66"/>
  <c r="W66"/>
  <c r="M66"/>
  <c r="E66"/>
  <c r="U66"/>
  <c r="C66"/>
  <c r="K66"/>
  <c r="S66"/>
  <c r="I66"/>
  <c r="Q66"/>
  <c r="E67" l="1"/>
  <c r="I67"/>
  <c r="M67"/>
  <c r="Q67"/>
  <c r="U67"/>
  <c r="C67"/>
  <c r="G67"/>
  <c r="K67"/>
  <c r="O67"/>
  <c r="S67"/>
  <c r="W67"/>
  <c r="F67"/>
  <c r="N67"/>
  <c r="V67"/>
  <c r="L67"/>
  <c r="B68"/>
  <c r="T67"/>
  <c r="D67"/>
  <c r="J67"/>
  <c r="R67"/>
  <c r="H67"/>
  <c r="P67"/>
  <c r="C68" l="1"/>
  <c r="G68"/>
  <c r="K68"/>
  <c r="O68"/>
  <c r="S68"/>
  <c r="W68"/>
  <c r="D68"/>
  <c r="I68"/>
  <c r="M68"/>
  <c r="Q68"/>
  <c r="U68"/>
  <c r="H68"/>
  <c r="P68"/>
  <c r="F68"/>
  <c r="V68"/>
  <c r="N68"/>
  <c r="E68"/>
  <c r="L68"/>
  <c r="T68"/>
  <c r="B69"/>
  <c r="J68"/>
  <c r="R68"/>
  <c r="E69" l="1"/>
  <c r="I69"/>
  <c r="M69"/>
  <c r="Q69"/>
  <c r="U69"/>
  <c r="B70"/>
  <c r="G69"/>
  <c r="K69"/>
  <c r="O69"/>
  <c r="S69"/>
  <c r="W69"/>
  <c r="C69"/>
  <c r="J69"/>
  <c r="R69"/>
  <c r="P69"/>
  <c r="H69"/>
  <c r="F69"/>
  <c r="N69"/>
  <c r="V69"/>
  <c r="D69"/>
  <c r="L69"/>
  <c r="T69"/>
  <c r="D70" l="1"/>
  <c r="I70"/>
  <c r="M70"/>
  <c r="Q70"/>
  <c r="U70"/>
  <c r="C70"/>
  <c r="G70"/>
  <c r="K70"/>
  <c r="O70"/>
  <c r="S70"/>
  <c r="W70"/>
  <c r="H70"/>
  <c r="P70"/>
  <c r="N70"/>
  <c r="F70"/>
  <c r="V70"/>
  <c r="R70"/>
  <c r="E70"/>
  <c r="L70"/>
  <c r="T70"/>
  <c r="B71"/>
  <c r="J70"/>
  <c r="E71" l="1"/>
  <c r="I71"/>
  <c r="M71"/>
  <c r="Q71"/>
  <c r="U71"/>
  <c r="B72"/>
  <c r="G71"/>
  <c r="K71"/>
  <c r="O71"/>
  <c r="S71"/>
  <c r="W71"/>
  <c r="F71"/>
  <c r="N71"/>
  <c r="V71"/>
  <c r="D71"/>
  <c r="T71"/>
  <c r="L71"/>
  <c r="C71"/>
  <c r="J71"/>
  <c r="R71"/>
  <c r="H71"/>
  <c r="P71"/>
  <c r="E72" l="1"/>
  <c r="I72"/>
  <c r="M72"/>
  <c r="Q72"/>
  <c r="U72"/>
  <c r="C72"/>
  <c r="G72"/>
  <c r="K72"/>
  <c r="O72"/>
  <c r="S72"/>
  <c r="W72"/>
  <c r="D72"/>
  <c r="L72"/>
  <c r="T72"/>
  <c r="R72"/>
  <c r="N72"/>
  <c r="B73"/>
  <c r="J72"/>
  <c r="H72"/>
  <c r="P72"/>
  <c r="F72"/>
  <c r="V72"/>
  <c r="E73" l="1"/>
  <c r="I73"/>
  <c r="M73"/>
  <c r="Q73"/>
  <c r="U73"/>
  <c r="B74"/>
  <c r="G73"/>
  <c r="K73"/>
  <c r="O73"/>
  <c r="S73"/>
  <c r="W73"/>
  <c r="C73"/>
  <c r="J73"/>
  <c r="R73"/>
  <c r="P73"/>
  <c r="L73"/>
  <c r="H73"/>
  <c r="T73"/>
  <c r="F73"/>
  <c r="N73"/>
  <c r="V73"/>
  <c r="D73"/>
  <c r="D74" l="1"/>
  <c r="I74"/>
  <c r="M74"/>
  <c r="Q74"/>
  <c r="U74"/>
  <c r="C74"/>
  <c r="G74"/>
  <c r="K74"/>
  <c r="O74"/>
  <c r="S74"/>
  <c r="W74"/>
  <c r="H74"/>
  <c r="P74"/>
  <c r="N74"/>
  <c r="R74"/>
  <c r="F74"/>
  <c r="V74"/>
  <c r="E74"/>
  <c r="L74"/>
  <c r="T74"/>
  <c r="B75"/>
  <c r="J74"/>
  <c r="F75" l="1"/>
  <c r="J75"/>
  <c r="N75"/>
  <c r="R75"/>
  <c r="V75"/>
  <c r="C75"/>
  <c r="H75"/>
  <c r="L75"/>
  <c r="P75"/>
  <c r="T75"/>
  <c r="G75"/>
  <c r="O75"/>
  <c r="W75"/>
  <c r="E75"/>
  <c r="U75"/>
  <c r="M75"/>
  <c r="Q75"/>
  <c r="D75"/>
  <c r="K75"/>
  <c r="S75"/>
  <c r="I75"/>
</calcChain>
</file>

<file path=xl/comments1.xml><?xml version="1.0" encoding="utf-8"?>
<comments xmlns="http://schemas.openxmlformats.org/spreadsheetml/2006/main">
  <authors>
    <author>markhul</author>
  </authors>
  <commentList>
    <comment ref="F12" authorId="0">
      <text>
        <r>
          <rPr>
            <b/>
            <sz val="8"/>
            <color indexed="81"/>
            <rFont val="Tahoma"/>
          </rPr>
          <t xml:space="preserve">Albany 269 ft
Baker 3351 ft
Boise 3200 ft
Buhl 3345 ft
Burley 4269 ft
Caldwell 2497 ft
Chehalis 470 ft
Cisco 4400 ft
Eugene 655 ft
Goldendale 1712 ft
Green River 6224 ft
Kemmerer 6610 ft
La Plata B 6643 ft
Lava Hot Springs 4910 ft
Little Valley 2889 ft
McMinnville 185 ft
Meacham 3780 ft
Mesa 1050 ft
Moab 5873 ft
Mountain Home 3190 ft
Mount Vernon 150 ft
Muddy Creek 6855 ft
Oregon City 170 ft
Owyhee 5230 ft
Pegram 6070 ft
Pleasant View 7014 ft
Plymouth 304 ft
Pocatello 4655 ft
Rangely 5500 ft
Roosevelt 1220 ft
Snohomish 466 ft
Soda Springs 6135 ft
Sumas 35 ft
Sumner 456 ft
Tumwater 110 ft
Vernal 6008 ft
Washougal 530 ft
Willard 1280 ft
Winchester 600 ft
Zillah 1079 ft
</t>
        </r>
      </text>
    </comment>
    <comment ref="F26" authorId="0">
      <text>
        <r>
          <rPr>
            <b/>
            <sz val="11"/>
            <color indexed="10"/>
            <rFont val="Tahoma"/>
            <family val="2"/>
          </rPr>
          <t xml:space="preserve">
*This Assumes a MW of 17.4.  Gas Chromatography may show More or Less which will affect the Accuracy.
</t>
        </r>
      </text>
    </comment>
  </commentList>
</comments>
</file>

<file path=xl/comments2.xml><?xml version="1.0" encoding="utf-8"?>
<comments xmlns="http://schemas.openxmlformats.org/spreadsheetml/2006/main">
  <authors>
    <author>markhul</author>
  </authors>
  <commentList>
    <comment ref="K5" authorId="0">
      <text>
        <r>
          <rPr>
            <b/>
            <sz val="8"/>
            <color indexed="81"/>
            <rFont val="Tahoma"/>
          </rPr>
          <t xml:space="preserve">Albany 269 ft
Baker 3351 ft
Boise 3200 ft
Buhl 3345 ft
Burley 4269 ft
Caldwell 2497 ft
Chehalis 470 ft
Cisco 4400 ft
Eugene 655 ft
Goldendale 1712 ft
Green River 6224 ft
Kemmerer 6610 ft
La Plata B 6643 ft
Lava Hot Springs 4910 ft
Little Valley 2889 ft
McMinnville 185 ft
Meacham 3780 ft
Mesa 1050 ft
Moab 5873 ft
Mountain Home 3190 ft
Mount Vernon 150 ft
Muddy Creek 6855 ft
Oregon City 170 ft
Owyhee 5230 ft
Pegram 6070 ft
Pleasant View 7014 ft
Plymouth 304 ft
Pocatello 4655 ft
Rangely 5500 ft
Roosevelt 1220 ft
Snohomish 466 ft
Soda Springs 6135 ft
Sumas 35 ft
Sumner 456 ft
Tumwater 110 ft
Vernal 6008 ft
Washougal 530 ft
Willard 1280 ft
Winchester 600 ft
Zillah 1079 ft
</t>
        </r>
      </text>
    </comment>
    <comment ref="K9" authorId="0">
      <text>
        <r>
          <rPr>
            <b/>
            <sz val="11"/>
            <color indexed="10"/>
            <rFont val="Tahoma"/>
            <family val="2"/>
          </rPr>
          <t xml:space="preserve">
*This Assumes a MW of 17.4.  Gas Chromatography may show More or Less which will affect the Accuracy.
</t>
        </r>
      </text>
    </comment>
  </commentList>
</comments>
</file>

<file path=xl/sharedStrings.xml><?xml version="1.0" encoding="utf-8"?>
<sst xmlns="http://schemas.openxmlformats.org/spreadsheetml/2006/main" count="97" uniqueCount="62">
  <si>
    <t>Pipe OD</t>
  </si>
  <si>
    <t>in.</t>
  </si>
  <si>
    <t>Pressure Increment</t>
  </si>
  <si>
    <t>Flow Increment</t>
  </si>
  <si>
    <t>MMSCFD</t>
  </si>
  <si>
    <t>mph</t>
  </si>
  <si>
    <t>GAS VELOCITY CALCULATOR</t>
  </si>
  <si>
    <t>Altitude</t>
  </si>
  <si>
    <t>ft.</t>
  </si>
  <si>
    <t>psia</t>
  </si>
  <si>
    <t xml:space="preserve">This spreadsheet supplements the WGP-0150 Live Line Welding Parameters form.  All welding requirements are determined by that form.  </t>
  </si>
  <si>
    <t>NOTES:</t>
  </si>
  <si>
    <t>MAOP</t>
  </si>
  <si>
    <t>psig</t>
  </si>
  <si>
    <t>Min. Allowable Gas Velocity</t>
  </si>
  <si>
    <t>Max. Allowable Gas Velocity</t>
  </si>
  <si>
    <t>Max. Allowable Line Pressure</t>
  </si>
  <si>
    <t>Min. Allowable Line Pressure</t>
  </si>
  <si>
    <t>Min. Allowable Flow Rate</t>
  </si>
  <si>
    <t>Max. Allowable Flow Rate</t>
  </si>
  <si>
    <t>ft/s</t>
  </si>
  <si>
    <r>
      <t xml:space="preserve">This spreadsheet is to be used </t>
    </r>
    <r>
      <rPr>
        <b/>
        <sz val="10"/>
        <rFont val="Arial"/>
        <family val="2"/>
      </rPr>
      <t>ONLY AS A TOOL</t>
    </r>
    <r>
      <rPr>
        <sz val="10"/>
        <rFont val="Arial"/>
      </rPr>
      <t xml:space="preserve"> to determine gas velocity based on flow rate and pressure.  </t>
    </r>
  </si>
  <si>
    <t>Atmospheric Pressure</t>
  </si>
  <si>
    <t>( which is )</t>
  </si>
  <si>
    <t>inches</t>
  </si>
  <si>
    <t>Pipe Wall Thickness ( WT )</t>
  </si>
  <si>
    <t>Pipe Outer Diameter ( OD )</t>
  </si>
  <si>
    <t>OD =</t>
  </si>
  <si>
    <t>WT =</t>
  </si>
  <si>
    <t>Zact =</t>
  </si>
  <si>
    <t>Temperature of Gas ( °F )</t>
  </si>
  <si>
    <t>Pressure of Gas ( PSIG )</t>
  </si>
  <si>
    <t>T =</t>
  </si>
  <si>
    <t>°F</t>
  </si>
  <si>
    <t>PSIG =</t>
  </si>
  <si>
    <t>New Pipe Outer Diameter ( OD )</t>
  </si>
  <si>
    <t>MMSCFD =</t>
  </si>
  <si>
    <t>Actual Compressibility Factor ( Zact ) - from chart or chromatograph</t>
  </si>
  <si>
    <t>New Pipe Wall Thickness ( WT )</t>
  </si>
  <si>
    <t>Velocity of Gas ( ft/sec )</t>
  </si>
  <si>
    <t>ft/sec =</t>
  </si>
  <si>
    <t>ft/sec</t>
  </si>
  <si>
    <t>New Velocity of Gas ( ft/sec )</t>
  </si>
  <si>
    <t>Flow Measured on One Pipe Size correlated to Another Pipe Size</t>
  </si>
  <si>
    <t>a difference of</t>
  </si>
  <si>
    <t>which is</t>
  </si>
  <si>
    <t>**FLOW is the SAME, but VELOCITY CHANGES</t>
  </si>
  <si>
    <t>Volumetric Flow Rate ( MMSCFD ) - Standard Flow</t>
  </si>
  <si>
    <t>Temperature of Gas</t>
  </si>
  <si>
    <t>Compressibility of Gas</t>
  </si>
  <si>
    <r>
      <t xml:space="preserve">( </t>
    </r>
    <r>
      <rPr>
        <sz val="10"/>
        <color indexed="10"/>
        <rFont val="Arial"/>
        <family val="2"/>
      </rPr>
      <t>see comment</t>
    </r>
    <r>
      <rPr>
        <sz val="10"/>
        <rFont val="Arial"/>
        <family val="2"/>
      </rPr>
      <t xml:space="preserve"> )</t>
    </r>
  </si>
  <si>
    <r>
      <t xml:space="preserve">**This method accounts for </t>
    </r>
    <r>
      <rPr>
        <b/>
        <sz val="9"/>
        <color indexed="10"/>
        <rFont val="Arial"/>
        <family val="2"/>
      </rPr>
      <t>Temperature</t>
    </r>
    <r>
      <rPr>
        <sz val="9"/>
        <color indexed="10"/>
        <rFont val="Arial"/>
        <family val="2"/>
      </rPr>
      <t xml:space="preserve"> and </t>
    </r>
    <r>
      <rPr>
        <b/>
        <sz val="9"/>
        <color indexed="10"/>
        <rFont val="Arial"/>
        <family val="2"/>
      </rPr>
      <t xml:space="preserve">Compressibility </t>
    </r>
    <r>
      <rPr>
        <sz val="9"/>
        <color indexed="10"/>
        <rFont val="Arial"/>
        <family val="2"/>
      </rPr>
      <t>( AGA 8 Revised )</t>
    </r>
  </si>
  <si>
    <t>Pipe WT</t>
  </si>
  <si>
    <r>
      <t xml:space="preserve">to get </t>
    </r>
    <r>
      <rPr>
        <b/>
        <sz val="10"/>
        <color indexed="10"/>
        <rFont val="Arial"/>
        <family val="2"/>
      </rPr>
      <t>MPH</t>
    </r>
    <r>
      <rPr>
        <sz val="10"/>
        <color indexed="10"/>
        <rFont val="Arial"/>
      </rPr>
      <t xml:space="preserve"> from </t>
    </r>
    <r>
      <rPr>
        <b/>
        <sz val="10"/>
        <color indexed="10"/>
        <rFont val="Arial"/>
        <family val="2"/>
      </rPr>
      <t>FPS</t>
    </r>
    <r>
      <rPr>
        <sz val="10"/>
        <color indexed="10"/>
        <rFont val="Arial"/>
      </rPr>
      <t xml:space="preserve"> multiply by </t>
    </r>
    <r>
      <rPr>
        <b/>
        <sz val="10"/>
        <color indexed="10"/>
        <rFont val="Arial"/>
        <family val="2"/>
      </rPr>
      <t>0.6818</t>
    </r>
  </si>
  <si>
    <r>
      <t xml:space="preserve">to get </t>
    </r>
    <r>
      <rPr>
        <b/>
        <sz val="10"/>
        <color indexed="10"/>
        <rFont val="Arial"/>
        <family val="2"/>
      </rPr>
      <t>FPS</t>
    </r>
    <r>
      <rPr>
        <sz val="10"/>
        <color indexed="10"/>
        <rFont val="Arial"/>
      </rPr>
      <t xml:space="preserve"> from </t>
    </r>
    <r>
      <rPr>
        <b/>
        <sz val="10"/>
        <color indexed="10"/>
        <rFont val="Arial"/>
        <family val="2"/>
      </rPr>
      <t>MPH</t>
    </r>
    <r>
      <rPr>
        <sz val="10"/>
        <color indexed="10"/>
        <rFont val="Arial"/>
      </rPr>
      <t xml:space="preserve"> multiply by </t>
    </r>
    <r>
      <rPr>
        <b/>
        <sz val="10"/>
        <color indexed="10"/>
        <rFont val="Arial"/>
        <family val="2"/>
      </rPr>
      <t>1.46667</t>
    </r>
  </si>
  <si>
    <t>FPS to MPH</t>
  </si>
  <si>
    <t>FPS</t>
  </si>
  <si>
    <t>MPH</t>
  </si>
  <si>
    <t>Altitude =</t>
  </si>
  <si>
    <t>Patm =</t>
  </si>
  <si>
    <t>USER INPUT VALUES ( Determined by form WGP-0150 )</t>
  </si>
  <si>
    <t>The password to protect/unprotect this worksheet is:  697</t>
  </si>
</sst>
</file>

<file path=xl/styles.xml><?xml version="1.0" encoding="utf-8"?>
<styleSheet xmlns="http://schemas.openxmlformats.org/spreadsheetml/2006/main">
  <numFmts count="2">
    <numFmt numFmtId="164" formatCode="0.000"/>
    <numFmt numFmtId="165" formatCode="0.0"/>
  </numFmts>
  <fonts count="20">
    <font>
      <sz val="10"/>
      <name val="Arial"/>
    </font>
    <font>
      <sz val="10"/>
      <name val="Arial"/>
    </font>
    <font>
      <b/>
      <sz val="9"/>
      <name val="Arial"/>
      <family val="2"/>
    </font>
    <font>
      <sz val="9"/>
      <name val="Arial"/>
      <family val="2"/>
    </font>
    <font>
      <b/>
      <sz val="10"/>
      <name val="Arial"/>
      <family val="2"/>
    </font>
    <font>
      <sz val="10"/>
      <name val="Arial"/>
      <family val="2"/>
    </font>
    <font>
      <b/>
      <sz val="8"/>
      <name val="Arial"/>
      <family val="2"/>
    </font>
    <font>
      <sz val="8"/>
      <name val="Arial"/>
      <family val="2"/>
    </font>
    <font>
      <sz val="10"/>
      <color indexed="10"/>
      <name val="Arial"/>
      <family val="2"/>
    </font>
    <font>
      <b/>
      <sz val="16"/>
      <name val="Arial"/>
      <family val="2"/>
    </font>
    <font>
      <b/>
      <u/>
      <sz val="16"/>
      <name val="Arial"/>
      <family val="2"/>
    </font>
    <font>
      <sz val="10"/>
      <color indexed="10"/>
      <name val="Arial"/>
    </font>
    <font>
      <b/>
      <sz val="10"/>
      <color indexed="10"/>
      <name val="Arial"/>
      <family val="2"/>
    </font>
    <font>
      <b/>
      <u/>
      <sz val="16"/>
      <color indexed="48"/>
      <name val="Arial"/>
      <family val="2"/>
    </font>
    <font>
      <b/>
      <sz val="8"/>
      <color indexed="48"/>
      <name val="Arial"/>
      <family val="2"/>
    </font>
    <font>
      <sz val="12"/>
      <name val="Arial"/>
    </font>
    <font>
      <b/>
      <sz val="8"/>
      <color indexed="81"/>
      <name val="Tahoma"/>
    </font>
    <font>
      <sz val="9"/>
      <color indexed="10"/>
      <name val="Arial"/>
      <family val="2"/>
    </font>
    <font>
      <b/>
      <sz val="9"/>
      <color indexed="10"/>
      <name val="Arial"/>
      <family val="2"/>
    </font>
    <font>
      <b/>
      <sz val="11"/>
      <color indexed="10"/>
      <name val="Tahoma"/>
      <family val="2"/>
    </font>
  </fonts>
  <fills count="4">
    <fill>
      <patternFill patternType="none"/>
    </fill>
    <fill>
      <patternFill patternType="gray125"/>
    </fill>
    <fill>
      <patternFill patternType="solid">
        <fgColor indexed="13"/>
        <bgColor indexed="64"/>
      </patternFill>
    </fill>
    <fill>
      <patternFill patternType="solid">
        <fgColor indexed="44"/>
        <bgColor indexed="64"/>
      </patternFill>
    </fill>
  </fills>
  <borders count="8">
    <border>
      <left/>
      <right/>
      <top/>
      <bottom/>
      <diagonal/>
    </border>
    <border>
      <left/>
      <right style="medium">
        <color indexed="64"/>
      </right>
      <top/>
      <bottom/>
      <diagonal/>
    </border>
    <border>
      <left/>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10"/>
      </left>
      <right style="thick">
        <color indexed="10"/>
      </right>
      <top style="thick">
        <color indexed="10"/>
      </top>
      <bottom style="thick">
        <color indexed="10"/>
      </bottom>
      <diagonal/>
    </border>
  </borders>
  <cellStyleXfs count="1">
    <xf numFmtId="0" fontId="0" fillId="0" borderId="0"/>
  </cellStyleXfs>
  <cellXfs count="57">
    <xf numFmtId="0" fontId="0" fillId="0" borderId="0" xfId="0"/>
    <xf numFmtId="0" fontId="8" fillId="2" borderId="0" xfId="0" applyFont="1" applyFill="1" applyProtection="1">
      <protection locked="0"/>
    </xf>
    <xf numFmtId="164" fontId="8" fillId="2" borderId="0" xfId="0" applyNumberFormat="1" applyFont="1" applyFill="1" applyProtection="1">
      <protection locked="0"/>
    </xf>
    <xf numFmtId="2" fontId="8" fillId="2" borderId="0" xfId="0" applyNumberFormat="1" applyFont="1" applyFill="1" applyProtection="1">
      <protection locked="0"/>
    </xf>
    <xf numFmtId="1" fontId="8" fillId="2" borderId="0" xfId="0" applyNumberFormat="1" applyFont="1" applyFill="1" applyProtection="1">
      <protection locked="0"/>
    </xf>
    <xf numFmtId="0" fontId="5" fillId="0" borderId="0" xfId="0" applyFont="1" applyAlignment="1" applyProtection="1">
      <alignment horizontal="right"/>
    </xf>
    <xf numFmtId="0" fontId="5" fillId="0" borderId="0" xfId="0" applyFont="1" applyFill="1" applyProtection="1"/>
    <xf numFmtId="0" fontId="5" fillId="0" borderId="0" xfId="0" applyFont="1" applyFill="1" applyAlignment="1" applyProtection="1">
      <alignment horizontal="right"/>
    </xf>
    <xf numFmtId="0" fontId="5" fillId="0" borderId="0" xfId="0" applyFont="1" applyProtection="1"/>
    <xf numFmtId="165" fontId="5" fillId="0" borderId="0" xfId="0" applyNumberFormat="1" applyFont="1" applyFill="1" applyProtection="1"/>
    <xf numFmtId="0" fontId="9" fillId="0" borderId="0" xfId="0" applyFont="1" applyProtection="1"/>
    <xf numFmtId="0" fontId="0" fillId="0" borderId="0" xfId="0" applyProtection="1"/>
    <xf numFmtId="0" fontId="3" fillId="0" borderId="0" xfId="0" applyFont="1" applyProtection="1"/>
    <xf numFmtId="0" fontId="3" fillId="0" borderId="0" xfId="0" applyFont="1" applyAlignment="1" applyProtection="1">
      <alignment horizontal="right"/>
    </xf>
    <xf numFmtId="0" fontId="0" fillId="0" borderId="0" xfId="0" applyAlignment="1" applyProtection="1">
      <alignment horizontal="right"/>
    </xf>
    <xf numFmtId="2" fontId="0" fillId="0" borderId="0" xfId="0" applyNumberFormat="1" applyProtection="1"/>
    <xf numFmtId="0" fontId="4" fillId="0" borderId="0" xfId="0" applyFont="1" applyProtection="1"/>
    <xf numFmtId="0" fontId="6" fillId="0" borderId="0" xfId="0" applyFont="1" applyAlignment="1" applyProtection="1">
      <alignment horizontal="center"/>
    </xf>
    <xf numFmtId="1" fontId="6" fillId="0" borderId="0" xfId="0" applyNumberFormat="1" applyFont="1" applyAlignment="1" applyProtection="1">
      <alignment horizontal="center"/>
    </xf>
    <xf numFmtId="0" fontId="7" fillId="0" borderId="0" xfId="0" applyFont="1" applyAlignment="1" applyProtection="1">
      <alignment horizontal="center"/>
    </xf>
    <xf numFmtId="165" fontId="7" fillId="0" borderId="0" xfId="0" applyNumberFormat="1" applyFont="1" applyAlignment="1" applyProtection="1">
      <alignment horizontal="center"/>
    </xf>
    <xf numFmtId="0" fontId="7" fillId="0" borderId="0" xfId="0" applyFont="1" applyProtection="1"/>
    <xf numFmtId="0" fontId="2" fillId="0" borderId="0" xfId="0" applyFont="1" applyAlignment="1" applyProtection="1">
      <alignment horizontal="center"/>
    </xf>
    <xf numFmtId="165" fontId="0" fillId="0" borderId="0" xfId="0" applyNumberFormat="1" applyAlignment="1" applyProtection="1">
      <alignment horizontal="center"/>
    </xf>
    <xf numFmtId="0" fontId="9" fillId="0" borderId="0" xfId="0" applyFont="1" applyAlignment="1" applyProtection="1">
      <alignment horizontal="center"/>
    </xf>
    <xf numFmtId="0" fontId="10" fillId="0" borderId="0" xfId="0" applyFont="1" applyProtection="1"/>
    <xf numFmtId="0" fontId="8" fillId="0" borderId="0" xfId="0" applyFont="1" applyProtection="1"/>
    <xf numFmtId="1" fontId="5" fillId="0" borderId="0" xfId="0" applyNumberFormat="1" applyFont="1" applyFill="1" applyProtection="1"/>
    <xf numFmtId="0" fontId="11" fillId="0" borderId="0" xfId="0" applyFont="1" applyProtection="1"/>
    <xf numFmtId="1" fontId="14" fillId="0" borderId="1" xfId="0" applyNumberFormat="1" applyFont="1" applyBorder="1" applyAlignment="1" applyProtection="1">
      <alignment horizontal="center"/>
    </xf>
    <xf numFmtId="2" fontId="8" fillId="0" borderId="0" xfId="0" applyNumberFormat="1" applyFont="1" applyFill="1" applyProtection="1"/>
    <xf numFmtId="0" fontId="15" fillId="0" borderId="0" xfId="0" applyFont="1" applyProtection="1"/>
    <xf numFmtId="1" fontId="8" fillId="0" borderId="0" xfId="0" applyNumberFormat="1" applyFont="1" applyFill="1" applyProtection="1"/>
    <xf numFmtId="1" fontId="14" fillId="0" borderId="2" xfId="0" applyNumberFormat="1" applyFont="1" applyBorder="1" applyAlignment="1" applyProtection="1">
      <alignment horizontal="center"/>
    </xf>
    <xf numFmtId="0" fontId="0" fillId="0" borderId="0" xfId="0" applyAlignment="1">
      <alignment horizontal="center"/>
    </xf>
    <xf numFmtId="0" fontId="0" fillId="0" borderId="3" xfId="0" applyBorder="1" applyAlignment="1">
      <alignment horizontal="center"/>
    </xf>
    <xf numFmtId="0" fontId="0" fillId="0" borderId="4" xfId="0" applyBorder="1" applyAlignment="1">
      <alignment horizontal="center"/>
    </xf>
    <xf numFmtId="2" fontId="0" fillId="0" borderId="5" xfId="0" applyNumberFormat="1" applyBorder="1" applyAlignment="1">
      <alignment horizontal="center"/>
    </xf>
    <xf numFmtId="2" fontId="0" fillId="0" borderId="6" xfId="0" applyNumberFormat="1" applyBorder="1" applyAlignment="1">
      <alignment horizontal="center"/>
    </xf>
    <xf numFmtId="0" fontId="0" fillId="0" borderId="0" xfId="0" applyAlignment="1">
      <alignment horizontal="right"/>
    </xf>
    <xf numFmtId="0" fontId="4" fillId="0" borderId="0" xfId="0" applyFont="1" applyAlignment="1"/>
    <xf numFmtId="0" fontId="0" fillId="0" borderId="0" xfId="0" applyAlignment="1"/>
    <xf numFmtId="0" fontId="11" fillId="0" borderId="0" xfId="0" applyFont="1" applyAlignment="1"/>
    <xf numFmtId="0" fontId="0" fillId="2" borderId="0" xfId="0" applyFill="1"/>
    <xf numFmtId="0" fontId="0" fillId="3" borderId="0" xfId="0" applyFill="1"/>
    <xf numFmtId="0" fontId="0" fillId="0" borderId="0" xfId="0" applyFill="1"/>
    <xf numFmtId="0" fontId="1" fillId="2" borderId="0" xfId="0" applyFont="1" applyFill="1"/>
    <xf numFmtId="0" fontId="4" fillId="0" borderId="0" xfId="0" applyFont="1"/>
    <xf numFmtId="0" fontId="0" fillId="3" borderId="7" xfId="0" applyFill="1" applyBorder="1"/>
    <xf numFmtId="0" fontId="0" fillId="0" borderId="0" xfId="0" applyFill="1" applyBorder="1" applyAlignment="1">
      <alignment horizontal="right"/>
    </xf>
    <xf numFmtId="0" fontId="12" fillId="0" borderId="0" xfId="0" applyFont="1"/>
    <xf numFmtId="165" fontId="8" fillId="2" borderId="0" xfId="0" applyNumberFormat="1" applyFont="1" applyFill="1" applyProtection="1">
      <protection locked="0"/>
    </xf>
    <xf numFmtId="0" fontId="17" fillId="0" borderId="0" xfId="0" applyFont="1" applyProtection="1"/>
    <xf numFmtId="0" fontId="11" fillId="0" borderId="0" xfId="0" applyNumberFormat="1" applyFont="1" applyProtection="1"/>
    <xf numFmtId="164" fontId="5" fillId="2" borderId="0" xfId="0" applyNumberFormat="1" applyFont="1" applyFill="1" applyProtection="1">
      <protection locked="0"/>
    </xf>
    <xf numFmtId="0" fontId="3" fillId="0" borderId="0" xfId="0" applyFont="1" applyAlignment="1" applyProtection="1">
      <alignment horizontal="left"/>
    </xf>
    <xf numFmtId="0" fontId="13" fillId="0" borderId="0" xfId="0" applyFont="1" applyAlignment="1" applyProtection="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AEAEA"/>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142875</xdr:colOff>
      <xdr:row>50</xdr:row>
      <xdr:rowOff>66675</xdr:rowOff>
    </xdr:from>
    <xdr:to>
      <xdr:col>0</xdr:col>
      <xdr:colOff>447675</xdr:colOff>
      <xdr:row>59</xdr:row>
      <xdr:rowOff>95250</xdr:rowOff>
    </xdr:to>
    <xdr:sp macro="" textlink="">
      <xdr:nvSpPr>
        <xdr:cNvPr id="4097" name="Text Box 1"/>
        <xdr:cNvSpPr txBox="1">
          <a:spLocks noChangeArrowheads="1"/>
        </xdr:cNvSpPr>
      </xdr:nvSpPr>
      <xdr:spPr bwMode="auto">
        <a:xfrm>
          <a:off x="142875" y="8067675"/>
          <a:ext cx="304800" cy="1314450"/>
        </a:xfrm>
        <a:prstGeom prst="rect">
          <a:avLst/>
        </a:prstGeom>
        <a:solidFill>
          <a:srgbClr val="FFFFFF"/>
        </a:solidFill>
        <a:ln w="9525">
          <a:solidFill>
            <a:srgbClr val="000000"/>
          </a:solidFill>
          <a:miter lim="800000"/>
          <a:headEnd/>
          <a:tailEnd/>
        </a:ln>
      </xdr:spPr>
      <xdr:txBody>
        <a:bodyPr vertOverflow="clip" vert="vert270" wrap="square" lIns="27432" tIns="22860" rIns="27432" bIns="22860" anchor="ctr" upright="1"/>
        <a:lstStyle/>
        <a:p>
          <a:pPr algn="ctr" rtl="0">
            <a:defRPr sz="1000"/>
          </a:pPr>
          <a:r>
            <a:rPr lang="en-US" sz="1000" b="1" i="0" u="none" strike="noStrike" baseline="0">
              <a:solidFill>
                <a:srgbClr val="000000"/>
              </a:solidFill>
              <a:latin typeface="Arial"/>
              <a:cs typeface="Arial"/>
            </a:rPr>
            <a:t>PRESSURE ( PSI )</a:t>
          </a:r>
        </a:p>
      </xdr:txBody>
    </xdr:sp>
    <xdr:clientData/>
  </xdr:twoCellAnchor>
  <xdr:twoCellAnchor>
    <xdr:from>
      <xdr:col>8</xdr:col>
      <xdr:colOff>295275</xdr:colOff>
      <xdr:row>31</xdr:row>
      <xdr:rowOff>38100</xdr:rowOff>
    </xdr:from>
    <xdr:to>
      <xdr:col>14</xdr:col>
      <xdr:colOff>114300</xdr:colOff>
      <xdr:row>32</xdr:row>
      <xdr:rowOff>123825</xdr:rowOff>
    </xdr:to>
    <xdr:sp macro="" textlink="">
      <xdr:nvSpPr>
        <xdr:cNvPr id="4098" name="Text Box 2"/>
        <xdr:cNvSpPr txBox="1">
          <a:spLocks noChangeArrowheads="1"/>
        </xdr:cNvSpPr>
      </xdr:nvSpPr>
      <xdr:spPr bwMode="auto">
        <a:xfrm>
          <a:off x="3343275" y="5276850"/>
          <a:ext cx="1933575" cy="247650"/>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FLOW RATE ( MMSCFD )</a:t>
          </a:r>
        </a:p>
      </xdr:txBody>
    </xdr:sp>
    <xdr:clientData/>
  </xdr:twoCellAnchor>
  <xdr:twoCellAnchor>
    <xdr:from>
      <xdr:col>0</xdr:col>
      <xdr:colOff>9525</xdr:colOff>
      <xdr:row>30</xdr:row>
      <xdr:rowOff>9525</xdr:rowOff>
    </xdr:from>
    <xdr:to>
      <xdr:col>1</xdr:col>
      <xdr:colOff>352425</xdr:colOff>
      <xdr:row>33</xdr:row>
      <xdr:rowOff>66675</xdr:rowOff>
    </xdr:to>
    <xdr:sp macro="" textlink="">
      <xdr:nvSpPr>
        <xdr:cNvPr id="4099" name="Text Box 3"/>
        <xdr:cNvSpPr txBox="1">
          <a:spLocks noChangeArrowheads="1"/>
        </xdr:cNvSpPr>
      </xdr:nvSpPr>
      <xdr:spPr bwMode="auto">
        <a:xfrm>
          <a:off x="9525" y="5086350"/>
          <a:ext cx="819150" cy="5429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GAS</a:t>
          </a:r>
        </a:p>
        <a:p>
          <a:pPr algn="ctr" rtl="0">
            <a:defRPr sz="1000"/>
          </a:pPr>
          <a:r>
            <a:rPr lang="en-US" sz="1000" b="1" i="0" u="none" strike="noStrike" baseline="0">
              <a:solidFill>
                <a:srgbClr val="000000"/>
              </a:solidFill>
              <a:latin typeface="Arial"/>
              <a:cs typeface="Arial"/>
            </a:rPr>
            <a:t>VELOCITY</a:t>
          </a:r>
        </a:p>
        <a:p>
          <a:pPr algn="ctr" rtl="0">
            <a:defRPr sz="1000"/>
          </a:pPr>
          <a:r>
            <a:rPr lang="en-US" sz="1000" b="1" i="0" u="none" strike="noStrike" baseline="0">
              <a:solidFill>
                <a:srgbClr val="000000"/>
              </a:solidFill>
              <a:latin typeface="Arial"/>
              <a:cs typeface="Arial"/>
            </a:rPr>
            <a:t> ( FT/SEC )</a:t>
          </a:r>
        </a:p>
      </xdr:txBody>
    </xdr:sp>
    <xdr:clientData/>
  </xdr:twoCellAnchor>
  <xdr:twoCellAnchor editAs="oneCell">
    <xdr:from>
      <xdr:col>15</xdr:col>
      <xdr:colOff>0</xdr:colOff>
      <xdr:row>20</xdr:row>
      <xdr:rowOff>0</xdr:rowOff>
    </xdr:from>
    <xdr:to>
      <xdr:col>22</xdr:col>
      <xdr:colOff>201083</xdr:colOff>
      <xdr:row>23</xdr:row>
      <xdr:rowOff>19050</xdr:rowOff>
    </xdr:to>
    <xdr:sp macro="" textlink="">
      <xdr:nvSpPr>
        <xdr:cNvPr id="4100" name="AutoShape 4"/>
        <xdr:cNvSpPr>
          <a:spLocks noChangeArrowheads="1"/>
        </xdr:cNvSpPr>
      </xdr:nvSpPr>
      <xdr:spPr bwMode="auto">
        <a:xfrm>
          <a:off x="5492750" y="3397250"/>
          <a:ext cx="2794000" cy="495300"/>
        </a:xfrm>
        <a:prstGeom prst="wedgeRectCallout">
          <a:avLst>
            <a:gd name="adj1" fmla="val 15481"/>
            <a:gd name="adj2" fmla="val 42454"/>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VELOCITY</a:t>
          </a: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IF PRESSURE GOES ▲, VELOCITY GOES ▼</a:t>
          </a:r>
        </a:p>
        <a:p>
          <a:pPr algn="l" rtl="0">
            <a:defRPr sz="1000"/>
          </a:pPr>
          <a:r>
            <a:rPr lang="en-US" sz="1000" b="0" i="0" u="none" strike="noStrike" baseline="0">
              <a:solidFill>
                <a:srgbClr val="FF0000"/>
              </a:solidFill>
              <a:latin typeface="Arial"/>
              <a:cs typeface="Arial"/>
            </a:rPr>
            <a:t>IF   FLOW        GOES ▼, VELOCITY GOES ▼</a:t>
          </a:r>
        </a:p>
        <a:p>
          <a:pPr algn="l" rtl="0">
            <a:defRPr sz="1000"/>
          </a:pPr>
          <a:endParaRPr lang="en-US" sz="1000" b="0" i="0" u="none" strike="noStrike" baseline="0">
            <a:solidFill>
              <a:srgbClr val="FF0000"/>
            </a:solidFill>
            <a:latin typeface="Arial"/>
            <a:cs typeface="Arial"/>
          </a:endParaRPr>
        </a:p>
      </xdr:txBody>
    </xdr:sp>
    <xdr:clientData/>
  </xdr:twoCellAnchor>
  <xdr:twoCellAnchor editAs="oneCell">
    <xdr:from>
      <xdr:col>15</xdr:col>
      <xdr:colOff>0</xdr:colOff>
      <xdr:row>28</xdr:row>
      <xdr:rowOff>28575</xdr:rowOff>
    </xdr:from>
    <xdr:to>
      <xdr:col>22</xdr:col>
      <xdr:colOff>211666</xdr:colOff>
      <xdr:row>31</xdr:row>
      <xdr:rowOff>85725</xdr:rowOff>
    </xdr:to>
    <xdr:sp macro="" textlink="">
      <xdr:nvSpPr>
        <xdr:cNvPr id="4101" name="AutoShape 5"/>
        <xdr:cNvSpPr>
          <a:spLocks noChangeArrowheads="1"/>
        </xdr:cNvSpPr>
      </xdr:nvSpPr>
      <xdr:spPr bwMode="auto">
        <a:xfrm>
          <a:off x="5492750" y="4695825"/>
          <a:ext cx="2804583" cy="533400"/>
        </a:xfrm>
        <a:prstGeom prst="wedgeRectCallout">
          <a:avLst>
            <a:gd name="adj1" fmla="val 25444"/>
            <a:gd name="adj2" fmla="val 50000"/>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PRESSURE</a:t>
          </a: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IF   FLOW      GOES ▼, PRESSURE GOES ▲</a:t>
          </a:r>
        </a:p>
        <a:p>
          <a:pPr algn="l" rtl="0">
            <a:defRPr sz="1000"/>
          </a:pPr>
          <a:r>
            <a:rPr lang="en-US" sz="1000" b="0" i="0" u="none" strike="noStrike" baseline="0">
              <a:solidFill>
                <a:srgbClr val="FF0000"/>
              </a:solidFill>
              <a:latin typeface="Arial"/>
              <a:cs typeface="Arial"/>
            </a:rPr>
            <a:t>IF VELOCITY GOES ▼, PRESSURE GOES ▲</a:t>
          </a:r>
        </a:p>
      </xdr:txBody>
    </xdr:sp>
    <xdr:clientData/>
  </xdr:twoCellAnchor>
  <xdr:twoCellAnchor editAs="oneCell">
    <xdr:from>
      <xdr:col>15</xdr:col>
      <xdr:colOff>0</xdr:colOff>
      <xdr:row>24</xdr:row>
      <xdr:rowOff>0</xdr:rowOff>
    </xdr:from>
    <xdr:to>
      <xdr:col>22</xdr:col>
      <xdr:colOff>201083</xdr:colOff>
      <xdr:row>27</xdr:row>
      <xdr:rowOff>19050</xdr:rowOff>
    </xdr:to>
    <xdr:sp macro="" textlink="">
      <xdr:nvSpPr>
        <xdr:cNvPr id="4102" name="AutoShape 6"/>
        <xdr:cNvSpPr>
          <a:spLocks noChangeArrowheads="1"/>
        </xdr:cNvSpPr>
      </xdr:nvSpPr>
      <xdr:spPr bwMode="auto">
        <a:xfrm>
          <a:off x="5492750" y="4032250"/>
          <a:ext cx="2794000" cy="495300"/>
        </a:xfrm>
        <a:prstGeom prst="wedgeRectCallout">
          <a:avLst>
            <a:gd name="adj1" fmla="val 47866"/>
            <a:gd name="adj2" fmla="val -25472"/>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FLOW</a:t>
          </a: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IF PRESSURE GOES ▲, FLOW GOES ▼</a:t>
          </a:r>
        </a:p>
        <a:p>
          <a:pPr algn="l" rtl="0">
            <a:defRPr sz="1000"/>
          </a:pPr>
          <a:r>
            <a:rPr lang="en-US" sz="1000" b="0" i="0" u="none" strike="noStrike" baseline="0">
              <a:solidFill>
                <a:srgbClr val="FF0000"/>
              </a:solidFill>
              <a:latin typeface="Arial"/>
              <a:cs typeface="Arial"/>
            </a:rPr>
            <a:t>IF VELOCITY   GOES ▼, FLOW GOES ▼</a:t>
          </a:r>
        </a:p>
        <a:p>
          <a:pPr algn="l" rtl="0">
            <a:defRPr sz="1000"/>
          </a:pPr>
          <a:endParaRPr lang="en-US" sz="1000" b="0" i="0" u="none" strike="noStrike" baseline="0">
            <a:solidFill>
              <a:srgbClr val="FF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oleObject" Target="../embeddings/oleObject2.bin"/><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dimension ref="A1:AQ121"/>
  <sheetViews>
    <sheetView tabSelected="1" zoomScale="80" zoomScaleNormal="80" workbookViewId="0">
      <selection activeCell="F12" sqref="F12"/>
    </sheetView>
  </sheetViews>
  <sheetFormatPr defaultRowHeight="12.75"/>
  <cols>
    <col min="1" max="1" width="7.140625" style="11" customWidth="1"/>
    <col min="2" max="2" width="6.7109375" style="12" customWidth="1"/>
    <col min="3" max="3" width="6.140625" style="11" customWidth="1"/>
    <col min="4" max="5" width="5.140625" style="11" customWidth="1"/>
    <col min="6" max="6" width="6" style="11" customWidth="1"/>
    <col min="7" max="12" width="5.140625" style="11" customWidth="1"/>
    <col min="13" max="37" width="5.5703125" style="11" customWidth="1"/>
    <col min="38" max="43" width="6.28515625" style="11" customWidth="1"/>
    <col min="44" max="16384" width="9.140625" style="11"/>
  </cols>
  <sheetData>
    <row r="1" spans="1:23" s="25" customFormat="1" ht="20.25">
      <c r="A1" s="56" t="s">
        <v>6</v>
      </c>
      <c r="B1" s="56"/>
      <c r="C1" s="56"/>
      <c r="D1" s="56"/>
      <c r="E1" s="56"/>
      <c r="F1" s="56"/>
      <c r="G1" s="56"/>
      <c r="H1" s="56"/>
      <c r="I1" s="56"/>
      <c r="J1" s="56"/>
      <c r="K1" s="56"/>
      <c r="L1" s="56"/>
      <c r="M1" s="56"/>
      <c r="N1" s="56"/>
      <c r="O1" s="56"/>
      <c r="P1" s="56"/>
      <c r="Q1" s="56"/>
      <c r="R1" s="56"/>
      <c r="S1" s="56"/>
      <c r="T1" s="56"/>
      <c r="U1" s="56"/>
      <c r="V1" s="56"/>
      <c r="W1" s="56"/>
    </row>
    <row r="2" spans="1:23" s="10" customFormat="1" ht="20.25">
      <c r="A2" s="16" t="s">
        <v>11</v>
      </c>
      <c r="B2" s="12"/>
      <c r="C2" s="24"/>
      <c r="D2" s="24"/>
      <c r="E2" s="24"/>
      <c r="F2" s="24"/>
      <c r="G2" s="24"/>
      <c r="H2" s="24"/>
      <c r="I2" s="24"/>
      <c r="J2" s="24"/>
      <c r="K2" s="24"/>
      <c r="L2" s="24"/>
      <c r="M2" s="24"/>
      <c r="N2" s="24"/>
      <c r="O2" s="24"/>
      <c r="P2" s="24"/>
      <c r="Q2" s="24"/>
      <c r="R2" s="24"/>
      <c r="S2" s="24"/>
      <c r="T2" s="24"/>
      <c r="U2" s="24"/>
      <c r="V2" s="24"/>
      <c r="W2" s="24"/>
    </row>
    <row r="3" spans="1:23">
      <c r="B3" s="28" t="s">
        <v>61</v>
      </c>
    </row>
    <row r="4" spans="1:23">
      <c r="B4" s="11" t="s">
        <v>10</v>
      </c>
      <c r="C4" s="26"/>
      <c r="D4" s="26"/>
    </row>
    <row r="5" spans="1:23">
      <c r="B5" s="11" t="s">
        <v>21</v>
      </c>
    </row>
    <row r="7" spans="1:23">
      <c r="B7" s="52" t="s">
        <v>51</v>
      </c>
    </row>
    <row r="9" spans="1:23">
      <c r="A9" s="16" t="s">
        <v>60</v>
      </c>
    </row>
    <row r="12" spans="1:23">
      <c r="E12" s="13" t="s">
        <v>7</v>
      </c>
      <c r="F12" s="1">
        <v>6375</v>
      </c>
      <c r="G12" s="11" t="s">
        <v>8</v>
      </c>
    </row>
    <row r="13" spans="1:23">
      <c r="E13" s="13" t="s">
        <v>22</v>
      </c>
      <c r="F13" s="30">
        <f>14.54*((55096-($F$12-361))/(55096+($F$12-361)))</f>
        <v>11.67815873015873</v>
      </c>
      <c r="G13" s="11" t="s">
        <v>9</v>
      </c>
    </row>
    <row r="14" spans="1:23">
      <c r="E14" s="5" t="s">
        <v>0</v>
      </c>
      <c r="F14" s="3">
        <v>24</v>
      </c>
      <c r="G14" s="8" t="s">
        <v>1</v>
      </c>
    </row>
    <row r="15" spans="1:23">
      <c r="E15" s="5" t="s">
        <v>52</v>
      </c>
      <c r="F15" s="2">
        <v>0.68700000000000006</v>
      </c>
      <c r="G15" s="8" t="s">
        <v>1</v>
      </c>
      <c r="O15" s="16"/>
    </row>
    <row r="16" spans="1:23" ht="15">
      <c r="E16" s="5" t="s">
        <v>12</v>
      </c>
      <c r="F16" s="4">
        <v>850</v>
      </c>
      <c r="G16" s="8" t="s">
        <v>13</v>
      </c>
      <c r="O16" s="31"/>
    </row>
    <row r="17" spans="1:19">
      <c r="E17" s="5" t="s">
        <v>14</v>
      </c>
      <c r="F17" s="4">
        <v>0</v>
      </c>
      <c r="G17" s="8" t="s">
        <v>20</v>
      </c>
      <c r="I17" s="11" t="s">
        <v>23</v>
      </c>
      <c r="K17" s="28">
        <f>F17*(3600/5280)</f>
        <v>0</v>
      </c>
      <c r="L17" s="11" t="s">
        <v>5</v>
      </c>
    </row>
    <row r="18" spans="1:19">
      <c r="E18" s="5" t="s">
        <v>15</v>
      </c>
      <c r="F18" s="4">
        <v>100</v>
      </c>
      <c r="G18" s="8" t="s">
        <v>20</v>
      </c>
      <c r="I18" s="11" t="s">
        <v>23</v>
      </c>
      <c r="K18" s="28">
        <f>F18*(3600/5280)</f>
        <v>68.181818181818173</v>
      </c>
      <c r="L18" s="11" t="s">
        <v>5</v>
      </c>
    </row>
    <row r="19" spans="1:19">
      <c r="E19" s="5" t="s">
        <v>17</v>
      </c>
      <c r="F19" s="4">
        <v>400</v>
      </c>
      <c r="G19" s="8" t="s">
        <v>13</v>
      </c>
    </row>
    <row r="20" spans="1:19">
      <c r="E20" s="5" t="s">
        <v>16</v>
      </c>
      <c r="F20" s="4">
        <v>600</v>
      </c>
      <c r="G20" s="8" t="s">
        <v>13</v>
      </c>
    </row>
    <row r="21" spans="1:19">
      <c r="E21" s="5" t="s">
        <v>2</v>
      </c>
      <c r="F21" s="32">
        <f>(F20-F19)/(ROW(B75)-ROW(B35))</f>
        <v>5</v>
      </c>
      <c r="G21" s="8" t="s">
        <v>13</v>
      </c>
    </row>
    <row r="22" spans="1:19">
      <c r="E22" s="5" t="s">
        <v>18</v>
      </c>
      <c r="F22" s="4">
        <v>0.1</v>
      </c>
      <c r="G22" s="8" t="s">
        <v>4</v>
      </c>
    </row>
    <row r="23" spans="1:19">
      <c r="E23" s="5" t="s">
        <v>19</v>
      </c>
      <c r="F23" s="4">
        <v>400</v>
      </c>
      <c r="G23" s="8" t="s">
        <v>4</v>
      </c>
    </row>
    <row r="24" spans="1:19">
      <c r="E24" s="5" t="s">
        <v>3</v>
      </c>
      <c r="F24" s="32">
        <f>(F23-F22)/(COLUMN(W34)-COLUMN(C34))</f>
        <v>19.994999999999997</v>
      </c>
      <c r="G24" s="8" t="s">
        <v>4</v>
      </c>
      <c r="K24" s="28"/>
    </row>
    <row r="25" spans="1:19">
      <c r="E25" s="5" t="s">
        <v>48</v>
      </c>
      <c r="F25" s="51">
        <v>52</v>
      </c>
      <c r="G25" s="8" t="s">
        <v>33</v>
      </c>
      <c r="K25" s="53"/>
    </row>
    <row r="26" spans="1:19">
      <c r="A26" s="16"/>
      <c r="E26" s="5" t="s">
        <v>49</v>
      </c>
      <c r="F26" s="2">
        <v>0.89500000000000002</v>
      </c>
      <c r="G26" s="8" t="s">
        <v>50</v>
      </c>
    </row>
    <row r="27" spans="1:19">
      <c r="A27" s="8"/>
      <c r="M27" s="6"/>
      <c r="N27" s="6"/>
      <c r="O27" s="6"/>
      <c r="P27" s="7"/>
      <c r="Q27" s="6"/>
      <c r="R27" s="8"/>
      <c r="S27" s="8"/>
    </row>
    <row r="28" spans="1:19" s="8" customFormat="1">
      <c r="B28" s="5"/>
      <c r="C28" s="9"/>
      <c r="D28" s="6"/>
      <c r="H28" s="6"/>
      <c r="I28" s="6"/>
      <c r="J28" s="7"/>
      <c r="K28" s="6"/>
      <c r="L28" s="6"/>
      <c r="M28" s="6"/>
      <c r="N28" s="6"/>
      <c r="O28" s="6"/>
      <c r="P28" s="7"/>
      <c r="Q28" s="27"/>
    </row>
    <row r="29" spans="1:19" s="8" customFormat="1">
      <c r="A29" s="11"/>
      <c r="B29" s="14"/>
      <c r="C29" s="15"/>
      <c r="D29" s="11"/>
      <c r="F29" s="6"/>
      <c r="G29" s="6"/>
      <c r="H29" s="6"/>
      <c r="I29" s="6"/>
      <c r="J29" s="7"/>
      <c r="K29" s="6"/>
      <c r="L29" s="6"/>
      <c r="M29" s="6"/>
      <c r="N29" s="6"/>
      <c r="O29" s="6"/>
      <c r="P29" s="7"/>
      <c r="Q29" s="6"/>
      <c r="R29" s="6"/>
      <c r="S29" s="6"/>
    </row>
    <row r="30" spans="1:19" s="8" customFormat="1"/>
    <row r="31" spans="1:19" s="8" customFormat="1">
      <c r="F31" s="6"/>
      <c r="G31" s="6"/>
    </row>
    <row r="32" spans="1:19" s="8" customFormat="1">
      <c r="N32" s="16"/>
    </row>
    <row r="33" spans="1:43">
      <c r="B33" s="13"/>
    </row>
    <row r="34" spans="1:43" s="17" customFormat="1" ht="12" thickBot="1">
      <c r="B34" s="18"/>
      <c r="C34" s="33">
        <f>F22</f>
        <v>0.1</v>
      </c>
      <c r="D34" s="33">
        <f t="shared" ref="D34:W34" si="0">C34+$F$24</f>
        <v>20.094999999999999</v>
      </c>
      <c r="E34" s="33">
        <f t="shared" si="0"/>
        <v>40.089999999999996</v>
      </c>
      <c r="F34" s="33">
        <f t="shared" si="0"/>
        <v>60.084999999999994</v>
      </c>
      <c r="G34" s="33">
        <f t="shared" si="0"/>
        <v>80.079999999999984</v>
      </c>
      <c r="H34" s="33">
        <f t="shared" si="0"/>
        <v>100.07499999999999</v>
      </c>
      <c r="I34" s="33">
        <f t="shared" si="0"/>
        <v>120.07</v>
      </c>
      <c r="J34" s="33">
        <f t="shared" si="0"/>
        <v>140.065</v>
      </c>
      <c r="K34" s="33">
        <f t="shared" si="0"/>
        <v>160.06</v>
      </c>
      <c r="L34" s="33">
        <f t="shared" si="0"/>
        <v>180.05500000000001</v>
      </c>
      <c r="M34" s="33">
        <f t="shared" si="0"/>
        <v>200.05</v>
      </c>
      <c r="N34" s="33">
        <f t="shared" si="0"/>
        <v>220.04500000000002</v>
      </c>
      <c r="O34" s="33">
        <f t="shared" si="0"/>
        <v>240.04000000000002</v>
      </c>
      <c r="P34" s="33">
        <f t="shared" si="0"/>
        <v>260.03500000000003</v>
      </c>
      <c r="Q34" s="33">
        <f t="shared" si="0"/>
        <v>280.03000000000003</v>
      </c>
      <c r="R34" s="33">
        <f t="shared" si="0"/>
        <v>300.02500000000003</v>
      </c>
      <c r="S34" s="33">
        <f t="shared" si="0"/>
        <v>320.02000000000004</v>
      </c>
      <c r="T34" s="33">
        <f t="shared" si="0"/>
        <v>340.01500000000004</v>
      </c>
      <c r="U34" s="33">
        <f t="shared" si="0"/>
        <v>360.01000000000005</v>
      </c>
      <c r="V34" s="33">
        <f t="shared" si="0"/>
        <v>380.00500000000005</v>
      </c>
      <c r="W34" s="33">
        <f t="shared" si="0"/>
        <v>400.00000000000006</v>
      </c>
    </row>
    <row r="35" spans="1:43" s="19" customFormat="1" ht="11.25">
      <c r="B35" s="29">
        <f>F19</f>
        <v>400</v>
      </c>
      <c r="C35" s="20">
        <f t="shared" ref="C35:C63" si="1">IF(AND(((($F$25+459.67)*144*1000000*14.73/(PI()*60*60*24*(60+459.67)))*(C$34*($F$26/0.997))/(((($F$14)/2-$F$15)^2)*(($B35+$F$13))))&gt;$F$17, ((($F$25+459.67)*144*1000000*14.73/(PI()*60*60*24*(60+459.67)))*(C$34*($F$26/0.997))/(((($F$14)/2-$F$15)^2)*(($B35+$F$13))))&lt;$F$18), ((($F$25+459.67)*144*1000000*14.73/(PI()*60*60*24*(60+459.67)))*(C$34*($F$26/0.997))/(((($F$14)/2-$F$15)^2)*(($B35+$F$13)))), "----")</f>
        <v>1.3109266978969813E-2</v>
      </c>
      <c r="D35" s="20">
        <f t="shared" ref="D35:W47" si="2">IF(AND(((($F$25+459.67)*144*1000000*14.73/(PI()*60*60*24*(60+459.67)))*(D$34*($F$26/0.997))/(((($F$14)/2-$F$15)^2)*(($B35+$F$13))))&gt;$F$17, ((($F$25+459.67)*144*1000000*14.73/(PI()*60*60*24*(60+459.67)))*(D$34*($F$26/0.997))/(((($F$14)/2-$F$15)^2)*(($B35+$F$13))))&lt;$F$18), ((($F$25+459.67)*144*1000000*14.73/(PI()*60*60*24*(60+459.67)))*(D$34*($F$26/0.997))/(((($F$14)/2-$F$15)^2)*(($B35+$F$13)))), "----")</f>
        <v>2.6343071994239837</v>
      </c>
      <c r="E35" s="20">
        <f t="shared" si="2"/>
        <v>5.2555051318689969</v>
      </c>
      <c r="F35" s="20">
        <f t="shared" si="2"/>
        <v>7.8767030643140101</v>
      </c>
      <c r="G35" s="20">
        <f t="shared" si="2"/>
        <v>10.497900996759025</v>
      </c>
      <c r="H35" s="20">
        <f t="shared" si="2"/>
        <v>13.119098929204037</v>
      </c>
      <c r="I35" s="20">
        <f t="shared" si="2"/>
        <v>15.74029686164905</v>
      </c>
      <c r="J35" s="20">
        <f t="shared" si="2"/>
        <v>18.361494794094067</v>
      </c>
      <c r="K35" s="20">
        <f t="shared" si="2"/>
        <v>20.982692726539081</v>
      </c>
      <c r="L35" s="20">
        <f t="shared" si="2"/>
        <v>23.603890658984096</v>
      </c>
      <c r="M35" s="20">
        <f t="shared" si="2"/>
        <v>26.225088591429106</v>
      </c>
      <c r="N35" s="20">
        <f t="shared" si="2"/>
        <v>28.846286523874124</v>
      </c>
      <c r="O35" s="20">
        <f t="shared" si="2"/>
        <v>31.467484456319138</v>
      </c>
      <c r="P35" s="20">
        <f t="shared" si="2"/>
        <v>34.088682388764148</v>
      </c>
      <c r="Q35" s="20">
        <f t="shared" si="2"/>
        <v>36.70988032120917</v>
      </c>
      <c r="R35" s="20">
        <f t="shared" si="2"/>
        <v>39.331078253654184</v>
      </c>
      <c r="S35" s="20">
        <f t="shared" si="2"/>
        <v>41.952276186099191</v>
      </c>
      <c r="T35" s="20">
        <f t="shared" si="2"/>
        <v>44.573474118544219</v>
      </c>
      <c r="U35" s="20">
        <f t="shared" si="2"/>
        <v>47.194672050989226</v>
      </c>
      <c r="V35" s="20">
        <f t="shared" si="2"/>
        <v>49.815869983434233</v>
      </c>
      <c r="W35" s="20">
        <f t="shared" si="2"/>
        <v>52.437067915879254</v>
      </c>
      <c r="X35" s="20"/>
      <c r="Y35" s="20"/>
      <c r="Z35" s="20"/>
      <c r="AA35" s="20"/>
      <c r="AB35" s="20"/>
      <c r="AC35" s="20"/>
      <c r="AD35" s="20"/>
      <c r="AE35" s="20"/>
      <c r="AF35" s="20"/>
      <c r="AG35" s="20"/>
      <c r="AH35" s="20"/>
      <c r="AI35" s="20"/>
      <c r="AJ35" s="20"/>
      <c r="AK35" s="20"/>
      <c r="AL35" s="20"/>
      <c r="AM35" s="20"/>
      <c r="AN35" s="20"/>
      <c r="AO35" s="20"/>
      <c r="AP35" s="20"/>
      <c r="AQ35" s="20"/>
    </row>
    <row r="36" spans="1:43" s="19" customFormat="1" ht="11.25">
      <c r="B36" s="29">
        <f t="shared" ref="B36:B75" si="3">B35+$F$21</f>
        <v>405</v>
      </c>
      <c r="C36" s="20">
        <f t="shared" si="1"/>
        <v>1.2951960113895329E-2</v>
      </c>
      <c r="D36" s="20">
        <f t="shared" si="2"/>
        <v>2.6026963848872664</v>
      </c>
      <c r="E36" s="20">
        <f t="shared" si="2"/>
        <v>5.1924408096606367</v>
      </c>
      <c r="F36" s="20">
        <f t="shared" si="2"/>
        <v>7.7821852344340066</v>
      </c>
      <c r="G36" s="20">
        <f t="shared" si="2"/>
        <v>10.371929659207378</v>
      </c>
      <c r="H36" s="20">
        <f t="shared" si="2"/>
        <v>12.961674083980748</v>
      </c>
      <c r="I36" s="20">
        <f t="shared" si="2"/>
        <v>15.551418508754118</v>
      </c>
      <c r="J36" s="20">
        <f t="shared" si="2"/>
        <v>18.14116293352749</v>
      </c>
      <c r="K36" s="20">
        <f t="shared" si="2"/>
        <v>20.730907358300861</v>
      </c>
      <c r="L36" s="20">
        <f t="shared" si="2"/>
        <v>23.320651783074233</v>
      </c>
      <c r="M36" s="20">
        <f t="shared" si="2"/>
        <v>25.910396207847601</v>
      </c>
      <c r="N36" s="20">
        <f t="shared" si="2"/>
        <v>28.500140632620976</v>
      </c>
      <c r="O36" s="20">
        <f t="shared" si="2"/>
        <v>31.089885057394348</v>
      </c>
      <c r="P36" s="20">
        <f t="shared" si="2"/>
        <v>33.679629482167719</v>
      </c>
      <c r="Q36" s="20">
        <f t="shared" si="2"/>
        <v>36.269373906941091</v>
      </c>
      <c r="R36" s="20">
        <f t="shared" si="2"/>
        <v>38.859118331714463</v>
      </c>
      <c r="S36" s="20">
        <f t="shared" si="2"/>
        <v>41.448862756487834</v>
      </c>
      <c r="T36" s="20">
        <f t="shared" si="2"/>
        <v>44.038607181261213</v>
      </c>
      <c r="U36" s="20">
        <f t="shared" si="2"/>
        <v>46.628351606034578</v>
      </c>
      <c r="V36" s="20">
        <f t="shared" si="2"/>
        <v>49.218096030807942</v>
      </c>
      <c r="W36" s="20">
        <f t="shared" si="2"/>
        <v>51.807840455581321</v>
      </c>
      <c r="X36" s="20"/>
      <c r="Y36" s="20"/>
      <c r="Z36" s="20"/>
      <c r="AA36" s="20"/>
      <c r="AB36" s="20"/>
      <c r="AC36" s="20"/>
      <c r="AD36" s="20"/>
      <c r="AE36" s="20"/>
      <c r="AF36" s="20"/>
      <c r="AG36" s="20"/>
      <c r="AH36" s="20"/>
      <c r="AI36" s="20"/>
      <c r="AJ36" s="20"/>
      <c r="AK36" s="20"/>
      <c r="AL36" s="20"/>
      <c r="AM36" s="20"/>
      <c r="AN36" s="20"/>
      <c r="AO36" s="20"/>
      <c r="AP36" s="20"/>
      <c r="AQ36" s="20"/>
    </row>
    <row r="37" spans="1:43" s="19" customFormat="1" ht="11.25">
      <c r="B37" s="29">
        <f t="shared" si="3"/>
        <v>410</v>
      </c>
      <c r="C37" s="20">
        <f t="shared" si="1"/>
        <v>1.2798383744740962E-2</v>
      </c>
      <c r="D37" s="20">
        <f t="shared" si="2"/>
        <v>2.5718352135056963</v>
      </c>
      <c r="E37" s="20">
        <f t="shared" si="2"/>
        <v>5.1308720432666517</v>
      </c>
      <c r="F37" s="20">
        <f t="shared" si="2"/>
        <v>7.6899088730276057</v>
      </c>
      <c r="G37" s="20">
        <f t="shared" si="2"/>
        <v>10.248945702788561</v>
      </c>
      <c r="H37" s="20">
        <f t="shared" si="2"/>
        <v>12.807982532549516</v>
      </c>
      <c r="I37" s="20">
        <f t="shared" si="2"/>
        <v>15.36701936231047</v>
      </c>
      <c r="J37" s="20">
        <f t="shared" si="2"/>
        <v>17.926056192071428</v>
      </c>
      <c r="K37" s="20">
        <f t="shared" si="2"/>
        <v>20.485093021832384</v>
      </c>
      <c r="L37" s="20">
        <f t="shared" si="2"/>
        <v>23.04412985159334</v>
      </c>
      <c r="M37" s="20">
        <f t="shared" si="2"/>
        <v>25.603166681354292</v>
      </c>
      <c r="N37" s="20">
        <f t="shared" si="2"/>
        <v>28.162203511115251</v>
      </c>
      <c r="O37" s="20">
        <f t="shared" si="2"/>
        <v>30.721240340876207</v>
      </c>
      <c r="P37" s="20">
        <f t="shared" si="2"/>
        <v>33.280277170637163</v>
      </c>
      <c r="Q37" s="20">
        <f t="shared" si="2"/>
        <v>35.839314000398119</v>
      </c>
      <c r="R37" s="20">
        <f t="shared" si="2"/>
        <v>38.398350830159075</v>
      </c>
      <c r="S37" s="20">
        <f t="shared" si="2"/>
        <v>40.95738765992003</v>
      </c>
      <c r="T37" s="20">
        <f t="shared" si="2"/>
        <v>43.516424489680993</v>
      </c>
      <c r="U37" s="20">
        <f t="shared" si="2"/>
        <v>46.075461319441942</v>
      </c>
      <c r="V37" s="20">
        <f t="shared" si="2"/>
        <v>48.634498149202891</v>
      </c>
      <c r="W37" s="20">
        <f t="shared" si="2"/>
        <v>51.193534978963854</v>
      </c>
      <c r="X37" s="20"/>
      <c r="Y37" s="20"/>
      <c r="Z37" s="20"/>
      <c r="AA37" s="20"/>
      <c r="AB37" s="20"/>
      <c r="AC37" s="20"/>
      <c r="AD37" s="20"/>
      <c r="AE37" s="20"/>
      <c r="AF37" s="20"/>
      <c r="AG37" s="20"/>
      <c r="AH37" s="20"/>
      <c r="AI37" s="20"/>
      <c r="AJ37" s="20"/>
      <c r="AK37" s="20"/>
      <c r="AL37" s="20"/>
      <c r="AM37" s="20"/>
      <c r="AN37" s="20"/>
      <c r="AO37" s="20"/>
      <c r="AP37" s="20"/>
      <c r="AQ37" s="20"/>
    </row>
    <row r="38" spans="1:43" s="19" customFormat="1" ht="11.25">
      <c r="B38" s="29">
        <f t="shared" si="3"/>
        <v>415</v>
      </c>
      <c r="C38" s="20">
        <f t="shared" si="1"/>
        <v>1.2648406724791894E-2</v>
      </c>
      <c r="D38" s="20">
        <f t="shared" si="2"/>
        <v>2.5416973313469313</v>
      </c>
      <c r="E38" s="20">
        <f t="shared" si="2"/>
        <v>5.0707462559690697</v>
      </c>
      <c r="F38" s="20">
        <f t="shared" si="2"/>
        <v>7.5997951805912081</v>
      </c>
      <c r="G38" s="20">
        <f t="shared" si="2"/>
        <v>10.128844105213348</v>
      </c>
      <c r="H38" s="20">
        <f t="shared" si="2"/>
        <v>12.657893029835487</v>
      </c>
      <c r="I38" s="20">
        <f t="shared" si="2"/>
        <v>15.186941954457625</v>
      </c>
      <c r="J38" s="20">
        <f t="shared" si="2"/>
        <v>17.715990879079765</v>
      </c>
      <c r="K38" s="20">
        <f t="shared" si="2"/>
        <v>20.245039803701907</v>
      </c>
      <c r="L38" s="20">
        <f t="shared" si="2"/>
        <v>22.774088728324045</v>
      </c>
      <c r="M38" s="20">
        <f t="shared" si="2"/>
        <v>25.303137652946184</v>
      </c>
      <c r="N38" s="20">
        <f t="shared" si="2"/>
        <v>27.832186577568326</v>
      </c>
      <c r="O38" s="20">
        <f t="shared" si="2"/>
        <v>30.361235502190464</v>
      </c>
      <c r="P38" s="20">
        <f t="shared" si="2"/>
        <v>32.890284426812599</v>
      </c>
      <c r="Q38" s="20">
        <f t="shared" si="2"/>
        <v>35.419333351434744</v>
      </c>
      <c r="R38" s="20">
        <f t="shared" si="2"/>
        <v>37.948382276056883</v>
      </c>
      <c r="S38" s="20">
        <f t="shared" si="2"/>
        <v>40.477431200679021</v>
      </c>
      <c r="T38" s="20">
        <f t="shared" si="2"/>
        <v>43.006480125301167</v>
      </c>
      <c r="U38" s="20">
        <f t="shared" si="2"/>
        <v>45.535529049923305</v>
      </c>
      <c r="V38" s="20">
        <f t="shared" si="2"/>
        <v>48.064577974545436</v>
      </c>
      <c r="W38" s="20">
        <f t="shared" si="2"/>
        <v>50.593626899167582</v>
      </c>
      <c r="X38" s="20"/>
      <c r="Y38" s="20"/>
      <c r="Z38" s="20"/>
      <c r="AA38" s="20"/>
      <c r="AB38" s="20"/>
      <c r="AC38" s="20"/>
      <c r="AD38" s="20"/>
      <c r="AE38" s="20"/>
      <c r="AF38" s="20"/>
      <c r="AG38" s="20"/>
      <c r="AH38" s="20"/>
      <c r="AI38" s="20"/>
      <c r="AJ38" s="20"/>
      <c r="AK38" s="20"/>
      <c r="AL38" s="20"/>
      <c r="AM38" s="20"/>
      <c r="AN38" s="20"/>
      <c r="AO38" s="20"/>
      <c r="AP38" s="20"/>
      <c r="AQ38" s="20"/>
    </row>
    <row r="39" spans="1:43" s="19" customFormat="1" ht="11.25">
      <c r="B39" s="29">
        <f t="shared" si="3"/>
        <v>420</v>
      </c>
      <c r="C39" s="20">
        <f t="shared" si="1"/>
        <v>1.2501903983467212E-2</v>
      </c>
      <c r="D39" s="20">
        <f t="shared" si="2"/>
        <v>2.5122576054777359</v>
      </c>
      <c r="E39" s="20">
        <f t="shared" si="2"/>
        <v>5.0120133069720048</v>
      </c>
      <c r="F39" s="20">
        <f t="shared" si="2"/>
        <v>7.5117690084662732</v>
      </c>
      <c r="G39" s="20">
        <f t="shared" si="2"/>
        <v>10.011524709960542</v>
      </c>
      <c r="H39" s="20">
        <f t="shared" si="2"/>
        <v>12.511280411454809</v>
      </c>
      <c r="I39" s="20">
        <f t="shared" si="2"/>
        <v>15.011036112949078</v>
      </c>
      <c r="J39" s="20">
        <f t="shared" si="2"/>
        <v>17.510791814443348</v>
      </c>
      <c r="K39" s="20">
        <f t="shared" si="2"/>
        <v>20.010547515937617</v>
      </c>
      <c r="L39" s="20">
        <f t="shared" si="2"/>
        <v>22.510303217431886</v>
      </c>
      <c r="M39" s="20">
        <f t="shared" si="2"/>
        <v>25.010058918926156</v>
      </c>
      <c r="N39" s="20">
        <f t="shared" si="2"/>
        <v>27.509814620420428</v>
      </c>
      <c r="O39" s="20">
        <f t="shared" si="2"/>
        <v>30.009570321914694</v>
      </c>
      <c r="P39" s="20">
        <f t="shared" si="2"/>
        <v>32.50932602340896</v>
      </c>
      <c r="Q39" s="20">
        <f t="shared" si="2"/>
        <v>35.009081724903233</v>
      </c>
      <c r="R39" s="20">
        <f t="shared" si="2"/>
        <v>37.508837426397506</v>
      </c>
      <c r="S39" s="20">
        <f t="shared" si="2"/>
        <v>40.008593127891771</v>
      </c>
      <c r="T39" s="20">
        <f t="shared" si="2"/>
        <v>42.508348829386051</v>
      </c>
      <c r="U39" s="20">
        <f t="shared" si="2"/>
        <v>45.008104530880317</v>
      </c>
      <c r="V39" s="20">
        <f t="shared" si="2"/>
        <v>47.507860232374576</v>
      </c>
      <c r="W39" s="20">
        <f t="shared" si="2"/>
        <v>50.007615933868848</v>
      </c>
      <c r="X39" s="20"/>
      <c r="Y39" s="20"/>
      <c r="Z39" s="20"/>
      <c r="AA39" s="20"/>
      <c r="AB39" s="20"/>
      <c r="AC39" s="20"/>
      <c r="AD39" s="20"/>
      <c r="AE39" s="20"/>
      <c r="AF39" s="20"/>
      <c r="AG39" s="20"/>
      <c r="AH39" s="20"/>
      <c r="AI39" s="20"/>
      <c r="AJ39" s="20"/>
      <c r="AK39" s="20"/>
      <c r="AL39" s="20"/>
      <c r="AM39" s="20"/>
      <c r="AN39" s="20"/>
      <c r="AO39" s="20"/>
      <c r="AP39" s="20"/>
      <c r="AQ39" s="20"/>
    </row>
    <row r="40" spans="1:43" s="19" customFormat="1" ht="11.25">
      <c r="A40" s="17"/>
      <c r="B40" s="29">
        <f t="shared" si="3"/>
        <v>425</v>
      </c>
      <c r="C40" s="20">
        <f t="shared" si="1"/>
        <v>1.2358756178458804E-2</v>
      </c>
      <c r="D40" s="20">
        <f t="shared" si="2"/>
        <v>2.4834920540612964</v>
      </c>
      <c r="E40" s="20">
        <f t="shared" si="2"/>
        <v>4.9546253519441334</v>
      </c>
      <c r="F40" s="20">
        <f t="shared" si="2"/>
        <v>7.4257586498269701</v>
      </c>
      <c r="G40" s="20">
        <f t="shared" si="2"/>
        <v>9.8968919477098076</v>
      </c>
      <c r="H40" s="20">
        <f t="shared" si="2"/>
        <v>12.368025245592644</v>
      </c>
      <c r="I40" s="20">
        <f t="shared" si="2"/>
        <v>14.839158543475481</v>
      </c>
      <c r="J40" s="20">
        <f t="shared" si="2"/>
        <v>17.310291841358321</v>
      </c>
      <c r="K40" s="20">
        <f t="shared" si="2"/>
        <v>19.781425139241158</v>
      </c>
      <c r="L40" s="20">
        <f t="shared" si="2"/>
        <v>22.252558437123994</v>
      </c>
      <c r="M40" s="20">
        <f t="shared" si="2"/>
        <v>24.723691735006831</v>
      </c>
      <c r="N40" s="20">
        <f t="shared" si="2"/>
        <v>27.194825032889675</v>
      </c>
      <c r="O40" s="20">
        <f t="shared" si="2"/>
        <v>29.665958330772511</v>
      </c>
      <c r="P40" s="20">
        <f t="shared" si="2"/>
        <v>32.137091628655348</v>
      </c>
      <c r="Q40" s="20">
        <f t="shared" si="2"/>
        <v>34.608224926538185</v>
      </c>
      <c r="R40" s="20">
        <f t="shared" si="2"/>
        <v>37.079358224421021</v>
      </c>
      <c r="S40" s="20">
        <f t="shared" si="2"/>
        <v>39.550491522303858</v>
      </c>
      <c r="T40" s="20">
        <f t="shared" si="2"/>
        <v>42.021624820186709</v>
      </c>
      <c r="U40" s="20">
        <f t="shared" si="2"/>
        <v>44.492758118069546</v>
      </c>
      <c r="V40" s="20">
        <f t="shared" si="2"/>
        <v>46.963891415952375</v>
      </c>
      <c r="W40" s="20">
        <f t="shared" si="2"/>
        <v>49.435024713835219</v>
      </c>
      <c r="X40" s="20"/>
      <c r="Y40" s="20"/>
      <c r="Z40" s="20"/>
      <c r="AA40" s="20"/>
      <c r="AB40" s="20"/>
      <c r="AC40" s="20"/>
      <c r="AD40" s="20"/>
      <c r="AE40" s="20"/>
      <c r="AF40" s="20"/>
      <c r="AG40" s="20"/>
      <c r="AH40" s="20"/>
      <c r="AI40" s="20"/>
      <c r="AJ40" s="20"/>
      <c r="AK40" s="20"/>
      <c r="AL40" s="20"/>
      <c r="AM40" s="20"/>
      <c r="AN40" s="20"/>
      <c r="AO40" s="20"/>
      <c r="AP40" s="20"/>
      <c r="AQ40" s="20"/>
    </row>
    <row r="41" spans="1:43" s="19" customFormat="1" ht="11.25">
      <c r="B41" s="29">
        <f t="shared" si="3"/>
        <v>430</v>
      </c>
      <c r="C41" s="20">
        <f t="shared" si="1"/>
        <v>1.221884937149793E-2</v>
      </c>
      <c r="D41" s="20">
        <f t="shared" si="2"/>
        <v>2.4553777812025088</v>
      </c>
      <c r="E41" s="20">
        <f t="shared" si="2"/>
        <v>4.8985367130335193</v>
      </c>
      <c r="F41" s="20">
        <f t="shared" si="2"/>
        <v>7.3416956448645294</v>
      </c>
      <c r="G41" s="20">
        <f t="shared" si="2"/>
        <v>9.7848545766955404</v>
      </c>
      <c r="H41" s="20">
        <f t="shared" si="2"/>
        <v>12.228013508526551</v>
      </c>
      <c r="I41" s="20">
        <f t="shared" si="2"/>
        <v>14.671172440357561</v>
      </c>
      <c r="J41" s="20">
        <f t="shared" si="2"/>
        <v>17.114331372188573</v>
      </c>
      <c r="K41" s="20">
        <f t="shared" si="2"/>
        <v>19.557490304019584</v>
      </c>
      <c r="L41" s="20">
        <f t="shared" si="2"/>
        <v>22.000649235850595</v>
      </c>
      <c r="M41" s="20">
        <f t="shared" si="2"/>
        <v>24.443808167681606</v>
      </c>
      <c r="N41" s="20">
        <f t="shared" si="2"/>
        <v>26.886967099512621</v>
      </c>
      <c r="O41" s="20">
        <f t="shared" si="2"/>
        <v>29.330126031343628</v>
      </c>
      <c r="P41" s="20">
        <f t="shared" si="2"/>
        <v>31.773284963174639</v>
      </c>
      <c r="Q41" s="20">
        <f t="shared" si="2"/>
        <v>34.216443895005654</v>
      </c>
      <c r="R41" s="20">
        <f t="shared" si="2"/>
        <v>36.659602826836661</v>
      </c>
      <c r="S41" s="20">
        <f t="shared" si="2"/>
        <v>39.102761758667675</v>
      </c>
      <c r="T41" s="20">
        <f t="shared" si="2"/>
        <v>41.54592069049869</v>
      </c>
      <c r="U41" s="20">
        <f t="shared" si="2"/>
        <v>43.989079622329704</v>
      </c>
      <c r="V41" s="20">
        <f t="shared" si="2"/>
        <v>46.432238554160705</v>
      </c>
      <c r="W41" s="20">
        <f t="shared" si="2"/>
        <v>48.875397485991719</v>
      </c>
      <c r="X41" s="20"/>
      <c r="Y41" s="20"/>
      <c r="Z41" s="20"/>
      <c r="AA41" s="20"/>
      <c r="AB41" s="20"/>
      <c r="AC41" s="20"/>
      <c r="AD41" s="20"/>
      <c r="AE41" s="20"/>
      <c r="AF41" s="20"/>
      <c r="AG41" s="20"/>
      <c r="AH41" s="20"/>
      <c r="AI41" s="20"/>
      <c r="AJ41" s="20"/>
      <c r="AK41" s="20"/>
      <c r="AL41" s="20"/>
      <c r="AM41" s="20"/>
      <c r="AN41" s="20"/>
      <c r="AO41" s="20"/>
      <c r="AP41" s="20"/>
      <c r="AQ41" s="20"/>
    </row>
    <row r="42" spans="1:43" s="19" customFormat="1" ht="11.25">
      <c r="B42" s="29">
        <f t="shared" si="3"/>
        <v>435</v>
      </c>
      <c r="C42" s="20">
        <f t="shared" si="1"/>
        <v>1.2082074725898128E-2</v>
      </c>
      <c r="D42" s="20">
        <f t="shared" si="2"/>
        <v>2.4278929161692289</v>
      </c>
      <c r="E42" s="20">
        <f t="shared" si="2"/>
        <v>4.843703757612559</v>
      </c>
      <c r="F42" s="20">
        <f t="shared" si="2"/>
        <v>7.2595145990558887</v>
      </c>
      <c r="G42" s="20">
        <f t="shared" si="2"/>
        <v>9.6753254404992202</v>
      </c>
      <c r="H42" s="20">
        <f t="shared" si="2"/>
        <v>12.09113628194255</v>
      </c>
      <c r="I42" s="20">
        <f t="shared" si="2"/>
        <v>14.50694712338588</v>
      </c>
      <c r="J42" s="20">
        <f t="shared" si="2"/>
        <v>16.922757964829209</v>
      </c>
      <c r="K42" s="20">
        <f t="shared" si="2"/>
        <v>19.338568806272544</v>
      </c>
      <c r="L42" s="20">
        <f t="shared" si="2"/>
        <v>21.754379647715872</v>
      </c>
      <c r="M42" s="20">
        <f t="shared" si="2"/>
        <v>24.170190489159204</v>
      </c>
      <c r="N42" s="20">
        <f t="shared" si="2"/>
        <v>26.586001330602535</v>
      </c>
      <c r="O42" s="20">
        <f t="shared" si="2"/>
        <v>29.001812172045867</v>
      </c>
      <c r="P42" s="20">
        <f t="shared" si="2"/>
        <v>31.417623013489195</v>
      </c>
      <c r="Q42" s="20">
        <f t="shared" si="2"/>
        <v>33.83343385493253</v>
      </c>
      <c r="R42" s="20">
        <f t="shared" si="2"/>
        <v>36.249244696375861</v>
      </c>
      <c r="S42" s="20">
        <f t="shared" si="2"/>
        <v>38.665055537819192</v>
      </c>
      <c r="T42" s="20">
        <f t="shared" si="2"/>
        <v>41.080866379262524</v>
      </c>
      <c r="U42" s="20">
        <f t="shared" si="2"/>
        <v>43.496677220705855</v>
      </c>
      <c r="V42" s="20">
        <f t="shared" si="2"/>
        <v>45.91248806214918</v>
      </c>
      <c r="W42" s="20">
        <f t="shared" si="2"/>
        <v>48.328298903592518</v>
      </c>
      <c r="X42" s="20"/>
      <c r="Y42" s="20"/>
      <c r="Z42" s="20"/>
      <c r="AA42" s="20"/>
      <c r="AB42" s="20"/>
      <c r="AC42" s="20"/>
      <c r="AD42" s="20"/>
      <c r="AE42" s="20"/>
      <c r="AF42" s="20"/>
      <c r="AG42" s="20"/>
      <c r="AH42" s="20"/>
      <c r="AI42" s="20"/>
      <c r="AJ42" s="20"/>
      <c r="AK42" s="20"/>
      <c r="AL42" s="20"/>
      <c r="AM42" s="20"/>
      <c r="AN42" s="20"/>
      <c r="AO42" s="20"/>
      <c r="AP42" s="20"/>
      <c r="AQ42" s="20"/>
    </row>
    <row r="43" spans="1:43" s="19" customFormat="1" ht="11.25">
      <c r="B43" s="29">
        <f t="shared" si="3"/>
        <v>440</v>
      </c>
      <c r="C43" s="20">
        <f t="shared" si="1"/>
        <v>1.1948328224186981E-2</v>
      </c>
      <c r="D43" s="20">
        <f t="shared" si="2"/>
        <v>2.4010165566503736</v>
      </c>
      <c r="E43" s="20">
        <f t="shared" si="2"/>
        <v>4.7900847850765604</v>
      </c>
      <c r="F43" s="20">
        <f t="shared" si="2"/>
        <v>7.1791530135027459</v>
      </c>
      <c r="G43" s="20">
        <f t="shared" si="2"/>
        <v>9.5682212419289332</v>
      </c>
      <c r="H43" s="20">
        <f t="shared" si="2"/>
        <v>11.95728947035512</v>
      </c>
      <c r="I43" s="20">
        <f t="shared" si="2"/>
        <v>14.346357698781304</v>
      </c>
      <c r="J43" s="20">
        <f t="shared" si="2"/>
        <v>16.735425927207494</v>
      </c>
      <c r="K43" s="20">
        <f t="shared" si="2"/>
        <v>19.12449415563368</v>
      </c>
      <c r="L43" s="20">
        <f t="shared" si="2"/>
        <v>21.513562384059867</v>
      </c>
      <c r="M43" s="20">
        <f t="shared" si="2"/>
        <v>23.902630612486053</v>
      </c>
      <c r="N43" s="20">
        <f t="shared" si="2"/>
        <v>26.291698840912243</v>
      </c>
      <c r="O43" s="20">
        <f t="shared" si="2"/>
        <v>28.68076706933843</v>
      </c>
      <c r="P43" s="20">
        <f t="shared" si="2"/>
        <v>31.069835297764612</v>
      </c>
      <c r="Q43" s="20">
        <f t="shared" si="2"/>
        <v>33.458903526190802</v>
      </c>
      <c r="R43" s="20">
        <f t="shared" si="2"/>
        <v>35.847971754616992</v>
      </c>
      <c r="S43" s="20">
        <f t="shared" si="2"/>
        <v>38.237039983043175</v>
      </c>
      <c r="T43" s="20">
        <f t="shared" si="2"/>
        <v>40.626108211469372</v>
      </c>
      <c r="U43" s="20">
        <f t="shared" si="2"/>
        <v>43.015176439895555</v>
      </c>
      <c r="V43" s="20">
        <f t="shared" si="2"/>
        <v>45.404244668321731</v>
      </c>
      <c r="W43" s="20">
        <f t="shared" si="2"/>
        <v>47.793312896747928</v>
      </c>
      <c r="X43" s="20"/>
      <c r="Y43" s="20"/>
      <c r="Z43" s="20"/>
      <c r="AA43" s="20"/>
      <c r="AB43" s="20"/>
      <c r="AC43" s="20"/>
      <c r="AD43" s="20"/>
      <c r="AE43" s="20"/>
      <c r="AF43" s="20"/>
      <c r="AG43" s="20"/>
      <c r="AH43" s="20"/>
      <c r="AI43" s="20"/>
      <c r="AJ43" s="20"/>
      <c r="AK43" s="20"/>
      <c r="AL43" s="20"/>
      <c r="AM43" s="20"/>
      <c r="AN43" s="20"/>
      <c r="AO43" s="20"/>
      <c r="AP43" s="20"/>
      <c r="AQ43" s="20"/>
    </row>
    <row r="44" spans="1:43" s="19" customFormat="1" ht="11.25">
      <c r="B44" s="29">
        <f t="shared" si="3"/>
        <v>445</v>
      </c>
      <c r="C44" s="20">
        <f t="shared" si="1"/>
        <v>1.181751040428718E-2</v>
      </c>
      <c r="D44" s="20">
        <f t="shared" si="2"/>
        <v>2.3747287157415089</v>
      </c>
      <c r="E44" s="20">
        <f t="shared" si="2"/>
        <v>4.7376399210787303</v>
      </c>
      <c r="F44" s="20">
        <f t="shared" si="2"/>
        <v>7.1005511264159509</v>
      </c>
      <c r="G44" s="20">
        <f t="shared" si="2"/>
        <v>9.4634623317531723</v>
      </c>
      <c r="H44" s="20">
        <f t="shared" si="2"/>
        <v>11.826373537090394</v>
      </c>
      <c r="I44" s="20">
        <f t="shared" si="2"/>
        <v>14.189284742427613</v>
      </c>
      <c r="J44" s="20">
        <f t="shared" si="2"/>
        <v>16.552195947764837</v>
      </c>
      <c r="K44" s="20">
        <f t="shared" si="2"/>
        <v>18.91510715310206</v>
      </c>
      <c r="L44" s="20">
        <f t="shared" si="2"/>
        <v>21.278018358439279</v>
      </c>
      <c r="M44" s="20">
        <f t="shared" si="2"/>
        <v>23.640929563776499</v>
      </c>
      <c r="N44" s="20">
        <f t="shared" si="2"/>
        <v>26.003840769113726</v>
      </c>
      <c r="O44" s="20">
        <f t="shared" si="2"/>
        <v>28.366751974450946</v>
      </c>
      <c r="P44" s="20">
        <f t="shared" si="2"/>
        <v>30.729663179788165</v>
      </c>
      <c r="Q44" s="20">
        <f t="shared" si="2"/>
        <v>33.092574385125388</v>
      </c>
      <c r="R44" s="20">
        <f t="shared" si="2"/>
        <v>35.455485590462615</v>
      </c>
      <c r="S44" s="20">
        <f t="shared" si="2"/>
        <v>37.818396795799835</v>
      </c>
      <c r="T44" s="20">
        <f t="shared" si="2"/>
        <v>40.181308001137062</v>
      </c>
      <c r="U44" s="20">
        <f t="shared" si="2"/>
        <v>42.544219206474281</v>
      </c>
      <c r="V44" s="20">
        <f t="shared" si="2"/>
        <v>44.907130411811494</v>
      </c>
      <c r="W44" s="20">
        <f t="shared" si="2"/>
        <v>47.270041617148721</v>
      </c>
      <c r="X44" s="20"/>
      <c r="Y44" s="20"/>
      <c r="Z44" s="20"/>
      <c r="AA44" s="20"/>
      <c r="AB44" s="20"/>
      <c r="AC44" s="20"/>
      <c r="AD44" s="20"/>
      <c r="AE44" s="20"/>
      <c r="AF44" s="20"/>
      <c r="AG44" s="20"/>
      <c r="AH44" s="20"/>
      <c r="AI44" s="20"/>
      <c r="AJ44" s="20"/>
      <c r="AK44" s="20"/>
      <c r="AL44" s="20"/>
      <c r="AM44" s="20"/>
      <c r="AN44" s="20"/>
      <c r="AO44" s="20"/>
      <c r="AP44" s="20"/>
      <c r="AQ44" s="20"/>
    </row>
    <row r="45" spans="1:43" s="19" customFormat="1" ht="11.25">
      <c r="B45" s="29">
        <f t="shared" si="3"/>
        <v>450</v>
      </c>
      <c r="C45" s="20">
        <f t="shared" si="1"/>
        <v>1.1689526112840611E-2</v>
      </c>
      <c r="D45" s="20">
        <f t="shared" si="2"/>
        <v>2.3490102723753203</v>
      </c>
      <c r="E45" s="20">
        <f t="shared" si="2"/>
        <v>4.6863310186377998</v>
      </c>
      <c r="F45" s="20">
        <f t="shared" si="2"/>
        <v>7.0236517649002792</v>
      </c>
      <c r="G45" s="20">
        <f t="shared" si="2"/>
        <v>9.3609725111627586</v>
      </c>
      <c r="H45" s="20">
        <f t="shared" si="2"/>
        <v>11.698293257425238</v>
      </c>
      <c r="I45" s="20">
        <f t="shared" si="2"/>
        <v>14.035614003687717</v>
      </c>
      <c r="J45" s="20">
        <f t="shared" si="2"/>
        <v>16.3729347499502</v>
      </c>
      <c r="K45" s="20">
        <f t="shared" si="2"/>
        <v>18.710255496212678</v>
      </c>
      <c r="L45" s="20">
        <f t="shared" si="2"/>
        <v>21.047576242475159</v>
      </c>
      <c r="M45" s="20">
        <f t="shared" si="2"/>
        <v>23.384896988737637</v>
      </c>
      <c r="N45" s="20">
        <f t="shared" si="2"/>
        <v>25.722217735000122</v>
      </c>
      <c r="O45" s="20">
        <f t="shared" si="2"/>
        <v>28.059538481262599</v>
      </c>
      <c r="P45" s="20">
        <f t="shared" si="2"/>
        <v>30.396859227525081</v>
      </c>
      <c r="Q45" s="20">
        <f t="shared" si="2"/>
        <v>32.734179973787562</v>
      </c>
      <c r="R45" s="20">
        <f t="shared" si="2"/>
        <v>35.071500720050039</v>
      </c>
      <c r="S45" s="20">
        <f t="shared" si="2"/>
        <v>37.408821466312524</v>
      </c>
      <c r="T45" s="20">
        <f t="shared" si="2"/>
        <v>39.746142212575009</v>
      </c>
      <c r="U45" s="20">
        <f t="shared" si="2"/>
        <v>42.083462958837487</v>
      </c>
      <c r="V45" s="20">
        <f t="shared" si="2"/>
        <v>44.420783705099957</v>
      </c>
      <c r="W45" s="20">
        <f t="shared" si="2"/>
        <v>46.758104451362442</v>
      </c>
      <c r="X45" s="20"/>
      <c r="Y45" s="20"/>
      <c r="Z45" s="20"/>
      <c r="AA45" s="20"/>
      <c r="AB45" s="20"/>
      <c r="AC45" s="20"/>
      <c r="AD45" s="20"/>
      <c r="AE45" s="20"/>
      <c r="AF45" s="20"/>
      <c r="AG45" s="20"/>
      <c r="AH45" s="20"/>
      <c r="AI45" s="20"/>
      <c r="AJ45" s="20"/>
      <c r="AK45" s="20"/>
      <c r="AL45" s="20"/>
      <c r="AM45" s="20"/>
      <c r="AN45" s="20"/>
      <c r="AO45" s="20"/>
      <c r="AP45" s="20"/>
      <c r="AQ45" s="20"/>
    </row>
    <row r="46" spans="1:43" s="19" customFormat="1" ht="11.25">
      <c r="B46" s="29">
        <f t="shared" si="3"/>
        <v>455</v>
      </c>
      <c r="C46" s="20">
        <f t="shared" si="1"/>
        <v>1.1564284274389804E-2</v>
      </c>
      <c r="D46" s="20">
        <f t="shared" si="2"/>
        <v>2.323842924938631</v>
      </c>
      <c r="E46" s="20">
        <f t="shared" si="2"/>
        <v>4.6361215656028714</v>
      </c>
      <c r="F46" s="20">
        <f t="shared" si="2"/>
        <v>6.9484002062671113</v>
      </c>
      <c r="G46" s="20">
        <f t="shared" si="2"/>
        <v>9.2606788469313521</v>
      </c>
      <c r="H46" s="20">
        <f t="shared" si="2"/>
        <v>11.572957487595593</v>
      </c>
      <c r="I46" s="20">
        <f t="shared" si="2"/>
        <v>13.885236128259834</v>
      </c>
      <c r="J46" s="20">
        <f t="shared" si="2"/>
        <v>16.197514768924076</v>
      </c>
      <c r="K46" s="20">
        <f t="shared" si="2"/>
        <v>18.509793409588319</v>
      </c>
      <c r="L46" s="20">
        <f t="shared" si="2"/>
        <v>20.822072050252558</v>
      </c>
      <c r="M46" s="20">
        <f t="shared" si="2"/>
        <v>23.134350690916797</v>
      </c>
      <c r="N46" s="20">
        <f t="shared" si="2"/>
        <v>25.446629331581043</v>
      </c>
      <c r="O46" s="20">
        <f t="shared" si="2"/>
        <v>27.758907972245282</v>
      </c>
      <c r="P46" s="20">
        <f t="shared" si="2"/>
        <v>30.071186612909521</v>
      </c>
      <c r="Q46" s="20">
        <f t="shared" si="2"/>
        <v>32.383465253573767</v>
      </c>
      <c r="R46" s="20">
        <f t="shared" si="2"/>
        <v>34.695743894238007</v>
      </c>
      <c r="S46" s="20">
        <f t="shared" si="2"/>
        <v>37.008022534902246</v>
      </c>
      <c r="T46" s="20">
        <f t="shared" si="2"/>
        <v>39.320301175566499</v>
      </c>
      <c r="U46" s="20">
        <f t="shared" si="2"/>
        <v>41.632579816230738</v>
      </c>
      <c r="V46" s="20">
        <f t="shared" si="2"/>
        <v>43.94485845689497</v>
      </c>
      <c r="W46" s="20">
        <f t="shared" si="2"/>
        <v>46.257137097559216</v>
      </c>
      <c r="X46" s="20"/>
      <c r="Y46" s="20"/>
      <c r="Z46" s="20"/>
      <c r="AA46" s="20"/>
      <c r="AB46" s="20"/>
      <c r="AC46" s="20"/>
      <c r="AD46" s="20"/>
      <c r="AE46" s="20"/>
      <c r="AF46" s="20"/>
      <c r="AG46" s="20"/>
      <c r="AH46" s="20"/>
      <c r="AI46" s="20"/>
      <c r="AJ46" s="20"/>
      <c r="AK46" s="20"/>
      <c r="AL46" s="20"/>
      <c r="AM46" s="20"/>
      <c r="AN46" s="20"/>
      <c r="AO46" s="20"/>
      <c r="AP46" s="20"/>
      <c r="AQ46" s="20"/>
    </row>
    <row r="47" spans="1:43" s="19" customFormat="1" ht="11.25">
      <c r="B47" s="29">
        <f t="shared" si="3"/>
        <v>460</v>
      </c>
      <c r="C47" s="20">
        <f t="shared" si="1"/>
        <v>1.1441697675240047E-2</v>
      </c>
      <c r="D47" s="20">
        <f t="shared" si="2"/>
        <v>2.2992091478394872</v>
      </c>
      <c r="E47" s="20">
        <f t="shared" si="2"/>
        <v>4.5869765980037336</v>
      </c>
      <c r="F47" s="20">
        <f t="shared" si="2"/>
        <v>6.8747440481679805</v>
      </c>
      <c r="G47" s="20">
        <f t="shared" si="2"/>
        <v>9.1625114983322273</v>
      </c>
      <c r="H47" s="20">
        <f t="shared" si="2"/>
        <v>11.450278948496473</v>
      </c>
      <c r="I47" s="20">
        <f t="shared" si="2"/>
        <v>13.738046398660721</v>
      </c>
      <c r="J47" s="20">
        <f t="shared" si="2"/>
        <v>16.025813848824967</v>
      </c>
      <c r="K47" s="20">
        <f t="shared" si="2"/>
        <v>18.313581298989217</v>
      </c>
      <c r="L47" s="20">
        <f t="shared" si="2"/>
        <v>20.601348749153463</v>
      </c>
      <c r="M47" s="20">
        <f t="shared" si="2"/>
        <v>22.889116199317709</v>
      </c>
      <c r="N47" s="20">
        <f t="shared" si="2"/>
        <v>25.176883649481958</v>
      </c>
      <c r="O47" s="20">
        <f t="shared" si="2"/>
        <v>27.464651099646208</v>
      </c>
      <c r="P47" s="20">
        <f t="shared" si="2"/>
        <v>29.752418549810454</v>
      </c>
      <c r="Q47" s="20">
        <f t="shared" si="2"/>
        <v>32.040185999974703</v>
      </c>
      <c r="R47" s="20">
        <f t="shared" si="2"/>
        <v>34.327953450138949</v>
      </c>
      <c r="S47" s="20">
        <f t="shared" ref="S47:W75" si="4">IF(AND(((($F$25+459.67)*144*1000000*14.73/(PI()*60*60*24*(60+459.67)))*(S$34*($F$26/0.997))/(((($F$14)/2-$F$15)^2)*(($B47+$F$13))))&gt;$F$17, ((($F$25+459.67)*144*1000000*14.73/(PI()*60*60*24*(60+459.67)))*(S$34*($F$26/0.997))/(((($F$14)/2-$F$15)^2)*(($B47+$F$13))))&lt;$F$18), ((($F$25+459.67)*144*1000000*14.73/(PI()*60*60*24*(60+459.67)))*(S$34*($F$26/0.997))/(((($F$14)/2-$F$15)^2)*(($B47+$F$13)))), "----")</f>
        <v>36.615720900303195</v>
      </c>
      <c r="T47" s="20">
        <f t="shared" si="4"/>
        <v>38.903488350467448</v>
      </c>
      <c r="U47" s="20">
        <f t="shared" si="4"/>
        <v>41.191255800631694</v>
      </c>
      <c r="V47" s="20">
        <f t="shared" si="4"/>
        <v>43.479023250795933</v>
      </c>
      <c r="W47" s="20">
        <f t="shared" si="4"/>
        <v>45.766790700960186</v>
      </c>
      <c r="X47" s="20"/>
      <c r="Y47" s="20"/>
      <c r="Z47" s="20"/>
      <c r="AA47" s="20"/>
      <c r="AB47" s="20"/>
      <c r="AC47" s="20"/>
      <c r="AD47" s="20"/>
      <c r="AE47" s="20"/>
      <c r="AF47" s="20"/>
      <c r="AG47" s="20"/>
      <c r="AH47" s="20"/>
      <c r="AI47" s="20"/>
      <c r="AJ47" s="20"/>
      <c r="AK47" s="20"/>
      <c r="AL47" s="20"/>
      <c r="AM47" s="20"/>
      <c r="AN47" s="20"/>
      <c r="AO47" s="20"/>
      <c r="AP47" s="20"/>
      <c r="AQ47" s="20"/>
    </row>
    <row r="48" spans="1:43" s="19" customFormat="1" ht="11.25">
      <c r="B48" s="29">
        <f t="shared" si="3"/>
        <v>465</v>
      </c>
      <c r="C48" s="20">
        <f t="shared" si="1"/>
        <v>1.1321682760924275E-2</v>
      </c>
      <c r="D48" s="20">
        <f t="shared" ref="D48:R57" si="5">IF(AND(((($F$25+459.67)*144*1000000*14.73/(PI()*60*60*24*(60+459.67)))*(D$34*($F$26/0.997))/(((($F$14)/2-$F$15)^2)*(($B48+$F$13))))&gt;$F$17, ((($F$25+459.67)*144*1000000*14.73/(PI()*60*60*24*(60+459.67)))*(D$34*($F$26/0.997))/(((($F$14)/2-$F$15)^2)*(($B48+$F$13))))&lt;$F$18), ((($F$25+459.67)*144*1000000*14.73/(PI()*60*60*24*(60+459.67)))*(D$34*($F$26/0.997))/(((($F$14)/2-$F$15)^2)*(($B48+$F$13)))), "----")</f>
        <v>2.2750921508077329</v>
      </c>
      <c r="E48" s="20">
        <f t="shared" si="5"/>
        <v>4.5388626188545409</v>
      </c>
      <c r="F48" s="20">
        <f t="shared" si="5"/>
        <v>6.8026330869013485</v>
      </c>
      <c r="G48" s="20">
        <f t="shared" si="5"/>
        <v>9.0664035549481579</v>
      </c>
      <c r="H48" s="20">
        <f t="shared" si="5"/>
        <v>11.330174022994965</v>
      </c>
      <c r="I48" s="20">
        <f t="shared" si="5"/>
        <v>13.593944491041773</v>
      </c>
      <c r="J48" s="20">
        <f t="shared" si="5"/>
        <v>15.857714959088582</v>
      </c>
      <c r="K48" s="20">
        <f t="shared" si="5"/>
        <v>18.121485427135394</v>
      </c>
      <c r="L48" s="20">
        <f t="shared" si="5"/>
        <v>20.385255895182201</v>
      </c>
      <c r="M48" s="20">
        <f t="shared" si="5"/>
        <v>22.649026363229009</v>
      </c>
      <c r="N48" s="20">
        <f t="shared" si="5"/>
        <v>24.91279683127582</v>
      </c>
      <c r="O48" s="20">
        <f t="shared" si="5"/>
        <v>27.176567299322627</v>
      </c>
      <c r="P48" s="20">
        <f t="shared" si="5"/>
        <v>29.440337767369435</v>
      </c>
      <c r="Q48" s="20">
        <f t="shared" si="5"/>
        <v>31.704108235416246</v>
      </c>
      <c r="R48" s="20">
        <f t="shared" si="5"/>
        <v>33.967878703463057</v>
      </c>
      <c r="S48" s="20">
        <f t="shared" si="4"/>
        <v>36.231649171509865</v>
      </c>
      <c r="T48" s="20">
        <f t="shared" si="4"/>
        <v>38.49541963955668</v>
      </c>
      <c r="U48" s="20">
        <f t="shared" si="4"/>
        <v>40.759190107603487</v>
      </c>
      <c r="V48" s="20">
        <f t="shared" si="4"/>
        <v>43.022960575650288</v>
      </c>
      <c r="W48" s="20">
        <f t="shared" si="4"/>
        <v>45.286731043697102</v>
      </c>
      <c r="X48" s="20"/>
      <c r="Y48" s="20"/>
      <c r="Z48" s="20"/>
      <c r="AA48" s="20"/>
      <c r="AB48" s="20"/>
      <c r="AC48" s="20"/>
      <c r="AD48" s="20"/>
      <c r="AE48" s="20"/>
      <c r="AF48" s="20"/>
      <c r="AG48" s="20"/>
      <c r="AH48" s="20"/>
      <c r="AI48" s="20"/>
      <c r="AJ48" s="20"/>
      <c r="AK48" s="20"/>
      <c r="AL48" s="20"/>
      <c r="AM48" s="20"/>
      <c r="AN48" s="20"/>
      <c r="AO48" s="20"/>
      <c r="AP48" s="20"/>
      <c r="AQ48" s="20"/>
    </row>
    <row r="49" spans="2:43" s="19" customFormat="1" ht="11.25">
      <c r="B49" s="29">
        <f t="shared" si="3"/>
        <v>470</v>
      </c>
      <c r="C49" s="20">
        <f t="shared" si="1"/>
        <v>1.1204159446282278E-2</v>
      </c>
      <c r="D49" s="20">
        <f t="shared" si="5"/>
        <v>2.2514758407304236</v>
      </c>
      <c r="E49" s="20">
        <f t="shared" si="5"/>
        <v>4.4917475220145651</v>
      </c>
      <c r="F49" s="20">
        <f t="shared" si="5"/>
        <v>6.7320192032987052</v>
      </c>
      <c r="G49" s="20">
        <f t="shared" si="5"/>
        <v>8.9722908845828471</v>
      </c>
      <c r="H49" s="20">
        <f t="shared" si="5"/>
        <v>11.212562565866987</v>
      </c>
      <c r="I49" s="20">
        <f t="shared" si="5"/>
        <v>13.452834247151129</v>
      </c>
      <c r="J49" s="20">
        <f t="shared" si="5"/>
        <v>15.693105928435271</v>
      </c>
      <c r="K49" s="20">
        <f t="shared" si="5"/>
        <v>17.933377609719415</v>
      </c>
      <c r="L49" s="20">
        <f t="shared" si="5"/>
        <v>20.173649291003553</v>
      </c>
      <c r="M49" s="20">
        <f t="shared" si="5"/>
        <v>22.413920972287695</v>
      </c>
      <c r="N49" s="20">
        <f t="shared" si="5"/>
        <v>24.65419265357184</v>
      </c>
      <c r="O49" s="20">
        <f t="shared" si="5"/>
        <v>26.894464334855979</v>
      </c>
      <c r="P49" s="20">
        <f t="shared" si="5"/>
        <v>29.134736016140121</v>
      </c>
      <c r="Q49" s="20">
        <f t="shared" si="5"/>
        <v>31.375007697424266</v>
      </c>
      <c r="R49" s="20">
        <f t="shared" si="5"/>
        <v>33.615279378708408</v>
      </c>
      <c r="S49" s="20">
        <f t="shared" si="4"/>
        <v>35.85555105999255</v>
      </c>
      <c r="T49" s="20">
        <f t="shared" si="4"/>
        <v>38.095822741276692</v>
      </c>
      <c r="U49" s="20">
        <f t="shared" si="4"/>
        <v>40.336094422560834</v>
      </c>
      <c r="V49" s="20">
        <f t="shared" si="4"/>
        <v>42.576366103844968</v>
      </c>
      <c r="W49" s="20">
        <f t="shared" si="4"/>
        <v>44.816637785129117</v>
      </c>
      <c r="X49" s="20"/>
      <c r="Y49" s="20"/>
      <c r="Z49" s="20"/>
      <c r="AA49" s="20"/>
      <c r="AB49" s="20"/>
      <c r="AC49" s="20"/>
      <c r="AD49" s="20"/>
      <c r="AE49" s="20"/>
      <c r="AF49" s="20"/>
      <c r="AG49" s="20"/>
      <c r="AH49" s="20"/>
      <c r="AI49" s="20"/>
      <c r="AJ49" s="20"/>
      <c r="AK49" s="20"/>
      <c r="AL49" s="20"/>
      <c r="AM49" s="20"/>
      <c r="AN49" s="20"/>
      <c r="AO49" s="20"/>
      <c r="AP49" s="20"/>
      <c r="AQ49" s="20"/>
    </row>
    <row r="50" spans="2:43" s="19" customFormat="1" ht="11.25">
      <c r="B50" s="29">
        <f t="shared" si="3"/>
        <v>475</v>
      </c>
      <c r="C50" s="20">
        <f t="shared" si="1"/>
        <v>1.1089050937247106E-2</v>
      </c>
      <c r="D50" s="20">
        <f t="shared" si="5"/>
        <v>2.228344785839806</v>
      </c>
      <c r="E50" s="20">
        <f t="shared" si="5"/>
        <v>4.4456005207423646</v>
      </c>
      <c r="F50" s="20">
        <f t="shared" si="5"/>
        <v>6.6628562556449227</v>
      </c>
      <c r="G50" s="20">
        <f t="shared" si="5"/>
        <v>8.8801119905474817</v>
      </c>
      <c r="H50" s="20">
        <f t="shared" si="5"/>
        <v>11.09736772545004</v>
      </c>
      <c r="I50" s="20">
        <f t="shared" si="5"/>
        <v>13.314623460352598</v>
      </c>
      <c r="J50" s="20">
        <f t="shared" si="5"/>
        <v>15.531879195255158</v>
      </c>
      <c r="K50" s="20">
        <f t="shared" si="5"/>
        <v>17.749134930157719</v>
      </c>
      <c r="L50" s="20">
        <f t="shared" si="5"/>
        <v>19.966390665060278</v>
      </c>
      <c r="M50" s="20">
        <f t="shared" si="5"/>
        <v>22.183646399962836</v>
      </c>
      <c r="N50" s="20">
        <f t="shared" si="5"/>
        <v>24.400902134865397</v>
      </c>
      <c r="O50" s="20">
        <f t="shared" si="5"/>
        <v>26.618157869767956</v>
      </c>
      <c r="P50" s="20">
        <f t="shared" si="5"/>
        <v>28.835413604670514</v>
      </c>
      <c r="Q50" s="20">
        <f t="shared" si="5"/>
        <v>31.052669339573075</v>
      </c>
      <c r="R50" s="20">
        <f t="shared" si="5"/>
        <v>33.26992507447563</v>
      </c>
      <c r="S50" s="20">
        <f t="shared" si="4"/>
        <v>35.487180809378188</v>
      </c>
      <c r="T50" s="20">
        <f t="shared" si="4"/>
        <v>37.704436544280753</v>
      </c>
      <c r="U50" s="20">
        <f t="shared" si="4"/>
        <v>39.921692279183311</v>
      </c>
      <c r="V50" s="20">
        <f t="shared" si="4"/>
        <v>42.138948014085862</v>
      </c>
      <c r="W50" s="20">
        <f t="shared" si="4"/>
        <v>44.356203748988428</v>
      </c>
      <c r="X50" s="20"/>
      <c r="Y50" s="20"/>
      <c r="Z50" s="20"/>
      <c r="AA50" s="20"/>
      <c r="AB50" s="20"/>
      <c r="AC50" s="20"/>
      <c r="AD50" s="20"/>
      <c r="AE50" s="20"/>
      <c r="AF50" s="20"/>
      <c r="AG50" s="20"/>
      <c r="AH50" s="20"/>
      <c r="AI50" s="20"/>
      <c r="AJ50" s="20"/>
      <c r="AK50" s="20"/>
      <c r="AL50" s="20"/>
      <c r="AM50" s="20"/>
      <c r="AN50" s="20"/>
      <c r="AO50" s="20"/>
      <c r="AP50" s="20"/>
      <c r="AQ50" s="20"/>
    </row>
    <row r="51" spans="2:43" s="19" customFormat="1" ht="11.25">
      <c r="B51" s="29">
        <f t="shared" si="3"/>
        <v>480</v>
      </c>
      <c r="C51" s="20">
        <f t="shared" si="1"/>
        <v>1.0976283563505242E-2</v>
      </c>
      <c r="D51" s="20">
        <f t="shared" si="5"/>
        <v>2.2056841820863786</v>
      </c>
      <c r="E51" s="20">
        <f t="shared" si="5"/>
        <v>4.4003920806092518</v>
      </c>
      <c r="F51" s="20">
        <f t="shared" si="5"/>
        <v>6.5950999791321241</v>
      </c>
      <c r="G51" s="20">
        <f t="shared" si="5"/>
        <v>8.7898078776549973</v>
      </c>
      <c r="H51" s="20">
        <f t="shared" si="5"/>
        <v>10.98451577617787</v>
      </c>
      <c r="I51" s="20">
        <f t="shared" si="5"/>
        <v>13.179223674700742</v>
      </c>
      <c r="J51" s="20">
        <f t="shared" si="5"/>
        <v>15.373931573223617</v>
      </c>
      <c r="K51" s="20">
        <f t="shared" si="5"/>
        <v>17.56863947174649</v>
      </c>
      <c r="L51" s="20">
        <f t="shared" si="5"/>
        <v>19.763347370269365</v>
      </c>
      <c r="M51" s="20">
        <f t="shared" si="5"/>
        <v>21.958055268792236</v>
      </c>
      <c r="N51" s="20">
        <f t="shared" si="5"/>
        <v>24.152763167315111</v>
      </c>
      <c r="O51" s="20">
        <f t="shared" si="5"/>
        <v>26.347471065837986</v>
      </c>
      <c r="P51" s="20">
        <f t="shared" si="5"/>
        <v>28.542178964360858</v>
      </c>
      <c r="Q51" s="20">
        <f t="shared" si="5"/>
        <v>30.736886862883733</v>
      </c>
      <c r="R51" s="20">
        <f t="shared" si="5"/>
        <v>32.931594761406608</v>
      </c>
      <c r="S51" s="20">
        <f t="shared" si="4"/>
        <v>35.126302659929479</v>
      </c>
      <c r="T51" s="20">
        <f t="shared" si="4"/>
        <v>37.321010558452357</v>
      </c>
      <c r="U51" s="20">
        <f t="shared" si="4"/>
        <v>39.515718456975229</v>
      </c>
      <c r="V51" s="20">
        <f t="shared" si="4"/>
        <v>41.710426355498093</v>
      </c>
      <c r="W51" s="20">
        <f t="shared" si="4"/>
        <v>43.905134254020979</v>
      </c>
      <c r="X51" s="20"/>
      <c r="Y51" s="20"/>
      <c r="Z51" s="20"/>
      <c r="AA51" s="20"/>
      <c r="AB51" s="20"/>
      <c r="AC51" s="20"/>
      <c r="AD51" s="20"/>
      <c r="AE51" s="20"/>
      <c r="AF51" s="20"/>
      <c r="AG51" s="20"/>
      <c r="AH51" s="20"/>
      <c r="AI51" s="20"/>
      <c r="AJ51" s="20"/>
      <c r="AK51" s="20"/>
      <c r="AL51" s="20"/>
      <c r="AM51" s="20"/>
      <c r="AN51" s="20"/>
      <c r="AO51" s="20"/>
      <c r="AP51" s="20"/>
      <c r="AQ51" s="20"/>
    </row>
    <row r="52" spans="2:43" s="19" customFormat="1" ht="11.25">
      <c r="B52" s="29">
        <f t="shared" si="3"/>
        <v>485</v>
      </c>
      <c r="C52" s="20">
        <f t="shared" si="1"/>
        <v>1.0865786621264336E-2</v>
      </c>
      <c r="D52" s="20">
        <f t="shared" si="5"/>
        <v>2.183479821543068</v>
      </c>
      <c r="E52" s="20">
        <f t="shared" si="5"/>
        <v>4.3560938564648719</v>
      </c>
      <c r="F52" s="20">
        <f t="shared" si="5"/>
        <v>6.5287078913866745</v>
      </c>
      <c r="G52" s="20">
        <f t="shared" si="5"/>
        <v>8.7013219263084789</v>
      </c>
      <c r="H52" s="20">
        <f t="shared" si="5"/>
        <v>10.873935961230282</v>
      </c>
      <c r="I52" s="20">
        <f t="shared" si="5"/>
        <v>13.046549996152084</v>
      </c>
      <c r="J52" s="20">
        <f t="shared" si="5"/>
        <v>15.219164031073889</v>
      </c>
      <c r="K52" s="20">
        <f t="shared" si="5"/>
        <v>17.391778065995695</v>
      </c>
      <c r="L52" s="20">
        <f t="shared" si="5"/>
        <v>19.564392100917498</v>
      </c>
      <c r="M52" s="20">
        <f t="shared" si="5"/>
        <v>21.737006135839302</v>
      </c>
      <c r="N52" s="20">
        <f t="shared" si="5"/>
        <v>23.909620170761109</v>
      </c>
      <c r="O52" s="20">
        <f t="shared" si="5"/>
        <v>26.082234205682912</v>
      </c>
      <c r="P52" s="20">
        <f t="shared" si="5"/>
        <v>28.254848240604712</v>
      </c>
      <c r="Q52" s="20">
        <f t="shared" si="5"/>
        <v>30.427462275526519</v>
      </c>
      <c r="R52" s="20">
        <f t="shared" si="5"/>
        <v>32.600076310448323</v>
      </c>
      <c r="S52" s="20">
        <f t="shared" si="4"/>
        <v>34.77269034537013</v>
      </c>
      <c r="T52" s="20">
        <f t="shared" si="4"/>
        <v>36.945304380291937</v>
      </c>
      <c r="U52" s="20">
        <f t="shared" si="4"/>
        <v>39.117918415213737</v>
      </c>
      <c r="V52" s="20">
        <f t="shared" si="4"/>
        <v>41.290532450135537</v>
      </c>
      <c r="W52" s="20">
        <f t="shared" si="4"/>
        <v>43.463146485057344</v>
      </c>
      <c r="X52" s="20"/>
      <c r="Y52" s="20"/>
      <c r="Z52" s="20"/>
      <c r="AA52" s="20"/>
      <c r="AB52" s="20"/>
      <c r="AC52" s="20"/>
      <c r="AD52" s="20"/>
      <c r="AE52" s="20"/>
      <c r="AF52" s="20"/>
      <c r="AG52" s="20"/>
      <c r="AH52" s="20"/>
      <c r="AI52" s="20"/>
      <c r="AJ52" s="20"/>
      <c r="AK52" s="20"/>
      <c r="AL52" s="20"/>
      <c r="AM52" s="20"/>
      <c r="AN52" s="20"/>
      <c r="AO52" s="20"/>
      <c r="AP52" s="20"/>
      <c r="AQ52" s="20"/>
    </row>
    <row r="53" spans="2:43" s="19" customFormat="1" ht="11.25">
      <c r="B53" s="29">
        <f t="shared" si="3"/>
        <v>490</v>
      </c>
      <c r="C53" s="20">
        <f t="shared" si="1"/>
        <v>1.0757492225423309E-2</v>
      </c>
      <c r="D53" s="20">
        <f t="shared" si="5"/>
        <v>2.1617180626988137</v>
      </c>
      <c r="E53" s="20">
        <f t="shared" si="5"/>
        <v>4.3126786331722036</v>
      </c>
      <c r="F53" s="20">
        <f t="shared" si="5"/>
        <v>6.4636392036455934</v>
      </c>
      <c r="G53" s="20">
        <f t="shared" si="5"/>
        <v>8.6145997741189841</v>
      </c>
      <c r="H53" s="20">
        <f t="shared" si="5"/>
        <v>10.765560344592375</v>
      </c>
      <c r="I53" s="20">
        <f t="shared" si="5"/>
        <v>12.916520915065764</v>
      </c>
      <c r="J53" s="20">
        <f t="shared" si="5"/>
        <v>15.067481485539155</v>
      </c>
      <c r="K53" s="20">
        <f t="shared" si="5"/>
        <v>17.218442056012545</v>
      </c>
      <c r="L53" s="20">
        <f t="shared" si="5"/>
        <v>19.369402626485936</v>
      </c>
      <c r="M53" s="20">
        <f t="shared" si="5"/>
        <v>21.520363196959327</v>
      </c>
      <c r="N53" s="20">
        <f t="shared" si="5"/>
        <v>23.671323767432721</v>
      </c>
      <c r="O53" s="20">
        <f t="shared" si="5"/>
        <v>25.822284337906108</v>
      </c>
      <c r="P53" s="20">
        <f t="shared" si="5"/>
        <v>27.973244908379499</v>
      </c>
      <c r="Q53" s="20">
        <f t="shared" si="5"/>
        <v>30.124205478852893</v>
      </c>
      <c r="R53" s="20">
        <f t="shared" si="5"/>
        <v>32.27516604932628</v>
      </c>
      <c r="S53" s="20">
        <f t="shared" si="4"/>
        <v>34.426126619799675</v>
      </c>
      <c r="T53" s="20">
        <f t="shared" si="4"/>
        <v>36.577087190273069</v>
      </c>
      <c r="U53" s="20">
        <f t="shared" si="4"/>
        <v>38.728047760746456</v>
      </c>
      <c r="V53" s="20">
        <f t="shared" si="4"/>
        <v>40.879008331219843</v>
      </c>
      <c r="W53" s="20">
        <f t="shared" si="4"/>
        <v>43.029968901693238</v>
      </c>
      <c r="X53" s="20"/>
      <c r="Y53" s="20"/>
      <c r="Z53" s="20"/>
      <c r="AA53" s="20"/>
      <c r="AB53" s="20"/>
      <c r="AC53" s="20"/>
      <c r="AD53" s="20"/>
      <c r="AE53" s="20"/>
      <c r="AF53" s="20"/>
      <c r="AG53" s="20"/>
      <c r="AH53" s="20"/>
      <c r="AI53" s="20"/>
      <c r="AJ53" s="20"/>
      <c r="AK53" s="20"/>
      <c r="AL53" s="20"/>
      <c r="AM53" s="20"/>
      <c r="AN53" s="20"/>
      <c r="AO53" s="20"/>
      <c r="AP53" s="20"/>
      <c r="AQ53" s="20"/>
    </row>
    <row r="54" spans="2:43" s="19" customFormat="1" ht="11.25">
      <c r="B54" s="29">
        <f t="shared" si="3"/>
        <v>495</v>
      </c>
      <c r="C54" s="20">
        <f t="shared" si="1"/>
        <v>1.0651335170495345E-2</v>
      </c>
      <c r="D54" s="20">
        <f t="shared" si="5"/>
        <v>2.1403858025110396</v>
      </c>
      <c r="E54" s="20">
        <f t="shared" si="5"/>
        <v>4.2701202698515832</v>
      </c>
      <c r="F54" s="20">
        <f t="shared" si="5"/>
        <v>6.3998547371921264</v>
      </c>
      <c r="G54" s="20">
        <f t="shared" si="5"/>
        <v>8.5295892045326713</v>
      </c>
      <c r="H54" s="20">
        <f t="shared" si="5"/>
        <v>10.659323671873215</v>
      </c>
      <c r="I54" s="20">
        <f t="shared" si="5"/>
        <v>12.789058139213758</v>
      </c>
      <c r="J54" s="20">
        <f t="shared" si="5"/>
        <v>14.918792606554304</v>
      </c>
      <c r="K54" s="20">
        <f t="shared" si="5"/>
        <v>17.048527073894849</v>
      </c>
      <c r="L54" s="20">
        <f t="shared" si="5"/>
        <v>19.178261541235393</v>
      </c>
      <c r="M54" s="20">
        <f t="shared" si="5"/>
        <v>21.307996008575934</v>
      </c>
      <c r="N54" s="20">
        <f t="shared" si="5"/>
        <v>23.437730475916482</v>
      </c>
      <c r="O54" s="20">
        <f t="shared" si="5"/>
        <v>25.567464943257026</v>
      </c>
      <c r="P54" s="20">
        <f t="shared" si="5"/>
        <v>27.69719941059757</v>
      </c>
      <c r="Q54" s="20">
        <f t="shared" si="5"/>
        <v>29.826933877938117</v>
      </c>
      <c r="R54" s="20">
        <f t="shared" si="5"/>
        <v>31.956668345278661</v>
      </c>
      <c r="S54" s="20">
        <f t="shared" si="4"/>
        <v>34.086402812619205</v>
      </c>
      <c r="T54" s="20">
        <f t="shared" si="4"/>
        <v>36.216137279959753</v>
      </c>
      <c r="U54" s="20">
        <f t="shared" si="4"/>
        <v>38.345871747300301</v>
      </c>
      <c r="V54" s="20">
        <f t="shared" si="4"/>
        <v>40.475606214640834</v>
      </c>
      <c r="W54" s="20">
        <f t="shared" si="4"/>
        <v>42.605340681981382</v>
      </c>
      <c r="X54" s="20"/>
      <c r="Y54" s="20"/>
      <c r="Z54" s="20"/>
      <c r="AA54" s="20"/>
      <c r="AB54" s="20"/>
      <c r="AC54" s="20"/>
      <c r="AD54" s="20"/>
      <c r="AE54" s="20"/>
      <c r="AF54" s="20"/>
      <c r="AG54" s="20"/>
      <c r="AH54" s="20"/>
      <c r="AI54" s="20"/>
      <c r="AJ54" s="20"/>
      <c r="AK54" s="20"/>
      <c r="AL54" s="20"/>
      <c r="AM54" s="20"/>
      <c r="AN54" s="20"/>
      <c r="AO54" s="20"/>
      <c r="AP54" s="20"/>
      <c r="AQ54" s="20"/>
    </row>
    <row r="55" spans="2:43" s="19" customFormat="1" ht="11.25">
      <c r="B55" s="29">
        <f t="shared" si="3"/>
        <v>500</v>
      </c>
      <c r="C55" s="20">
        <f t="shared" si="1"/>
        <v>1.054725279968506E-2</v>
      </c>
      <c r="D55" s="20">
        <f t="shared" si="5"/>
        <v>2.1194704500967125</v>
      </c>
      <c r="E55" s="20">
        <f t="shared" si="5"/>
        <v>4.22839364739374</v>
      </c>
      <c r="F55" s="20">
        <f t="shared" si="5"/>
        <v>6.3373168446907666</v>
      </c>
      <c r="G55" s="20">
        <f t="shared" si="5"/>
        <v>8.4462400419877941</v>
      </c>
      <c r="H55" s="20">
        <f t="shared" si="5"/>
        <v>10.555163239284822</v>
      </c>
      <c r="I55" s="20">
        <f t="shared" si="5"/>
        <v>12.664086436581849</v>
      </c>
      <c r="J55" s="20">
        <f t="shared" si="5"/>
        <v>14.773009633878877</v>
      </c>
      <c r="K55" s="20">
        <f t="shared" si="5"/>
        <v>16.881932831175906</v>
      </c>
      <c r="L55" s="20">
        <f t="shared" si="5"/>
        <v>18.990856028472933</v>
      </c>
      <c r="M55" s="20">
        <f t="shared" si="5"/>
        <v>21.099779225769961</v>
      </c>
      <c r="N55" s="20">
        <f t="shared" si="5"/>
        <v>23.208702423066988</v>
      </c>
      <c r="O55" s="20">
        <f t="shared" si="5"/>
        <v>25.317625620364016</v>
      </c>
      <c r="P55" s="20">
        <f t="shared" si="5"/>
        <v>27.426548817661043</v>
      </c>
      <c r="Q55" s="20">
        <f t="shared" si="5"/>
        <v>29.535472014958074</v>
      </c>
      <c r="R55" s="20">
        <f t="shared" si="5"/>
        <v>31.644395212255102</v>
      </c>
      <c r="S55" s="20">
        <f t="shared" si="4"/>
        <v>33.753318409552129</v>
      </c>
      <c r="T55" s="20">
        <f t="shared" si="4"/>
        <v>35.86224160684916</v>
      </c>
      <c r="U55" s="20">
        <f t="shared" si="4"/>
        <v>37.971164804146191</v>
      </c>
      <c r="V55" s="20">
        <f t="shared" si="4"/>
        <v>40.080088001443208</v>
      </c>
      <c r="W55" s="20">
        <f t="shared" si="4"/>
        <v>42.189011198740239</v>
      </c>
      <c r="X55" s="20"/>
      <c r="Y55" s="20"/>
      <c r="Z55" s="20"/>
      <c r="AA55" s="20"/>
      <c r="AB55" s="20"/>
      <c r="AC55" s="20"/>
      <c r="AD55" s="20"/>
      <c r="AE55" s="20"/>
      <c r="AF55" s="20"/>
      <c r="AG55" s="20"/>
      <c r="AH55" s="20"/>
      <c r="AI55" s="20"/>
      <c r="AJ55" s="20"/>
      <c r="AK55" s="20"/>
      <c r="AL55" s="20"/>
      <c r="AM55" s="20"/>
      <c r="AN55" s="20"/>
      <c r="AO55" s="20"/>
      <c r="AP55" s="20"/>
      <c r="AQ55" s="20"/>
    </row>
    <row r="56" spans="2:43" s="19" customFormat="1" ht="11.25">
      <c r="B56" s="29">
        <f t="shared" si="3"/>
        <v>505</v>
      </c>
      <c r="C56" s="20">
        <f t="shared" si="1"/>
        <v>1.0445184881567452E-2</v>
      </c>
      <c r="D56" s="20">
        <f t="shared" si="5"/>
        <v>2.0989599019509795</v>
      </c>
      <c r="E56" s="20">
        <f t="shared" si="5"/>
        <v>4.1874746190203913</v>
      </c>
      <c r="F56" s="20">
        <f t="shared" si="5"/>
        <v>6.2759893360898023</v>
      </c>
      <c r="G56" s="20">
        <f t="shared" si="5"/>
        <v>8.3645040531592141</v>
      </c>
      <c r="H56" s="20">
        <f t="shared" si="5"/>
        <v>10.453018770228626</v>
      </c>
      <c r="I56" s="20">
        <f t="shared" si="5"/>
        <v>12.541533487298036</v>
      </c>
      <c r="J56" s="20">
        <f t="shared" si="5"/>
        <v>14.63004820436745</v>
      </c>
      <c r="K56" s="20">
        <f t="shared" si="5"/>
        <v>16.718562921436863</v>
      </c>
      <c r="L56" s="20">
        <f t="shared" si="5"/>
        <v>18.807077638506275</v>
      </c>
      <c r="M56" s="20">
        <f t="shared" si="5"/>
        <v>20.895592355575683</v>
      </c>
      <c r="N56" s="20">
        <f t="shared" si="5"/>
        <v>22.984107072645099</v>
      </c>
      <c r="O56" s="20">
        <f t="shared" si="5"/>
        <v>25.07262178971451</v>
      </c>
      <c r="P56" s="20">
        <f t="shared" si="5"/>
        <v>27.161136506783922</v>
      </c>
      <c r="Q56" s="20">
        <f t="shared" si="5"/>
        <v>29.249651223853338</v>
      </c>
      <c r="R56" s="20">
        <f t="shared" si="5"/>
        <v>31.33816594092275</v>
      </c>
      <c r="S56" s="20">
        <f t="shared" si="4"/>
        <v>33.426680657992158</v>
      </c>
      <c r="T56" s="20">
        <f t="shared" si="4"/>
        <v>35.51519537506158</v>
      </c>
      <c r="U56" s="20">
        <f t="shared" si="4"/>
        <v>37.603710092130989</v>
      </c>
      <c r="V56" s="20">
        <f t="shared" si="4"/>
        <v>39.69222480920039</v>
      </c>
      <c r="W56" s="20">
        <f t="shared" si="4"/>
        <v>41.780739526269812</v>
      </c>
      <c r="X56" s="20"/>
      <c r="Y56" s="20"/>
      <c r="Z56" s="20"/>
      <c r="AA56" s="20"/>
      <c r="AB56" s="20"/>
      <c r="AC56" s="20"/>
      <c r="AD56" s="20"/>
      <c r="AE56" s="20"/>
      <c r="AF56" s="20"/>
      <c r="AG56" s="20"/>
      <c r="AH56" s="20"/>
      <c r="AI56" s="20"/>
      <c r="AJ56" s="20"/>
      <c r="AK56" s="20"/>
      <c r="AL56" s="20"/>
      <c r="AM56" s="20"/>
      <c r="AN56" s="20"/>
      <c r="AO56" s="20"/>
      <c r="AP56" s="20"/>
      <c r="AQ56" s="20"/>
    </row>
    <row r="57" spans="2:43" s="19" customFormat="1" ht="11.25">
      <c r="B57" s="29">
        <f t="shared" si="3"/>
        <v>510</v>
      </c>
      <c r="C57" s="20">
        <f t="shared" si="1"/>
        <v>1.0345073493858672E-2</v>
      </c>
      <c r="D57" s="20">
        <f t="shared" si="5"/>
        <v>2.0788425185909003</v>
      </c>
      <c r="E57" s="20">
        <f t="shared" si="5"/>
        <v>4.1473399636879416</v>
      </c>
      <c r="F57" s="20">
        <f t="shared" si="5"/>
        <v>6.2158374087849824</v>
      </c>
      <c r="G57" s="20">
        <f t="shared" si="5"/>
        <v>8.2843348538820241</v>
      </c>
      <c r="H57" s="20">
        <f t="shared" si="5"/>
        <v>10.352832298979065</v>
      </c>
      <c r="I57" s="20">
        <f t="shared" si="5"/>
        <v>12.421329744076106</v>
      </c>
      <c r="J57" s="20">
        <f t="shared" si="5"/>
        <v>14.489827189173148</v>
      </c>
      <c r="K57" s="20">
        <f t="shared" si="5"/>
        <v>16.558324634270189</v>
      </c>
      <c r="L57" s="20">
        <f t="shared" si="5"/>
        <v>18.62682207936723</v>
      </c>
      <c r="M57" s="20">
        <f t="shared" si="5"/>
        <v>20.695319524464271</v>
      </c>
      <c r="N57" s="20">
        <f t="shared" si="5"/>
        <v>22.763816969561315</v>
      </c>
      <c r="O57" s="20">
        <f t="shared" si="5"/>
        <v>24.832314414658356</v>
      </c>
      <c r="P57" s="20">
        <f t="shared" si="5"/>
        <v>26.900811859755397</v>
      </c>
      <c r="Q57" s="20">
        <f t="shared" si="5"/>
        <v>28.969309304852441</v>
      </c>
      <c r="R57" s="20">
        <f t="shared" si="5"/>
        <v>31.037806749949482</v>
      </c>
      <c r="S57" s="20">
        <f t="shared" si="4"/>
        <v>33.106304195046526</v>
      </c>
      <c r="T57" s="20">
        <f t="shared" si="4"/>
        <v>35.174801640143571</v>
      </c>
      <c r="U57" s="20">
        <f t="shared" si="4"/>
        <v>37.243299085240615</v>
      </c>
      <c r="V57" s="20">
        <f t="shared" si="4"/>
        <v>39.311796530337645</v>
      </c>
      <c r="W57" s="20">
        <f t="shared" si="4"/>
        <v>41.380293975434697</v>
      </c>
      <c r="X57" s="20"/>
      <c r="Y57" s="20"/>
      <c r="Z57" s="20"/>
      <c r="AA57" s="20"/>
      <c r="AB57" s="20"/>
      <c r="AC57" s="20"/>
      <c r="AD57" s="20"/>
      <c r="AE57" s="20"/>
      <c r="AF57" s="20"/>
      <c r="AG57" s="20"/>
      <c r="AH57" s="20"/>
      <c r="AI57" s="20"/>
      <c r="AJ57" s="20"/>
      <c r="AK57" s="20"/>
      <c r="AL57" s="20"/>
      <c r="AM57" s="20"/>
      <c r="AN57" s="20"/>
      <c r="AO57" s="20"/>
      <c r="AP57" s="20"/>
      <c r="AQ57" s="20"/>
    </row>
    <row r="58" spans="2:43" s="19" customFormat="1" ht="11.25">
      <c r="B58" s="29">
        <f t="shared" si="3"/>
        <v>515</v>
      </c>
      <c r="C58" s="20">
        <f t="shared" si="1"/>
        <v>1.024686291380727E-2</v>
      </c>
      <c r="D58" s="20">
        <f t="shared" ref="D58:R63" si="6">IF(AND(((($F$25+459.67)*144*1000000*14.73/(PI()*60*60*24*(60+459.67)))*(D$34*($F$26/0.997))/(((($F$14)/2-$F$15)^2)*(($B58+$F$13))))&gt;$F$17, ((($F$25+459.67)*144*1000000*14.73/(PI()*60*60*24*(60+459.67)))*(D$34*($F$26/0.997))/(((($F$14)/2-$F$15)^2)*(($B58+$F$13))))&lt;$F$18), ((($F$25+459.67)*144*1000000*14.73/(PI()*60*60*24*(60+459.67)))*(D$34*($F$26/0.997))/(((($F$14)/2-$F$15)^2)*(($B58+$F$13)))), "----")</f>
        <v>2.0591071025295711</v>
      </c>
      <c r="E58" s="20">
        <f t="shared" si="6"/>
        <v>4.1079673421453347</v>
      </c>
      <c r="F58" s="20">
        <f t="shared" si="6"/>
        <v>6.1568275817610978</v>
      </c>
      <c r="G58" s="20">
        <f t="shared" si="6"/>
        <v>8.2056878213768609</v>
      </c>
      <c r="H58" s="20">
        <f t="shared" si="6"/>
        <v>10.254548060992624</v>
      </c>
      <c r="I58" s="20">
        <f t="shared" si="6"/>
        <v>12.303408300608387</v>
      </c>
      <c r="J58" s="20">
        <f t="shared" si="6"/>
        <v>14.352268540224152</v>
      </c>
      <c r="K58" s="20">
        <f t="shared" si="6"/>
        <v>16.401128779839919</v>
      </c>
      <c r="L58" s="20">
        <f t="shared" si="6"/>
        <v>18.449989019455682</v>
      </c>
      <c r="M58" s="20">
        <f t="shared" si="6"/>
        <v>20.498849259071442</v>
      </c>
      <c r="N58" s="20">
        <f t="shared" si="6"/>
        <v>22.547709498687208</v>
      </c>
      <c r="O58" s="20">
        <f t="shared" si="6"/>
        <v>24.596569738302971</v>
      </c>
      <c r="P58" s="20">
        <f t="shared" si="6"/>
        <v>26.645429977918734</v>
      </c>
      <c r="Q58" s="20">
        <f t="shared" si="6"/>
        <v>28.694290217534501</v>
      </c>
      <c r="R58" s="20">
        <f t="shared" si="6"/>
        <v>30.743150457150264</v>
      </c>
      <c r="S58" s="20">
        <f t="shared" si="4"/>
        <v>32.792010696766027</v>
      </c>
      <c r="T58" s="20">
        <f t="shared" si="4"/>
        <v>34.840870936381798</v>
      </c>
      <c r="U58" s="20">
        <f t="shared" si="4"/>
        <v>36.889731175997561</v>
      </c>
      <c r="V58" s="20">
        <f t="shared" si="4"/>
        <v>38.938591415613317</v>
      </c>
      <c r="W58" s="20">
        <f t="shared" si="4"/>
        <v>40.987451655229087</v>
      </c>
      <c r="X58" s="20"/>
      <c r="Y58" s="20"/>
      <c r="Z58" s="20"/>
      <c r="AA58" s="20"/>
      <c r="AB58" s="20"/>
      <c r="AC58" s="20"/>
      <c r="AD58" s="20"/>
      <c r="AE58" s="20"/>
      <c r="AF58" s="20"/>
      <c r="AG58" s="20"/>
      <c r="AH58" s="20"/>
      <c r="AI58" s="20"/>
      <c r="AJ58" s="20"/>
      <c r="AK58" s="20"/>
      <c r="AL58" s="20"/>
      <c r="AM58" s="20"/>
      <c r="AN58" s="20"/>
      <c r="AO58" s="20"/>
      <c r="AP58" s="20"/>
      <c r="AQ58" s="20"/>
    </row>
    <row r="59" spans="2:43" s="19" customFormat="1" ht="11.25">
      <c r="B59" s="29">
        <f t="shared" si="3"/>
        <v>520</v>
      </c>
      <c r="C59" s="20">
        <f t="shared" si="1"/>
        <v>1.0150499514770147E-2</v>
      </c>
      <c r="D59" s="20">
        <f t="shared" si="6"/>
        <v>2.0397428774930613</v>
      </c>
      <c r="E59" s="20">
        <f t="shared" si="6"/>
        <v>4.0693352554713522</v>
      </c>
      <c r="F59" s="20">
        <f t="shared" si="6"/>
        <v>6.0989276334496418</v>
      </c>
      <c r="G59" s="20">
        <f t="shared" si="6"/>
        <v>8.1285200114279323</v>
      </c>
      <c r="H59" s="20">
        <f t="shared" si="6"/>
        <v>10.158112389406224</v>
      </c>
      <c r="I59" s="20">
        <f t="shared" si="6"/>
        <v>12.187704767384513</v>
      </c>
      <c r="J59" s="20">
        <f t="shared" si="6"/>
        <v>14.217297145362807</v>
      </c>
      <c r="K59" s="20">
        <f t="shared" si="6"/>
        <v>16.246889523341096</v>
      </c>
      <c r="L59" s="20">
        <f t="shared" si="6"/>
        <v>18.276481901319389</v>
      </c>
      <c r="M59" s="20">
        <f t="shared" si="6"/>
        <v>20.306074279297679</v>
      </c>
      <c r="N59" s="20">
        <f t="shared" si="6"/>
        <v>22.335666657275972</v>
      </c>
      <c r="O59" s="20">
        <f t="shared" si="6"/>
        <v>24.365259035254262</v>
      </c>
      <c r="P59" s="20">
        <f t="shared" si="6"/>
        <v>26.394851413232551</v>
      </c>
      <c r="Q59" s="20">
        <f t="shared" si="6"/>
        <v>28.424443791210845</v>
      </c>
      <c r="R59" s="20">
        <f t="shared" si="6"/>
        <v>30.454036169189138</v>
      </c>
      <c r="S59" s="20">
        <f t="shared" si="4"/>
        <v>32.483628547167427</v>
      </c>
      <c r="T59" s="20">
        <f t="shared" si="4"/>
        <v>34.513220925145724</v>
      </c>
      <c r="U59" s="20">
        <f t="shared" si="4"/>
        <v>36.542813303124014</v>
      </c>
      <c r="V59" s="20">
        <f t="shared" si="4"/>
        <v>38.572405681102296</v>
      </c>
      <c r="W59" s="20">
        <f t="shared" si="4"/>
        <v>40.601998059080593</v>
      </c>
      <c r="X59" s="20"/>
      <c r="Y59" s="20"/>
      <c r="Z59" s="20"/>
      <c r="AA59" s="20"/>
      <c r="AB59" s="20"/>
      <c r="AC59" s="20"/>
      <c r="AD59" s="20"/>
      <c r="AE59" s="20"/>
      <c r="AF59" s="20"/>
      <c r="AG59" s="20"/>
      <c r="AH59" s="20"/>
      <c r="AI59" s="20"/>
      <c r="AJ59" s="20"/>
      <c r="AK59" s="20"/>
      <c r="AL59" s="20"/>
      <c r="AM59" s="20"/>
      <c r="AN59" s="20"/>
      <c r="AO59" s="20"/>
      <c r="AP59" s="20"/>
      <c r="AQ59" s="20"/>
    </row>
    <row r="60" spans="2:43" s="19" customFormat="1" ht="11.25">
      <c r="B60" s="29">
        <f t="shared" si="3"/>
        <v>525</v>
      </c>
      <c r="C60" s="20">
        <f t="shared" si="1"/>
        <v>1.0055931668569855E-2</v>
      </c>
      <c r="D60" s="20">
        <f t="shared" si="6"/>
        <v>2.0207394687991123</v>
      </c>
      <c r="E60" s="20">
        <f t="shared" si="6"/>
        <v>4.0314230059296543</v>
      </c>
      <c r="F60" s="20">
        <f t="shared" si="6"/>
        <v>6.0421065430601955</v>
      </c>
      <c r="G60" s="20">
        <f t="shared" si="6"/>
        <v>8.0527900801907375</v>
      </c>
      <c r="H60" s="20">
        <f t="shared" si="6"/>
        <v>10.063473617321279</v>
      </c>
      <c r="I60" s="20">
        <f t="shared" si="6"/>
        <v>12.074157154451822</v>
      </c>
      <c r="J60" s="20">
        <f t="shared" si="6"/>
        <v>14.084840691582365</v>
      </c>
      <c r="K60" s="20">
        <f t="shared" si="6"/>
        <v>16.095524228712907</v>
      </c>
      <c r="L60" s="20">
        <f t="shared" si="6"/>
        <v>18.10620776584345</v>
      </c>
      <c r="M60" s="20">
        <f t="shared" si="6"/>
        <v>20.11689130297399</v>
      </c>
      <c r="N60" s="20">
        <f t="shared" si="6"/>
        <v>22.127574840104536</v>
      </c>
      <c r="O60" s="20">
        <f t="shared" si="6"/>
        <v>24.138258377235076</v>
      </c>
      <c r="P60" s="20">
        <f t="shared" si="6"/>
        <v>26.148941914365619</v>
      </c>
      <c r="Q60" s="20">
        <f t="shared" si="6"/>
        <v>28.159625451496165</v>
      </c>
      <c r="R60" s="20">
        <f t="shared" si="6"/>
        <v>30.170308988626704</v>
      </c>
      <c r="S60" s="20">
        <f t="shared" si="4"/>
        <v>32.180992525757247</v>
      </c>
      <c r="T60" s="20">
        <f t="shared" si="4"/>
        <v>34.191676062887794</v>
      </c>
      <c r="U60" s="20">
        <f t="shared" si="4"/>
        <v>36.202359600018333</v>
      </c>
      <c r="V60" s="20">
        <f t="shared" si="4"/>
        <v>38.213043137148873</v>
      </c>
      <c r="W60" s="20">
        <f t="shared" si="4"/>
        <v>40.223726674279419</v>
      </c>
      <c r="X60" s="20"/>
      <c r="Y60" s="20"/>
      <c r="Z60" s="20"/>
      <c r="AA60" s="20"/>
      <c r="AB60" s="20"/>
      <c r="AC60" s="20"/>
      <c r="AD60" s="20"/>
      <c r="AE60" s="20"/>
      <c r="AF60" s="20"/>
      <c r="AG60" s="20"/>
      <c r="AH60" s="20"/>
      <c r="AI60" s="20"/>
      <c r="AJ60" s="20"/>
      <c r="AK60" s="20"/>
      <c r="AL60" s="20"/>
      <c r="AM60" s="20"/>
      <c r="AN60" s="20"/>
      <c r="AO60" s="20"/>
      <c r="AP60" s="20"/>
      <c r="AQ60" s="20"/>
    </row>
    <row r="61" spans="2:43" s="19" customFormat="1" ht="11.25">
      <c r="B61" s="29">
        <f t="shared" si="3"/>
        <v>530</v>
      </c>
      <c r="C61" s="20">
        <f t="shared" si="1"/>
        <v>9.9631096532596594E-3</v>
      </c>
      <c r="D61" s="20">
        <f t="shared" si="6"/>
        <v>2.0020868848225284</v>
      </c>
      <c r="E61" s="20">
        <f t="shared" si="6"/>
        <v>3.994210659991797</v>
      </c>
      <c r="F61" s="20">
        <f t="shared" si="6"/>
        <v>5.9863344351610648</v>
      </c>
      <c r="G61" s="20">
        <f t="shared" si="6"/>
        <v>7.9784582103303334</v>
      </c>
      <c r="H61" s="20">
        <f t="shared" si="6"/>
        <v>9.9705819854996012</v>
      </c>
      <c r="I61" s="20">
        <f t="shared" si="6"/>
        <v>11.96270576066887</v>
      </c>
      <c r="J61" s="20">
        <f t="shared" si="6"/>
        <v>13.95482953583814</v>
      </c>
      <c r="K61" s="20">
        <f t="shared" si="6"/>
        <v>15.946953311007409</v>
      </c>
      <c r="L61" s="20">
        <f t="shared" si="6"/>
        <v>17.939077086176678</v>
      </c>
      <c r="M61" s="20">
        <f t="shared" si="6"/>
        <v>19.931200861345946</v>
      </c>
      <c r="N61" s="20">
        <f t="shared" si="6"/>
        <v>21.923324636515218</v>
      </c>
      <c r="O61" s="20">
        <f t="shared" si="6"/>
        <v>23.915448411684483</v>
      </c>
      <c r="P61" s="20">
        <f t="shared" si="6"/>
        <v>25.907572186853752</v>
      </c>
      <c r="Q61" s="20">
        <f t="shared" si="6"/>
        <v>27.899695962023024</v>
      </c>
      <c r="R61" s="20">
        <f t="shared" si="6"/>
        <v>29.891819737192293</v>
      </c>
      <c r="S61" s="20">
        <f t="shared" si="4"/>
        <v>31.883943512361562</v>
      </c>
      <c r="T61" s="20">
        <f t="shared" si="4"/>
        <v>33.876067287530837</v>
      </c>
      <c r="U61" s="20">
        <f t="shared" si="4"/>
        <v>35.868191062700106</v>
      </c>
      <c r="V61" s="20">
        <f t="shared" si="4"/>
        <v>37.860314837869367</v>
      </c>
      <c r="W61" s="20">
        <f t="shared" si="4"/>
        <v>39.852438613038643</v>
      </c>
      <c r="X61" s="20"/>
      <c r="Y61" s="20"/>
      <c r="Z61" s="20"/>
      <c r="AA61" s="20"/>
      <c r="AB61" s="20"/>
      <c r="AC61" s="20"/>
      <c r="AD61" s="20"/>
      <c r="AE61" s="20"/>
      <c r="AF61" s="20"/>
      <c r="AG61" s="20"/>
      <c r="AH61" s="20"/>
      <c r="AI61" s="20"/>
      <c r="AJ61" s="20"/>
      <c r="AK61" s="20"/>
      <c r="AL61" s="20"/>
      <c r="AM61" s="20"/>
      <c r="AN61" s="20"/>
      <c r="AO61" s="20"/>
      <c r="AP61" s="20"/>
      <c r="AQ61" s="20"/>
    </row>
    <row r="62" spans="2:43" s="19" customFormat="1" ht="11.25">
      <c r="B62" s="29">
        <f t="shared" si="3"/>
        <v>535</v>
      </c>
      <c r="C62" s="20">
        <f t="shared" si="1"/>
        <v>9.8719855659502066E-3</v>
      </c>
      <c r="D62" s="20">
        <f t="shared" si="6"/>
        <v>1.9837754994776937</v>
      </c>
      <c r="E62" s="20">
        <f t="shared" si="6"/>
        <v>3.9576790133894373</v>
      </c>
      <c r="F62" s="20">
        <f t="shared" si="6"/>
        <v>5.9315825273011802</v>
      </c>
      <c r="G62" s="20">
        <f t="shared" si="6"/>
        <v>7.9054860412129235</v>
      </c>
      <c r="H62" s="20">
        <f t="shared" si="6"/>
        <v>9.879389555124666</v>
      </c>
      <c r="I62" s="20">
        <f t="shared" si="6"/>
        <v>11.853293069036409</v>
      </c>
      <c r="J62" s="20">
        <f t="shared" si="6"/>
        <v>13.827196582948154</v>
      </c>
      <c r="K62" s="20">
        <f t="shared" si="6"/>
        <v>15.8011000968599</v>
      </c>
      <c r="L62" s="20">
        <f t="shared" si="6"/>
        <v>17.775003610771641</v>
      </c>
      <c r="M62" s="20">
        <f t="shared" si="6"/>
        <v>19.748907124683384</v>
      </c>
      <c r="N62" s="20">
        <f t="shared" si="6"/>
        <v>21.722810638595131</v>
      </c>
      <c r="O62" s="20">
        <f t="shared" si="6"/>
        <v>23.696714152506875</v>
      </c>
      <c r="P62" s="20">
        <f t="shared" si="6"/>
        <v>25.670617666418618</v>
      </c>
      <c r="Q62" s="20">
        <f t="shared" si="6"/>
        <v>27.644521180330361</v>
      </c>
      <c r="R62" s="20">
        <f t="shared" si="6"/>
        <v>29.618424694242105</v>
      </c>
      <c r="S62" s="20">
        <f t="shared" si="4"/>
        <v>31.592328208153848</v>
      </c>
      <c r="T62" s="20">
        <f t="shared" si="4"/>
        <v>33.566231722065602</v>
      </c>
      <c r="U62" s="20">
        <f t="shared" si="4"/>
        <v>35.540135235977338</v>
      </c>
      <c r="V62" s="20">
        <f t="shared" si="4"/>
        <v>37.514038749889075</v>
      </c>
      <c r="W62" s="20">
        <f t="shared" si="4"/>
        <v>39.487942263800825</v>
      </c>
      <c r="X62" s="20"/>
      <c r="Y62" s="20"/>
      <c r="Z62" s="20"/>
      <c r="AA62" s="20"/>
      <c r="AB62" s="20"/>
      <c r="AC62" s="20"/>
      <c r="AD62" s="20"/>
      <c r="AE62" s="20"/>
      <c r="AF62" s="20"/>
      <c r="AG62" s="20"/>
      <c r="AH62" s="20"/>
      <c r="AI62" s="20"/>
      <c r="AJ62" s="20"/>
      <c r="AK62" s="20"/>
      <c r="AL62" s="20"/>
      <c r="AM62" s="20"/>
      <c r="AN62" s="20"/>
      <c r="AO62" s="20"/>
      <c r="AP62" s="20"/>
      <c r="AQ62" s="20"/>
    </row>
    <row r="63" spans="2:43" s="19" customFormat="1" ht="11.25">
      <c r="B63" s="29">
        <f t="shared" si="3"/>
        <v>540</v>
      </c>
      <c r="C63" s="20">
        <f t="shared" si="1"/>
        <v>9.7825132403766002E-3</v>
      </c>
      <c r="D63" s="20">
        <f t="shared" si="6"/>
        <v>1.9657960356536779</v>
      </c>
      <c r="E63" s="20">
        <f t="shared" si="6"/>
        <v>3.921809558066979</v>
      </c>
      <c r="F63" s="20">
        <f t="shared" si="6"/>
        <v>5.8778230804802796</v>
      </c>
      <c r="G63" s="20">
        <f t="shared" si="6"/>
        <v>7.8338366028935811</v>
      </c>
      <c r="H63" s="20">
        <f t="shared" si="6"/>
        <v>9.7898501253068808</v>
      </c>
      <c r="I63" s="20">
        <f t="shared" si="6"/>
        <v>11.745863647720181</v>
      </c>
      <c r="J63" s="20">
        <f t="shared" si="6"/>
        <v>13.701877170133484</v>
      </c>
      <c r="K63" s="20">
        <f t="shared" si="6"/>
        <v>15.657890692546786</v>
      </c>
      <c r="L63" s="20">
        <f t="shared" si="6"/>
        <v>17.613904214960087</v>
      </c>
      <c r="M63" s="20">
        <f t="shared" si="6"/>
        <v>19.569917737373387</v>
      </c>
      <c r="N63" s="20">
        <f t="shared" si="6"/>
        <v>21.525931259786692</v>
      </c>
      <c r="O63" s="20">
        <f t="shared" si="6"/>
        <v>23.481944782199992</v>
      </c>
      <c r="P63" s="20">
        <f t="shared" si="6"/>
        <v>25.437958304613293</v>
      </c>
      <c r="Q63" s="20">
        <f t="shared" si="6"/>
        <v>27.393971827026597</v>
      </c>
      <c r="R63" s="20">
        <f t="shared" si="6"/>
        <v>29.349985349439898</v>
      </c>
      <c r="S63" s="20">
        <f t="shared" ref="S63:U75" si="7">IF(AND(((($F$25+459.67)*144*1000000*14.73/(PI()*60*60*24*(60+459.67)))*(S$34*($F$26/0.997))/(((($F$14)/2-$F$15)^2)*(($B63+$F$13))))&gt;$F$17, ((($F$25+459.67)*144*1000000*14.73/(PI()*60*60*24*(60+459.67)))*(S$34*($F$26/0.997))/(((($F$14)/2-$F$15)^2)*(($B63+$F$13))))&lt;$F$18), ((($F$25+459.67)*144*1000000*14.73/(PI()*60*60*24*(60+459.67)))*(S$34*($F$26/0.997))/(((($F$14)/2-$F$15)^2)*(($B63+$F$13)))), "----")</f>
        <v>31.305998871853198</v>
      </c>
      <c r="T63" s="20">
        <f t="shared" si="7"/>
        <v>33.262012394266506</v>
      </c>
      <c r="U63" s="20">
        <f t="shared" si="7"/>
        <v>35.218025916679807</v>
      </c>
      <c r="V63" s="20">
        <f t="shared" si="4"/>
        <v>37.1740394390931</v>
      </c>
      <c r="W63" s="20">
        <f t="shared" si="4"/>
        <v>39.130052961506408</v>
      </c>
      <c r="X63" s="20"/>
      <c r="Y63" s="20"/>
      <c r="Z63" s="20"/>
      <c r="AA63" s="20"/>
      <c r="AB63" s="20"/>
      <c r="AC63" s="20"/>
      <c r="AD63" s="20"/>
      <c r="AE63" s="20"/>
      <c r="AF63" s="20"/>
      <c r="AG63" s="20"/>
      <c r="AH63" s="20"/>
      <c r="AI63" s="20"/>
      <c r="AJ63" s="20"/>
      <c r="AK63" s="20"/>
      <c r="AL63" s="20"/>
      <c r="AM63" s="20"/>
      <c r="AN63" s="20"/>
      <c r="AO63" s="20"/>
      <c r="AP63" s="20"/>
      <c r="AQ63" s="20"/>
    </row>
    <row r="64" spans="2:43" s="19" customFormat="1" ht="11.25">
      <c r="B64" s="29">
        <f t="shared" si="3"/>
        <v>545</v>
      </c>
      <c r="C64" s="20">
        <f t="shared" ref="C64:R75" si="8">IF(AND(((($F$25+459.67)*144*1000000*14.73/(PI()*60*60*24*(60+459.67)))*(C$34*($F$26/0.997))/(((($F$14)/2-$F$15)^2)*(($B64+$F$13))))&gt;$F$17, ((($F$25+459.67)*144*1000000*14.73/(PI()*60*60*24*(60+459.67)))*(C$34*($F$26/0.997))/(((($F$14)/2-$F$15)^2)*(($B64+$F$13))))&lt;$F$18), ((($F$25+459.67)*144*1000000*14.73/(PI()*60*60*24*(60+459.67)))*(C$34*($F$26/0.997))/(((($F$14)/2-$F$15)^2)*(($B64+$F$13)))), "----")</f>
        <v>9.6946481689079139E-3</v>
      </c>
      <c r="D64" s="20">
        <f t="shared" si="8"/>
        <v>1.948139549542045</v>
      </c>
      <c r="E64" s="20">
        <f t="shared" si="8"/>
        <v>3.8865844509151821</v>
      </c>
      <c r="F64" s="20">
        <f t="shared" si="8"/>
        <v>5.8250293522883183</v>
      </c>
      <c r="G64" s="20">
        <f t="shared" si="8"/>
        <v>7.7634742536614558</v>
      </c>
      <c r="H64" s="20">
        <f t="shared" si="8"/>
        <v>9.7019191550345916</v>
      </c>
      <c r="I64" s="20">
        <f t="shared" si="8"/>
        <v>11.640364056407728</v>
      </c>
      <c r="J64" s="20">
        <f t="shared" si="8"/>
        <v>13.578808957780867</v>
      </c>
      <c r="K64" s="20">
        <f t="shared" si="8"/>
        <v>15.517253859154005</v>
      </c>
      <c r="L64" s="20">
        <f t="shared" si="8"/>
        <v>17.455698760527142</v>
      </c>
      <c r="M64" s="20">
        <f t="shared" si="8"/>
        <v>19.394143661900276</v>
      </c>
      <c r="N64" s="20">
        <f t="shared" si="8"/>
        <v>21.332588563273418</v>
      </c>
      <c r="O64" s="20">
        <f t="shared" si="8"/>
        <v>23.271033464646553</v>
      </c>
      <c r="P64" s="20">
        <f t="shared" si="8"/>
        <v>25.209478366019692</v>
      </c>
      <c r="Q64" s="20">
        <f t="shared" si="8"/>
        <v>27.14792326739283</v>
      </c>
      <c r="R64" s="20">
        <f t="shared" si="8"/>
        <v>29.086368168765969</v>
      </c>
      <c r="S64" s="20">
        <f t="shared" si="7"/>
        <v>31.024813070139103</v>
      </c>
      <c r="T64" s="20">
        <f t="shared" si="7"/>
        <v>32.963257971512249</v>
      </c>
      <c r="U64" s="20">
        <f t="shared" si="7"/>
        <v>34.90170287288538</v>
      </c>
      <c r="V64" s="20">
        <f t="shared" si="4"/>
        <v>36.840147774258512</v>
      </c>
      <c r="W64" s="20">
        <f t="shared" si="4"/>
        <v>38.778592675631657</v>
      </c>
      <c r="X64" s="20"/>
      <c r="Y64" s="20"/>
      <c r="Z64" s="20"/>
      <c r="AA64" s="20"/>
      <c r="AB64" s="20"/>
      <c r="AC64" s="20"/>
      <c r="AD64" s="20"/>
      <c r="AE64" s="20"/>
      <c r="AF64" s="20"/>
      <c r="AG64" s="20"/>
      <c r="AH64" s="20"/>
      <c r="AI64" s="20"/>
      <c r="AJ64" s="20"/>
      <c r="AK64" s="20"/>
      <c r="AL64" s="20"/>
      <c r="AM64" s="20"/>
      <c r="AN64" s="20"/>
      <c r="AO64" s="20"/>
      <c r="AP64" s="20"/>
      <c r="AQ64" s="20"/>
    </row>
    <row r="65" spans="1:43" s="19" customFormat="1" ht="11.25">
      <c r="B65" s="29">
        <f t="shared" si="3"/>
        <v>550</v>
      </c>
      <c r="C65" s="20">
        <f t="shared" si="8"/>
        <v>9.6083474287222397E-3</v>
      </c>
      <c r="D65" s="20">
        <f t="shared" si="8"/>
        <v>1.9307974158017338</v>
      </c>
      <c r="E65" s="20">
        <f t="shared" si="8"/>
        <v>3.8519864841747453</v>
      </c>
      <c r="F65" s="20">
        <f t="shared" si="8"/>
        <v>5.7731755525477562</v>
      </c>
      <c r="G65" s="20">
        <f t="shared" si="8"/>
        <v>7.6943646209207683</v>
      </c>
      <c r="H65" s="20">
        <f t="shared" si="8"/>
        <v>9.6155536892937796</v>
      </c>
      <c r="I65" s="20">
        <f t="shared" si="8"/>
        <v>11.53674275766679</v>
      </c>
      <c r="J65" s="20">
        <f t="shared" si="8"/>
        <v>13.457931826039802</v>
      </c>
      <c r="K65" s="20">
        <f t="shared" si="8"/>
        <v>15.379120894412814</v>
      </c>
      <c r="L65" s="20">
        <f t="shared" si="8"/>
        <v>17.300309962785825</v>
      </c>
      <c r="M65" s="20">
        <f t="shared" si="8"/>
        <v>19.221499031158835</v>
      </c>
      <c r="N65" s="20">
        <f t="shared" si="8"/>
        <v>21.142688099531853</v>
      </c>
      <c r="O65" s="20">
        <f t="shared" si="8"/>
        <v>23.063877167904863</v>
      </c>
      <c r="P65" s="20">
        <f t="shared" si="8"/>
        <v>24.985066236277873</v>
      </c>
      <c r="Q65" s="20">
        <f t="shared" si="8"/>
        <v>26.906255304650887</v>
      </c>
      <c r="R65" s="20">
        <f t="shared" si="8"/>
        <v>28.827444373023898</v>
      </c>
      <c r="S65" s="20">
        <f t="shared" si="7"/>
        <v>30.748633441396908</v>
      </c>
      <c r="T65" s="20">
        <f t="shared" si="7"/>
        <v>32.669822509769929</v>
      </c>
      <c r="U65" s="20">
        <f t="shared" si="7"/>
        <v>34.59101157814294</v>
      </c>
      <c r="V65" s="20">
        <f t="shared" si="4"/>
        <v>36.512200646515943</v>
      </c>
      <c r="W65" s="20">
        <f t="shared" si="4"/>
        <v>38.43338971488896</v>
      </c>
      <c r="X65" s="20"/>
      <c r="Y65" s="20"/>
      <c r="Z65" s="20"/>
      <c r="AA65" s="20"/>
      <c r="AB65" s="20"/>
      <c r="AC65" s="20"/>
      <c r="AD65" s="20"/>
      <c r="AE65" s="20"/>
      <c r="AF65" s="20"/>
      <c r="AG65" s="20"/>
      <c r="AH65" s="20"/>
      <c r="AI65" s="20"/>
      <c r="AJ65" s="20"/>
      <c r="AK65" s="20"/>
      <c r="AL65" s="20"/>
      <c r="AM65" s="20"/>
      <c r="AN65" s="20"/>
      <c r="AO65" s="20"/>
      <c r="AP65" s="20"/>
      <c r="AQ65" s="20"/>
    </row>
    <row r="66" spans="1:43" s="19" customFormat="1" ht="11.25">
      <c r="B66" s="29">
        <f t="shared" si="3"/>
        <v>555</v>
      </c>
      <c r="C66" s="20">
        <f t="shared" si="8"/>
        <v>9.5235696118900794E-3</v>
      </c>
      <c r="D66" s="20">
        <f t="shared" si="8"/>
        <v>1.9137613135093112</v>
      </c>
      <c r="E66" s="20">
        <f t="shared" si="8"/>
        <v>3.8179990574067322</v>
      </c>
      <c r="F66" s="20">
        <f t="shared" si="8"/>
        <v>5.7222368013041534</v>
      </c>
      <c r="G66" s="20">
        <f t="shared" si="8"/>
        <v>7.6264745452015745</v>
      </c>
      <c r="H66" s="20">
        <f t="shared" si="8"/>
        <v>9.5307122890989948</v>
      </c>
      <c r="I66" s="20">
        <f t="shared" si="8"/>
        <v>11.434950032996415</v>
      </c>
      <c r="J66" s="20">
        <f t="shared" si="8"/>
        <v>13.339187776893837</v>
      </c>
      <c r="K66" s="20">
        <f t="shared" si="8"/>
        <v>15.243425520791259</v>
      </c>
      <c r="L66" s="20">
        <f t="shared" si="8"/>
        <v>17.147663264688681</v>
      </c>
      <c r="M66" s="20">
        <f t="shared" si="8"/>
        <v>19.0519010085861</v>
      </c>
      <c r="N66" s="20">
        <f t="shared" si="8"/>
        <v>20.956138752483525</v>
      </c>
      <c r="O66" s="20">
        <f t="shared" si="8"/>
        <v>22.860376496380947</v>
      </c>
      <c r="P66" s="20">
        <f t="shared" si="8"/>
        <v>24.764614240278366</v>
      </c>
      <c r="Q66" s="20">
        <f t="shared" si="8"/>
        <v>26.668851984175792</v>
      </c>
      <c r="R66" s="20">
        <f t="shared" si="8"/>
        <v>28.57308972807321</v>
      </c>
      <c r="S66" s="20">
        <f t="shared" si="7"/>
        <v>30.477327471970632</v>
      </c>
      <c r="T66" s="20">
        <f t="shared" si="7"/>
        <v>32.381565215868058</v>
      </c>
      <c r="U66" s="20">
        <f t="shared" si="7"/>
        <v>34.285802959765476</v>
      </c>
      <c r="V66" s="20">
        <f t="shared" si="4"/>
        <v>36.190040703662895</v>
      </c>
      <c r="W66" s="20">
        <f t="shared" si="4"/>
        <v>38.09427844756032</v>
      </c>
      <c r="X66" s="20"/>
      <c r="Y66" s="20"/>
      <c r="Z66" s="20"/>
      <c r="AA66" s="20"/>
      <c r="AB66" s="20"/>
      <c r="AC66" s="20"/>
      <c r="AD66" s="20"/>
      <c r="AE66" s="20"/>
      <c r="AF66" s="20"/>
      <c r="AG66" s="20"/>
      <c r="AH66" s="20"/>
      <c r="AI66" s="20"/>
      <c r="AJ66" s="20"/>
      <c r="AK66" s="20"/>
      <c r="AL66" s="20"/>
      <c r="AM66" s="20"/>
      <c r="AN66" s="20"/>
      <c r="AO66" s="20"/>
      <c r="AP66" s="20"/>
      <c r="AQ66" s="20"/>
    </row>
    <row r="67" spans="1:43" s="19" customFormat="1" ht="11.25">
      <c r="B67" s="29">
        <f t="shared" si="3"/>
        <v>560</v>
      </c>
      <c r="C67" s="20">
        <f t="shared" si="8"/>
        <v>9.4402747591267322E-3</v>
      </c>
      <c r="D67" s="20">
        <f t="shared" si="8"/>
        <v>1.8970232128465168</v>
      </c>
      <c r="E67" s="20">
        <f t="shared" si="8"/>
        <v>3.7846061509339064</v>
      </c>
      <c r="F67" s="20">
        <f t="shared" si="8"/>
        <v>5.6721890890212956</v>
      </c>
      <c r="G67" s="20">
        <f t="shared" si="8"/>
        <v>7.5597720271086857</v>
      </c>
      <c r="H67" s="20">
        <f t="shared" si="8"/>
        <v>9.4473549651960749</v>
      </c>
      <c r="I67" s="20">
        <f t="shared" si="8"/>
        <v>11.334937903283464</v>
      </c>
      <c r="J67" s="20">
        <f t="shared" si="8"/>
        <v>13.222520841370855</v>
      </c>
      <c r="K67" s="20">
        <f t="shared" si="8"/>
        <v>15.110103779458246</v>
      </c>
      <c r="L67" s="20">
        <f t="shared" si="8"/>
        <v>16.997686717545637</v>
      </c>
      <c r="M67" s="20">
        <f t="shared" si="8"/>
        <v>18.885269655633024</v>
      </c>
      <c r="N67" s="20">
        <f t="shared" si="8"/>
        <v>20.772852593720419</v>
      </c>
      <c r="O67" s="20">
        <f t="shared" si="8"/>
        <v>22.660435531807806</v>
      </c>
      <c r="P67" s="20">
        <f t="shared" si="8"/>
        <v>24.548018469895197</v>
      </c>
      <c r="Q67" s="20">
        <f t="shared" si="8"/>
        <v>26.435601407982588</v>
      </c>
      <c r="R67" s="20">
        <f t="shared" si="8"/>
        <v>28.323184346069979</v>
      </c>
      <c r="S67" s="20">
        <f t="shared" si="7"/>
        <v>30.210767284157367</v>
      </c>
      <c r="T67" s="20">
        <f t="shared" si="7"/>
        <v>32.098350222244761</v>
      </c>
      <c r="U67" s="20">
        <f t="shared" si="7"/>
        <v>33.985933160332152</v>
      </c>
      <c r="V67" s="20">
        <f t="shared" si="4"/>
        <v>35.873516098419536</v>
      </c>
      <c r="W67" s="20">
        <f t="shared" si="4"/>
        <v>37.761099036506927</v>
      </c>
      <c r="X67" s="20"/>
      <c r="Y67" s="20"/>
      <c r="Z67" s="20"/>
      <c r="AA67" s="20"/>
      <c r="AB67" s="20"/>
      <c r="AC67" s="20"/>
      <c r="AD67" s="20"/>
      <c r="AE67" s="20"/>
      <c r="AF67" s="20"/>
      <c r="AG67" s="20"/>
      <c r="AH67" s="20"/>
      <c r="AI67" s="20"/>
      <c r="AJ67" s="20"/>
      <c r="AK67" s="20"/>
      <c r="AL67" s="20"/>
      <c r="AM67" s="20"/>
      <c r="AN67" s="20"/>
      <c r="AO67" s="20"/>
      <c r="AP67" s="20"/>
      <c r="AQ67" s="20"/>
    </row>
    <row r="68" spans="1:43" s="19" customFormat="1" ht="11.25">
      <c r="B68" s="29">
        <f t="shared" si="3"/>
        <v>565</v>
      </c>
      <c r="C68" s="20">
        <f t="shared" si="8"/>
        <v>9.3584242969910209E-3</v>
      </c>
      <c r="D68" s="20">
        <f t="shared" si="8"/>
        <v>1.8805753624803454</v>
      </c>
      <c r="E68" s="20">
        <f t="shared" si="8"/>
        <v>3.7517923006636997</v>
      </c>
      <c r="F68" s="20">
        <f t="shared" si="8"/>
        <v>5.6230092388470538</v>
      </c>
      <c r="G68" s="20">
        <f t="shared" si="8"/>
        <v>7.4942261770304084</v>
      </c>
      <c r="H68" s="20">
        <f t="shared" si="8"/>
        <v>9.3654431152137629</v>
      </c>
      <c r="I68" s="20">
        <f t="shared" si="8"/>
        <v>11.236660053397117</v>
      </c>
      <c r="J68" s="20">
        <f t="shared" si="8"/>
        <v>13.107876991580472</v>
      </c>
      <c r="K68" s="20">
        <f t="shared" si="8"/>
        <v>14.979093929763827</v>
      </c>
      <c r="L68" s="20">
        <f t="shared" si="8"/>
        <v>16.850310867947179</v>
      </c>
      <c r="M68" s="20">
        <f t="shared" si="8"/>
        <v>18.721527806130535</v>
      </c>
      <c r="N68" s="20">
        <f t="shared" si="8"/>
        <v>20.59274474431389</v>
      </c>
      <c r="O68" s="20">
        <f t="shared" si="8"/>
        <v>22.463961682497246</v>
      </c>
      <c r="P68" s="20">
        <f t="shared" si="8"/>
        <v>24.335178620680601</v>
      </c>
      <c r="Q68" s="20">
        <f t="shared" si="8"/>
        <v>26.206395558863957</v>
      </c>
      <c r="R68" s="20">
        <f t="shared" si="8"/>
        <v>28.077612497047312</v>
      </c>
      <c r="S68" s="20">
        <f t="shared" si="7"/>
        <v>29.948829435230664</v>
      </c>
      <c r="T68" s="20">
        <f t="shared" si="7"/>
        <v>31.820046373414023</v>
      </c>
      <c r="U68" s="20">
        <f t="shared" si="7"/>
        <v>33.691263311597375</v>
      </c>
      <c r="V68" s="20">
        <f t="shared" si="4"/>
        <v>35.562480249780727</v>
      </c>
      <c r="W68" s="20">
        <f t="shared" si="4"/>
        <v>37.433697187964086</v>
      </c>
      <c r="X68" s="20"/>
      <c r="Y68" s="20"/>
      <c r="Z68" s="20"/>
      <c r="AA68" s="20"/>
      <c r="AB68" s="20"/>
      <c r="AC68" s="20"/>
      <c r="AD68" s="20"/>
      <c r="AE68" s="20"/>
      <c r="AF68" s="20"/>
      <c r="AG68" s="20"/>
      <c r="AH68" s="20"/>
      <c r="AI68" s="20"/>
      <c r="AJ68" s="20"/>
      <c r="AK68" s="20"/>
      <c r="AL68" s="20"/>
      <c r="AM68" s="20"/>
      <c r="AN68" s="20"/>
      <c r="AO68" s="20"/>
      <c r="AP68" s="20"/>
      <c r="AQ68" s="20"/>
    </row>
    <row r="69" spans="1:43" s="19" customFormat="1" ht="11.25">
      <c r="B69" s="29">
        <f t="shared" si="3"/>
        <v>570</v>
      </c>
      <c r="C69" s="20">
        <f t="shared" si="8"/>
        <v>9.2779809783230041E-3</v>
      </c>
      <c r="D69" s="20">
        <f t="shared" si="8"/>
        <v>1.8644102775940077</v>
      </c>
      <c r="E69" s="20">
        <f t="shared" si="8"/>
        <v>3.7195425742096924</v>
      </c>
      <c r="F69" s="20">
        <f t="shared" si="8"/>
        <v>5.5746748708253762</v>
      </c>
      <c r="G69" s="20">
        <f t="shared" si="8"/>
        <v>7.4298071674410613</v>
      </c>
      <c r="H69" s="20">
        <f t="shared" si="8"/>
        <v>9.2849394640567446</v>
      </c>
      <c r="I69" s="20">
        <f t="shared" si="8"/>
        <v>11.140071760672429</v>
      </c>
      <c r="J69" s="20">
        <f t="shared" si="8"/>
        <v>12.995204057288115</v>
      </c>
      <c r="K69" s="20">
        <f t="shared" si="8"/>
        <v>14.850336353903801</v>
      </c>
      <c r="L69" s="20">
        <f t="shared" si="8"/>
        <v>16.705468650519485</v>
      </c>
      <c r="M69" s="20">
        <f t="shared" si="8"/>
        <v>18.560600947135168</v>
      </c>
      <c r="N69" s="20">
        <f t="shared" si="8"/>
        <v>20.415733243750857</v>
      </c>
      <c r="O69" s="20">
        <f t="shared" si="8"/>
        <v>22.27086554036654</v>
      </c>
      <c r="P69" s="20">
        <f t="shared" si="8"/>
        <v>24.125997836982226</v>
      </c>
      <c r="Q69" s="20">
        <f t="shared" si="8"/>
        <v>25.981130133597912</v>
      </c>
      <c r="R69" s="20">
        <f t="shared" si="8"/>
        <v>27.836262430213594</v>
      </c>
      <c r="S69" s="20">
        <f t="shared" si="7"/>
        <v>29.69139472682928</v>
      </c>
      <c r="T69" s="20">
        <f t="shared" si="7"/>
        <v>31.54652702344497</v>
      </c>
      <c r="U69" s="20">
        <f t="shared" si="7"/>
        <v>33.401659320060652</v>
      </c>
      <c r="V69" s="20">
        <f t="shared" si="4"/>
        <v>35.256791616676331</v>
      </c>
      <c r="W69" s="20">
        <f t="shared" si="4"/>
        <v>37.111923913292024</v>
      </c>
      <c r="X69" s="20"/>
      <c r="Y69" s="20"/>
      <c r="Z69" s="20"/>
      <c r="AA69" s="20"/>
      <c r="AB69" s="20"/>
      <c r="AC69" s="20"/>
      <c r="AD69" s="20"/>
      <c r="AE69" s="20"/>
      <c r="AF69" s="20"/>
      <c r="AG69" s="20"/>
      <c r="AH69" s="20"/>
      <c r="AI69" s="20"/>
      <c r="AJ69" s="20"/>
      <c r="AK69" s="20"/>
      <c r="AL69" s="20"/>
      <c r="AM69" s="20"/>
      <c r="AN69" s="20"/>
      <c r="AO69" s="20"/>
      <c r="AP69" s="20"/>
      <c r="AQ69" s="20"/>
    </row>
    <row r="70" spans="1:43" s="19" customFormat="1" ht="11.25">
      <c r="B70" s="29">
        <f t="shared" si="3"/>
        <v>575</v>
      </c>
      <c r="C70" s="20">
        <f t="shared" si="8"/>
        <v>9.1989088257274088E-3</v>
      </c>
      <c r="D70" s="20">
        <f t="shared" si="8"/>
        <v>1.8485207285299226</v>
      </c>
      <c r="E70" s="20">
        <f t="shared" si="8"/>
        <v>3.6878425482341175</v>
      </c>
      <c r="F70" s="20">
        <f t="shared" si="8"/>
        <v>5.5271643679383118</v>
      </c>
      <c r="G70" s="20">
        <f t="shared" si="8"/>
        <v>7.3664861876425078</v>
      </c>
      <c r="H70" s="20">
        <f t="shared" si="8"/>
        <v>9.2058080073467021</v>
      </c>
      <c r="I70" s="20">
        <f t="shared" si="8"/>
        <v>11.045129827050896</v>
      </c>
      <c r="J70" s="20">
        <f t="shared" si="8"/>
        <v>12.884451646755092</v>
      </c>
      <c r="K70" s="20">
        <f t="shared" si="8"/>
        <v>14.723773466459289</v>
      </c>
      <c r="L70" s="20">
        <f t="shared" si="8"/>
        <v>16.563095286163485</v>
      </c>
      <c r="M70" s="20">
        <f t="shared" si="8"/>
        <v>18.402417105867677</v>
      </c>
      <c r="N70" s="20">
        <f t="shared" si="8"/>
        <v>20.241738925571877</v>
      </c>
      <c r="O70" s="20">
        <f t="shared" si="8"/>
        <v>22.081060745276069</v>
      </c>
      <c r="P70" s="20">
        <f t="shared" si="8"/>
        <v>23.920382564980265</v>
      </c>
      <c r="Q70" s="20">
        <f t="shared" si="8"/>
        <v>25.759704384684461</v>
      </c>
      <c r="R70" s="20">
        <f t="shared" si="8"/>
        <v>27.599026204388657</v>
      </c>
      <c r="S70" s="20">
        <f t="shared" si="7"/>
        <v>29.43834802409285</v>
      </c>
      <c r="T70" s="20">
        <f t="shared" si="7"/>
        <v>31.277669843797053</v>
      </c>
      <c r="U70" s="20">
        <f t="shared" si="7"/>
        <v>33.116991663501246</v>
      </c>
      <c r="V70" s="20">
        <f t="shared" si="4"/>
        <v>34.956313483205435</v>
      </c>
      <c r="W70" s="20">
        <f t="shared" si="4"/>
        <v>36.795635302909638</v>
      </c>
      <c r="X70" s="20"/>
      <c r="Y70" s="20"/>
      <c r="Z70" s="20"/>
      <c r="AA70" s="20"/>
      <c r="AB70" s="20"/>
      <c r="AC70" s="20"/>
      <c r="AD70" s="20"/>
      <c r="AE70" s="20"/>
      <c r="AF70" s="20"/>
      <c r="AG70" s="20"/>
      <c r="AH70" s="20"/>
      <c r="AI70" s="20"/>
      <c r="AJ70" s="20"/>
      <c r="AK70" s="20"/>
      <c r="AL70" s="20"/>
      <c r="AM70" s="20"/>
      <c r="AN70" s="20"/>
      <c r="AO70" s="20"/>
      <c r="AP70" s="20"/>
      <c r="AQ70" s="20"/>
    </row>
    <row r="71" spans="1:43" s="19" customFormat="1" ht="11.25">
      <c r="B71" s="29">
        <f t="shared" si="3"/>
        <v>580</v>
      </c>
      <c r="C71" s="20">
        <f t="shared" si="8"/>
        <v>9.1211730779226403E-3</v>
      </c>
      <c r="D71" s="20">
        <f t="shared" si="8"/>
        <v>1.8328997300085546</v>
      </c>
      <c r="E71" s="20">
        <f t="shared" si="8"/>
        <v>3.6566782869391861</v>
      </c>
      <c r="F71" s="20">
        <f t="shared" si="8"/>
        <v>5.4804568438698178</v>
      </c>
      <c r="G71" s="20">
        <f t="shared" si="8"/>
        <v>7.30423540080045</v>
      </c>
      <c r="H71" s="20">
        <f t="shared" si="8"/>
        <v>9.1280139577310813</v>
      </c>
      <c r="I71" s="20">
        <f t="shared" si="8"/>
        <v>10.951792514661712</v>
      </c>
      <c r="J71" s="20">
        <f t="shared" si="8"/>
        <v>12.775571071592346</v>
      </c>
      <c r="K71" s="20">
        <f t="shared" si="8"/>
        <v>14.599349628522978</v>
      </c>
      <c r="L71" s="20">
        <f t="shared" si="8"/>
        <v>16.42312818545361</v>
      </c>
      <c r="M71" s="20">
        <f t="shared" si="8"/>
        <v>18.24690674238424</v>
      </c>
      <c r="N71" s="20">
        <f t="shared" si="8"/>
        <v>20.070685299314874</v>
      </c>
      <c r="O71" s="20">
        <f t="shared" si="8"/>
        <v>21.894463856245505</v>
      </c>
      <c r="P71" s="20">
        <f t="shared" si="8"/>
        <v>23.718242413176139</v>
      </c>
      <c r="Q71" s="20">
        <f t="shared" si="8"/>
        <v>25.542020970106773</v>
      </c>
      <c r="R71" s="20">
        <f t="shared" si="8"/>
        <v>27.365799527037403</v>
      </c>
      <c r="S71" s="20">
        <f t="shared" si="7"/>
        <v>29.189578083968033</v>
      </c>
      <c r="T71" s="20">
        <f t="shared" si="7"/>
        <v>31.013356640898671</v>
      </c>
      <c r="U71" s="20">
        <f t="shared" si="7"/>
        <v>32.837135197829305</v>
      </c>
      <c r="V71" s="20">
        <f t="shared" si="4"/>
        <v>34.660913754759932</v>
      </c>
      <c r="W71" s="20">
        <f t="shared" si="4"/>
        <v>36.484692311690566</v>
      </c>
      <c r="X71" s="20"/>
      <c r="Y71" s="20"/>
      <c r="Z71" s="20"/>
      <c r="AA71" s="20"/>
      <c r="AB71" s="20"/>
      <c r="AC71" s="20"/>
      <c r="AD71" s="20"/>
      <c r="AE71" s="20"/>
      <c r="AF71" s="20"/>
      <c r="AG71" s="20"/>
      <c r="AH71" s="20"/>
      <c r="AI71" s="20"/>
      <c r="AJ71" s="20"/>
      <c r="AK71" s="20"/>
      <c r="AL71" s="20"/>
      <c r="AM71" s="20"/>
      <c r="AN71" s="20"/>
      <c r="AO71" s="20"/>
      <c r="AP71" s="20"/>
      <c r="AQ71" s="20"/>
    </row>
    <row r="72" spans="1:43" s="21" customFormat="1" ht="11.25">
      <c r="B72" s="29">
        <f t="shared" si="3"/>
        <v>585</v>
      </c>
      <c r="C72" s="20">
        <f t="shared" si="8"/>
        <v>9.0447401387872915E-3</v>
      </c>
      <c r="D72" s="20">
        <f t="shared" si="8"/>
        <v>1.8175405308893062</v>
      </c>
      <c r="E72" s="20">
        <f t="shared" si="8"/>
        <v>3.626036321639825</v>
      </c>
      <c r="F72" s="20">
        <f t="shared" si="8"/>
        <v>5.4345321123903432</v>
      </c>
      <c r="G72" s="20">
        <f t="shared" si="8"/>
        <v>7.2430279031408622</v>
      </c>
      <c r="H72" s="20">
        <f t="shared" si="8"/>
        <v>9.0515236938913812</v>
      </c>
      <c r="I72" s="20">
        <f t="shared" si="8"/>
        <v>10.860019484641899</v>
      </c>
      <c r="J72" s="20">
        <f t="shared" si="8"/>
        <v>12.668515275392419</v>
      </c>
      <c r="K72" s="20">
        <f t="shared" si="8"/>
        <v>14.477011066142939</v>
      </c>
      <c r="L72" s="20">
        <f t="shared" si="8"/>
        <v>16.285506856893459</v>
      </c>
      <c r="M72" s="20">
        <f t="shared" si="8"/>
        <v>18.094002647643975</v>
      </c>
      <c r="N72" s="20">
        <f t="shared" si="8"/>
        <v>19.902498438394499</v>
      </c>
      <c r="O72" s="20">
        <f t="shared" si="8"/>
        <v>21.710994229145015</v>
      </c>
      <c r="P72" s="20">
        <f t="shared" si="8"/>
        <v>23.519490019895535</v>
      </c>
      <c r="Q72" s="20">
        <f t="shared" si="8"/>
        <v>25.327985810646055</v>
      </c>
      <c r="R72" s="20">
        <f t="shared" si="8"/>
        <v>27.136481601396575</v>
      </c>
      <c r="S72" s="20">
        <f t="shared" si="7"/>
        <v>28.944977392147091</v>
      </c>
      <c r="T72" s="20">
        <f t="shared" si="7"/>
        <v>30.753473182897618</v>
      </c>
      <c r="U72" s="20">
        <f t="shared" si="7"/>
        <v>32.561968973648135</v>
      </c>
      <c r="V72" s="20">
        <f t="shared" si="4"/>
        <v>34.370464764398648</v>
      </c>
      <c r="W72" s="20">
        <f t="shared" si="4"/>
        <v>36.178960555149175</v>
      </c>
      <c r="X72" s="20"/>
      <c r="Y72" s="20"/>
      <c r="Z72" s="20"/>
      <c r="AA72" s="20"/>
      <c r="AB72" s="20"/>
      <c r="AC72" s="20"/>
      <c r="AD72" s="20"/>
      <c r="AE72" s="20"/>
      <c r="AF72" s="20"/>
      <c r="AG72" s="20"/>
      <c r="AH72" s="20"/>
      <c r="AI72" s="20"/>
      <c r="AJ72" s="20"/>
      <c r="AK72" s="20"/>
      <c r="AL72" s="20"/>
      <c r="AM72" s="20"/>
      <c r="AN72" s="20"/>
      <c r="AO72" s="20"/>
      <c r="AP72" s="20"/>
      <c r="AQ72" s="20"/>
    </row>
    <row r="73" spans="1:43" s="21" customFormat="1" ht="11.25">
      <c r="B73" s="29">
        <f t="shared" si="3"/>
        <v>590</v>
      </c>
      <c r="C73" s="20">
        <f t="shared" si="8"/>
        <v>8.9695775289472066E-3</v>
      </c>
      <c r="D73" s="20">
        <f t="shared" si="8"/>
        <v>1.8024366044419411</v>
      </c>
      <c r="E73" s="20">
        <f t="shared" si="8"/>
        <v>3.5959036313549344</v>
      </c>
      <c r="F73" s="20">
        <f t="shared" si="8"/>
        <v>5.3893706582679277</v>
      </c>
      <c r="G73" s="20">
        <f t="shared" si="8"/>
        <v>7.1828376851809219</v>
      </c>
      <c r="H73" s="20">
        <f t="shared" si="8"/>
        <v>8.9763047120939152</v>
      </c>
      <c r="I73" s="20">
        <f t="shared" si="8"/>
        <v>10.769771739006908</v>
      </c>
      <c r="J73" s="20">
        <f t="shared" si="8"/>
        <v>12.563238765919904</v>
      </c>
      <c r="K73" s="20">
        <f t="shared" si="8"/>
        <v>14.356705792832898</v>
      </c>
      <c r="L73" s="20">
        <f t="shared" si="8"/>
        <v>16.15017281974589</v>
      </c>
      <c r="M73" s="20">
        <f t="shared" si="8"/>
        <v>17.943639846658883</v>
      </c>
      <c r="N73" s="20">
        <f t="shared" si="8"/>
        <v>19.737106873571879</v>
      </c>
      <c r="O73" s="20">
        <f t="shared" si="8"/>
        <v>21.530573900484875</v>
      </c>
      <c r="P73" s="20">
        <f t="shared" si="8"/>
        <v>23.324040927397867</v>
      </c>
      <c r="Q73" s="20">
        <f t="shared" si="8"/>
        <v>25.117507954310863</v>
      </c>
      <c r="R73" s="20">
        <f t="shared" si="8"/>
        <v>26.910974981223855</v>
      </c>
      <c r="S73" s="20">
        <f t="shared" si="7"/>
        <v>28.704442008136848</v>
      </c>
      <c r="T73" s="20">
        <f t="shared" si="7"/>
        <v>30.497909035049847</v>
      </c>
      <c r="U73" s="20">
        <f t="shared" si="7"/>
        <v>32.291376061962843</v>
      </c>
      <c r="V73" s="20">
        <f t="shared" si="4"/>
        <v>34.084843088875829</v>
      </c>
      <c r="W73" s="20">
        <f t="shared" si="4"/>
        <v>35.878310115788828</v>
      </c>
      <c r="X73" s="20"/>
      <c r="Y73" s="20"/>
      <c r="Z73" s="20"/>
      <c r="AA73" s="20"/>
      <c r="AB73" s="20"/>
      <c r="AC73" s="20"/>
      <c r="AD73" s="20"/>
      <c r="AE73" s="20"/>
      <c r="AF73" s="20"/>
      <c r="AG73" s="20"/>
      <c r="AH73" s="20"/>
      <c r="AI73" s="20"/>
      <c r="AJ73" s="20"/>
      <c r="AK73" s="20"/>
      <c r="AL73" s="20"/>
      <c r="AM73" s="20"/>
      <c r="AN73" s="20"/>
      <c r="AO73" s="20"/>
      <c r="AP73" s="20"/>
      <c r="AQ73" s="20"/>
    </row>
    <row r="74" spans="1:43" s="21" customFormat="1" ht="11.25">
      <c r="B74" s="29">
        <f t="shared" si="3"/>
        <v>595</v>
      </c>
      <c r="C74" s="20">
        <f t="shared" si="8"/>
        <v>8.8956538397565368E-3</v>
      </c>
      <c r="D74" s="20">
        <f t="shared" si="8"/>
        <v>1.787581639099076</v>
      </c>
      <c r="E74" s="20">
        <f t="shared" si="8"/>
        <v>3.5662676243583955</v>
      </c>
      <c r="F74" s="20">
        <f t="shared" si="8"/>
        <v>5.3449536096177139</v>
      </c>
      <c r="G74" s="20">
        <f t="shared" si="8"/>
        <v>7.1236395948770337</v>
      </c>
      <c r="H74" s="20">
        <f t="shared" si="8"/>
        <v>8.9023255801363526</v>
      </c>
      <c r="I74" s="20">
        <f t="shared" si="8"/>
        <v>10.681011565395671</v>
      </c>
      <c r="J74" s="20">
        <f t="shared" si="8"/>
        <v>12.459697550654992</v>
      </c>
      <c r="K74" s="20">
        <f t="shared" si="8"/>
        <v>14.238383535914313</v>
      </c>
      <c r="L74" s="20">
        <f t="shared" si="8"/>
        <v>16.017069521173632</v>
      </c>
      <c r="M74" s="20">
        <f t="shared" si="8"/>
        <v>17.79575550643295</v>
      </c>
      <c r="N74" s="20">
        <f t="shared" si="8"/>
        <v>19.574441491692273</v>
      </c>
      <c r="O74" s="20">
        <f t="shared" si="8"/>
        <v>21.353127476951592</v>
      </c>
      <c r="P74" s="20">
        <f t="shared" si="8"/>
        <v>23.131813462210911</v>
      </c>
      <c r="Q74" s="20">
        <f t="shared" si="8"/>
        <v>24.910499447470233</v>
      </c>
      <c r="R74" s="20">
        <f t="shared" si="8"/>
        <v>26.689185432729552</v>
      </c>
      <c r="S74" s="20">
        <f t="shared" si="7"/>
        <v>28.467871417988871</v>
      </c>
      <c r="T74" s="20">
        <f t="shared" si="7"/>
        <v>30.246557403248193</v>
      </c>
      <c r="U74" s="20">
        <f t="shared" si="7"/>
        <v>32.025243388507512</v>
      </c>
      <c r="V74" s="20">
        <f t="shared" si="4"/>
        <v>33.803929373766827</v>
      </c>
      <c r="W74" s="20">
        <f t="shared" si="4"/>
        <v>35.58261535902615</v>
      </c>
      <c r="X74" s="20"/>
      <c r="Y74" s="20"/>
      <c r="Z74" s="20"/>
      <c r="AA74" s="20"/>
      <c r="AB74" s="20"/>
      <c r="AC74" s="20"/>
      <c r="AD74" s="20"/>
      <c r="AE74" s="20"/>
      <c r="AF74" s="20"/>
      <c r="AG74" s="20"/>
      <c r="AH74" s="20"/>
      <c r="AI74" s="20"/>
      <c r="AJ74" s="20"/>
      <c r="AK74" s="20"/>
      <c r="AL74" s="20"/>
      <c r="AM74" s="20"/>
      <c r="AN74" s="20"/>
      <c r="AO74" s="20"/>
      <c r="AP74" s="20"/>
      <c r="AQ74" s="20"/>
    </row>
    <row r="75" spans="1:43" s="21" customFormat="1" ht="11.25">
      <c r="B75" s="29">
        <f t="shared" si="3"/>
        <v>600</v>
      </c>
      <c r="C75" s="20">
        <f t="shared" si="8"/>
        <v>8.8229386895358405E-3</v>
      </c>
      <c r="D75" s="20">
        <f t="shared" si="8"/>
        <v>1.772969529662227</v>
      </c>
      <c r="E75" s="20">
        <f t="shared" si="8"/>
        <v>3.5371161206349182</v>
      </c>
      <c r="F75" s="20">
        <f t="shared" si="8"/>
        <v>5.3012627116076088</v>
      </c>
      <c r="G75" s="20">
        <f t="shared" si="8"/>
        <v>7.0654093025803002</v>
      </c>
      <c r="H75" s="20">
        <f t="shared" si="8"/>
        <v>8.8295558935529908</v>
      </c>
      <c r="I75" s="20">
        <f t="shared" si="8"/>
        <v>10.593702484525682</v>
      </c>
      <c r="J75" s="20">
        <f t="shared" si="8"/>
        <v>12.357849075498374</v>
      </c>
      <c r="K75" s="20">
        <f t="shared" si="8"/>
        <v>14.121995666471065</v>
      </c>
      <c r="L75" s="20">
        <f t="shared" si="8"/>
        <v>15.886142257443757</v>
      </c>
      <c r="M75" s="20">
        <f t="shared" si="8"/>
        <v>17.650288848416448</v>
      </c>
      <c r="N75" s="20">
        <f t="shared" si="8"/>
        <v>19.414435439389141</v>
      </c>
      <c r="O75" s="20">
        <f t="shared" si="8"/>
        <v>21.178582030361831</v>
      </c>
      <c r="P75" s="20">
        <f t="shared" si="8"/>
        <v>22.942728621334521</v>
      </c>
      <c r="Q75" s="20">
        <f t="shared" si="8"/>
        <v>24.706875212307217</v>
      </c>
      <c r="R75" s="20">
        <f t="shared" si="8"/>
        <v>26.471021803279907</v>
      </c>
      <c r="S75" s="20">
        <f t="shared" si="7"/>
        <v>28.235168394252597</v>
      </c>
      <c r="T75" s="20">
        <f t="shared" si="7"/>
        <v>29.999314985225293</v>
      </c>
      <c r="U75" s="20">
        <f t="shared" si="7"/>
        <v>31.763461576197983</v>
      </c>
      <c r="V75" s="20">
        <f t="shared" si="4"/>
        <v>33.527608167170669</v>
      </c>
      <c r="W75" s="20">
        <f t="shared" si="4"/>
        <v>35.291754758143362</v>
      </c>
      <c r="X75" s="20"/>
      <c r="Y75" s="20"/>
      <c r="Z75" s="20"/>
      <c r="AA75" s="20"/>
      <c r="AB75" s="20"/>
      <c r="AC75" s="20"/>
      <c r="AD75" s="20"/>
      <c r="AE75" s="20"/>
      <c r="AF75" s="20"/>
      <c r="AG75" s="20"/>
      <c r="AH75" s="20"/>
      <c r="AI75" s="20"/>
      <c r="AJ75" s="20"/>
      <c r="AK75" s="20"/>
      <c r="AL75" s="20"/>
      <c r="AM75" s="20"/>
      <c r="AN75" s="20"/>
      <c r="AO75" s="20"/>
      <c r="AP75" s="20"/>
      <c r="AQ75" s="20"/>
    </row>
    <row r="76" spans="1:43" s="21" customFormat="1" ht="11.25">
      <c r="B76" s="17"/>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43" s="21" customFormat="1">
      <c r="A77" s="28"/>
      <c r="B77" s="17"/>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43">
      <c r="B78" s="22"/>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row>
    <row r="79" spans="1:43">
      <c r="B79" s="22"/>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row>
    <row r="80" spans="1:43">
      <c r="B80" s="22"/>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row>
    <row r="81" spans="2:43">
      <c r="B81" s="22"/>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row>
    <row r="82" spans="2:43">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row>
    <row r="83" spans="2:43">
      <c r="B83" s="22"/>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row>
    <row r="84" spans="2:43">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row>
    <row r="85" spans="2:43">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row>
    <row r="86" spans="2:43">
      <c r="B86" s="22"/>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row>
    <row r="87" spans="2:43">
      <c r="B87" s="22"/>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row>
    <row r="88" spans="2:43">
      <c r="B88" s="22"/>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row>
    <row r="89" spans="2:43">
      <c r="B89" s="22"/>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row>
    <row r="90" spans="2:43">
      <c r="B90" s="22"/>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row>
    <row r="91" spans="2:43">
      <c r="B91" s="22"/>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row>
    <row r="92" spans="2:43">
      <c r="B92" s="22"/>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row>
    <row r="93" spans="2:43">
      <c r="B93" s="22"/>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row>
    <row r="94" spans="2:43">
      <c r="B94" s="22"/>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row>
    <row r="95" spans="2:43">
      <c r="B95" s="22"/>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row>
    <row r="96" spans="2:43">
      <c r="B96" s="22"/>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row>
    <row r="97" spans="2:43">
      <c r="B97" s="22"/>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row>
    <row r="98" spans="2:43">
      <c r="B98" s="22"/>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row>
    <row r="99" spans="2:43">
      <c r="B99" s="22"/>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row>
    <row r="100" spans="2:43">
      <c r="B100" s="22"/>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row>
    <row r="101" spans="2:43">
      <c r="B101" s="22"/>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row>
    <row r="102" spans="2:43">
      <c r="B102" s="22"/>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row>
    <row r="103" spans="2:43">
      <c r="B103" s="22"/>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row>
    <row r="104" spans="2:43">
      <c r="B104" s="22"/>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row>
    <row r="105" spans="2:43">
      <c r="B105" s="22"/>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row>
    <row r="106" spans="2:43">
      <c r="B106" s="22"/>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row>
    <row r="107" spans="2:43">
      <c r="B107" s="22"/>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row>
    <row r="108" spans="2:43">
      <c r="B108" s="22"/>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row>
    <row r="109" spans="2:43">
      <c r="B109" s="22"/>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row>
    <row r="110" spans="2:43">
      <c r="B110" s="22"/>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row>
    <row r="111" spans="2:43">
      <c r="B111" s="22"/>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row>
    <row r="112" spans="2:43">
      <c r="B112" s="22"/>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row>
    <row r="113" spans="2:43">
      <c r="B113" s="22"/>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row>
    <row r="114" spans="2:43">
      <c r="B114" s="22"/>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row>
    <row r="115" spans="2:43">
      <c r="B115" s="22"/>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row>
    <row r="116" spans="2:43">
      <c r="B116" s="22"/>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row>
    <row r="117" spans="2:43">
      <c r="B117" s="22"/>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row>
    <row r="118" spans="2:43">
      <c r="B118" s="22"/>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row>
    <row r="119" spans="2:43">
      <c r="B119" s="22"/>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row>
    <row r="120" spans="2:43">
      <c r="B120" s="22"/>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row>
    <row r="121" spans="2:43">
      <c r="B121" s="22"/>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row>
  </sheetData>
  <sheetProtection password="CF78" sheet="1" objects="1" scenarios="1"/>
  <mergeCells count="1">
    <mergeCell ref="A1:W1"/>
  </mergeCells>
  <phoneticPr fontId="0" type="noConversion"/>
  <printOptions horizontalCentered="1" verticalCentered="1"/>
  <pageMargins left="0.5" right="0.5" top="0.2" bottom="0.5" header="0.25" footer="0.5"/>
  <pageSetup scale="75" orientation="portrait" r:id="rId1"/>
  <headerFooter alignWithMargins="0"/>
  <drawing r:id="rId2"/>
  <legacyDrawing r:id="rId3"/>
  <oleObjects>
    <oleObject progId="Equation.3" shapeId="4104" r:id="rId4"/>
    <oleObject progId="Equation.3" shapeId="4108" r:id="rId5"/>
  </oleObjects>
</worksheet>
</file>

<file path=xl/worksheets/sheet2.xml><?xml version="1.0" encoding="utf-8"?>
<worksheet xmlns="http://schemas.openxmlformats.org/spreadsheetml/2006/main" xmlns:r="http://schemas.openxmlformats.org/officeDocument/2006/relationships">
  <dimension ref="A1:R80"/>
  <sheetViews>
    <sheetView zoomScale="75" workbookViewId="0">
      <selection activeCell="B83" sqref="B83"/>
    </sheetView>
  </sheetViews>
  <sheetFormatPr defaultRowHeight="12.75"/>
  <cols>
    <col min="1" max="1" width="4.140625" style="34" customWidth="1"/>
    <col min="2" max="3" width="9.140625" style="34"/>
    <col min="4" max="4" width="4.140625" style="34" customWidth="1"/>
    <col min="5" max="6" width="9.140625" style="34"/>
    <col min="7" max="7" width="4.140625" style="34" customWidth="1"/>
    <col min="8" max="9" width="9.140625" style="34"/>
    <col min="10" max="10" width="4.140625" style="34" customWidth="1"/>
    <col min="11" max="12" width="9.140625" style="34"/>
    <col min="13" max="13" width="4.140625" style="34" customWidth="1"/>
    <col min="14" max="15" width="9.140625" style="34"/>
    <col min="16" max="16" width="4.140625" style="34" customWidth="1"/>
    <col min="17" max="16384" width="9.140625" style="34"/>
  </cols>
  <sheetData>
    <row r="1" spans="1:18" s="41" customFormat="1" ht="13.5" thickBot="1">
      <c r="A1" s="40" t="s">
        <v>55</v>
      </c>
      <c r="E1" s="42" t="s">
        <v>53</v>
      </c>
      <c r="K1" s="42" t="s">
        <v>54</v>
      </c>
    </row>
    <row r="2" spans="1:18" ht="14.25" thickTop="1" thickBot="1">
      <c r="B2" s="35" t="s">
        <v>56</v>
      </c>
      <c r="C2" s="36" t="s">
        <v>57</v>
      </c>
      <c r="E2" s="35" t="s">
        <v>56</v>
      </c>
      <c r="F2" s="36" t="s">
        <v>57</v>
      </c>
      <c r="H2" s="35" t="s">
        <v>56</v>
      </c>
      <c r="I2" s="36" t="s">
        <v>57</v>
      </c>
      <c r="K2" s="35" t="s">
        <v>56</v>
      </c>
      <c r="L2" s="36" t="s">
        <v>57</v>
      </c>
      <c r="N2" s="35" t="s">
        <v>56</v>
      </c>
      <c r="O2" s="36" t="s">
        <v>57</v>
      </c>
      <c r="Q2" s="35" t="s">
        <v>56</v>
      </c>
      <c r="R2" s="36" t="s">
        <v>57</v>
      </c>
    </row>
    <row r="3" spans="1:18" ht="13.5" thickTop="1">
      <c r="B3" s="37">
        <v>1</v>
      </c>
      <c r="C3" s="37">
        <f>B3*3600/5280</f>
        <v>0.68181818181818177</v>
      </c>
      <c r="E3" s="37">
        <f>B80+0.1</f>
        <v>8.7999999999999865</v>
      </c>
      <c r="F3" s="37">
        <f>E3*3600/5280</f>
        <v>5.9999999999999911</v>
      </c>
      <c r="H3" s="37">
        <f>E80+0.1</f>
        <v>16.599999999999969</v>
      </c>
      <c r="I3" s="37">
        <f>H3*3600/5280</f>
        <v>11.318181818181797</v>
      </c>
      <c r="K3" s="38">
        <f>H80+0.1</f>
        <v>24.40000000000008</v>
      </c>
      <c r="L3" s="38">
        <f>K3*3600/5280</f>
        <v>16.63636363636369</v>
      </c>
      <c r="N3" s="38">
        <f>K80+0.1</f>
        <v>32.200000000000188</v>
      </c>
      <c r="O3" s="38">
        <f>N3*3600/5280</f>
        <v>21.954545454545581</v>
      </c>
      <c r="Q3" s="38">
        <f>N80+0.1</f>
        <v>40.000000000000298</v>
      </c>
      <c r="R3" s="38">
        <f>Q3*3600/5280</f>
        <v>27.272727272727476</v>
      </c>
    </row>
    <row r="4" spans="1:18">
      <c r="B4" s="38">
        <f>B3+0.1</f>
        <v>1.1000000000000001</v>
      </c>
      <c r="C4" s="38">
        <f t="shared" ref="C4:C67" si="0">B4*3600/5280</f>
        <v>0.75000000000000011</v>
      </c>
      <c r="E4" s="38">
        <f t="shared" ref="E4:E67" si="1">E3+0.1</f>
        <v>8.8999999999999861</v>
      </c>
      <c r="F4" s="38">
        <f t="shared" ref="F4:F67" si="2">E4*3600/5280</f>
        <v>6.0681818181818086</v>
      </c>
      <c r="H4" s="38">
        <f t="shared" ref="H4:H67" si="3">H3+0.1</f>
        <v>16.699999999999971</v>
      </c>
      <c r="I4" s="38">
        <f t="shared" ref="I4:I67" si="4">H4*3600/5280</f>
        <v>11.386363636363617</v>
      </c>
      <c r="K4" s="38">
        <f t="shared" ref="K4:K35" si="5">K3+0.1</f>
        <v>24.500000000000082</v>
      </c>
      <c r="L4" s="38">
        <f t="shared" ref="L4:L67" si="6">K4*3600/5280</f>
        <v>16.70454545454551</v>
      </c>
      <c r="N4" s="38">
        <f t="shared" ref="N4:N67" si="7">N3+0.1</f>
        <v>32.300000000000189</v>
      </c>
      <c r="O4" s="38">
        <f t="shared" ref="O4:O67" si="8">N4*3600/5280</f>
        <v>22.022727272727401</v>
      </c>
      <c r="Q4" s="38">
        <f t="shared" ref="Q4:Q67" si="9">Q3+0.1</f>
        <v>40.1000000000003</v>
      </c>
      <c r="R4" s="38">
        <f t="shared" ref="R4:R67" si="10">Q4*3600/5280</f>
        <v>27.340909090909296</v>
      </c>
    </row>
    <row r="5" spans="1:18">
      <c r="B5" s="38">
        <f t="shared" ref="B5:B68" si="11">B4+0.1</f>
        <v>1.2000000000000002</v>
      </c>
      <c r="C5" s="38">
        <f t="shared" si="0"/>
        <v>0.81818181818181834</v>
      </c>
      <c r="E5" s="38">
        <f t="shared" si="1"/>
        <v>8.9999999999999858</v>
      </c>
      <c r="F5" s="38">
        <f t="shared" si="2"/>
        <v>6.1363636363636269</v>
      </c>
      <c r="H5" s="38">
        <f t="shared" si="3"/>
        <v>16.799999999999972</v>
      </c>
      <c r="I5" s="38">
        <f t="shared" si="4"/>
        <v>11.454545454545435</v>
      </c>
      <c r="K5" s="38">
        <f t="shared" si="5"/>
        <v>24.600000000000083</v>
      </c>
      <c r="L5" s="38">
        <f t="shared" si="6"/>
        <v>16.77272727272733</v>
      </c>
      <c r="N5" s="38">
        <f t="shared" si="7"/>
        <v>32.40000000000019</v>
      </c>
      <c r="O5" s="38">
        <f t="shared" si="8"/>
        <v>22.090909090909221</v>
      </c>
      <c r="Q5" s="38">
        <f t="shared" si="9"/>
        <v>40.200000000000301</v>
      </c>
      <c r="R5" s="38">
        <f t="shared" si="10"/>
        <v>27.409090909091113</v>
      </c>
    </row>
    <row r="6" spans="1:18">
      <c r="B6" s="38">
        <f t="shared" si="11"/>
        <v>1.3000000000000003</v>
      </c>
      <c r="C6" s="38">
        <f t="shared" si="0"/>
        <v>0.88636363636363658</v>
      </c>
      <c r="E6" s="38">
        <f t="shared" si="1"/>
        <v>9.0999999999999854</v>
      </c>
      <c r="F6" s="38">
        <f t="shared" si="2"/>
        <v>6.2045454545454453</v>
      </c>
      <c r="H6" s="38">
        <f t="shared" si="3"/>
        <v>16.899999999999974</v>
      </c>
      <c r="I6" s="38">
        <f t="shared" si="4"/>
        <v>11.522727272727256</v>
      </c>
      <c r="K6" s="38">
        <f t="shared" si="5"/>
        <v>24.700000000000085</v>
      </c>
      <c r="L6" s="38">
        <f t="shared" si="6"/>
        <v>16.84090909090915</v>
      </c>
      <c r="N6" s="38">
        <f t="shared" si="7"/>
        <v>32.500000000000192</v>
      </c>
      <c r="O6" s="38">
        <f t="shared" si="8"/>
        <v>22.159090909091038</v>
      </c>
      <c r="Q6" s="38">
        <f t="shared" si="9"/>
        <v>40.300000000000303</v>
      </c>
      <c r="R6" s="38">
        <f t="shared" si="10"/>
        <v>27.477272727272933</v>
      </c>
    </row>
    <row r="7" spans="1:18">
      <c r="B7" s="38">
        <f t="shared" si="11"/>
        <v>1.4000000000000004</v>
      </c>
      <c r="C7" s="38">
        <f t="shared" si="0"/>
        <v>0.9545454545454547</v>
      </c>
      <c r="E7" s="38">
        <f t="shared" si="1"/>
        <v>9.1999999999999851</v>
      </c>
      <c r="F7" s="38">
        <f t="shared" si="2"/>
        <v>6.2727272727272627</v>
      </c>
      <c r="H7" s="38">
        <f t="shared" si="3"/>
        <v>16.999999999999975</v>
      </c>
      <c r="I7" s="38">
        <f t="shared" si="4"/>
        <v>11.590909090909074</v>
      </c>
      <c r="K7" s="38">
        <f t="shared" si="5"/>
        <v>24.800000000000086</v>
      </c>
      <c r="L7" s="38">
        <f t="shared" si="6"/>
        <v>16.909090909090967</v>
      </c>
      <c r="N7" s="38">
        <f t="shared" si="7"/>
        <v>32.600000000000193</v>
      </c>
      <c r="O7" s="38">
        <f t="shared" si="8"/>
        <v>22.227272727272858</v>
      </c>
      <c r="Q7" s="38">
        <f t="shared" si="9"/>
        <v>40.400000000000304</v>
      </c>
      <c r="R7" s="38">
        <f t="shared" si="10"/>
        <v>27.545454545454756</v>
      </c>
    </row>
    <row r="8" spans="1:18">
      <c r="B8" s="38">
        <f t="shared" si="11"/>
        <v>1.5000000000000004</v>
      </c>
      <c r="C8" s="38">
        <f t="shared" si="0"/>
        <v>1.0227272727272732</v>
      </c>
      <c r="E8" s="38">
        <f t="shared" si="1"/>
        <v>9.2999999999999847</v>
      </c>
      <c r="F8" s="38">
        <f t="shared" si="2"/>
        <v>6.3409090909090802</v>
      </c>
      <c r="H8" s="38">
        <f t="shared" si="3"/>
        <v>17.099999999999977</v>
      </c>
      <c r="I8" s="38">
        <f t="shared" si="4"/>
        <v>11.659090909090892</v>
      </c>
      <c r="K8" s="38">
        <f t="shared" si="5"/>
        <v>24.900000000000087</v>
      </c>
      <c r="L8" s="38">
        <f t="shared" si="6"/>
        <v>16.977272727272787</v>
      </c>
      <c r="N8" s="38">
        <f t="shared" si="7"/>
        <v>32.700000000000195</v>
      </c>
      <c r="O8" s="38">
        <f t="shared" si="8"/>
        <v>22.295454545454678</v>
      </c>
      <c r="Q8" s="38">
        <f t="shared" si="9"/>
        <v>40.500000000000306</v>
      </c>
      <c r="R8" s="38">
        <f t="shared" si="10"/>
        <v>27.613636363636573</v>
      </c>
    </row>
    <row r="9" spans="1:18">
      <c r="B9" s="38">
        <f t="shared" si="11"/>
        <v>1.6000000000000005</v>
      </c>
      <c r="C9" s="38">
        <f t="shared" si="0"/>
        <v>1.0909090909090913</v>
      </c>
      <c r="E9" s="38">
        <f t="shared" si="1"/>
        <v>9.3999999999999844</v>
      </c>
      <c r="F9" s="38">
        <f t="shared" si="2"/>
        <v>6.4090909090908976</v>
      </c>
      <c r="H9" s="38">
        <f t="shared" si="3"/>
        <v>17.199999999999978</v>
      </c>
      <c r="I9" s="38">
        <f t="shared" si="4"/>
        <v>11.727272727272712</v>
      </c>
      <c r="K9" s="38">
        <f t="shared" si="5"/>
        <v>25.000000000000089</v>
      </c>
      <c r="L9" s="38">
        <f t="shared" si="6"/>
        <v>17.045454545454607</v>
      </c>
      <c r="N9" s="38">
        <f t="shared" si="7"/>
        <v>32.800000000000196</v>
      </c>
      <c r="O9" s="38">
        <f t="shared" si="8"/>
        <v>22.363636363636498</v>
      </c>
      <c r="Q9" s="38">
        <f t="shared" si="9"/>
        <v>40.600000000000307</v>
      </c>
      <c r="R9" s="38">
        <f t="shared" si="10"/>
        <v>27.681818181818393</v>
      </c>
    </row>
    <row r="10" spans="1:18">
      <c r="B10" s="38">
        <f t="shared" si="11"/>
        <v>1.7000000000000006</v>
      </c>
      <c r="C10" s="38">
        <f t="shared" si="0"/>
        <v>1.1590909090909094</v>
      </c>
      <c r="E10" s="38">
        <f t="shared" si="1"/>
        <v>9.499999999999984</v>
      </c>
      <c r="F10" s="38">
        <f t="shared" si="2"/>
        <v>6.477272727272716</v>
      </c>
      <c r="H10" s="38">
        <f t="shared" si="3"/>
        <v>17.299999999999979</v>
      </c>
      <c r="I10" s="38">
        <f t="shared" si="4"/>
        <v>11.795454545454533</v>
      </c>
      <c r="K10" s="38">
        <f t="shared" si="5"/>
        <v>25.10000000000009</v>
      </c>
      <c r="L10" s="38">
        <f t="shared" si="6"/>
        <v>17.113636363636424</v>
      </c>
      <c r="N10" s="38">
        <f t="shared" si="7"/>
        <v>32.900000000000198</v>
      </c>
      <c r="O10" s="38">
        <f t="shared" si="8"/>
        <v>22.431818181818318</v>
      </c>
      <c r="Q10" s="38">
        <f t="shared" si="9"/>
        <v>40.700000000000308</v>
      </c>
      <c r="R10" s="38">
        <f t="shared" si="10"/>
        <v>27.75000000000021</v>
      </c>
    </row>
    <row r="11" spans="1:18">
      <c r="B11" s="38">
        <f t="shared" si="11"/>
        <v>1.8000000000000007</v>
      </c>
      <c r="C11" s="38">
        <f t="shared" si="0"/>
        <v>1.2272727272727277</v>
      </c>
      <c r="E11" s="38">
        <f t="shared" si="1"/>
        <v>9.5999999999999837</v>
      </c>
      <c r="F11" s="38">
        <f t="shared" si="2"/>
        <v>6.5454545454545343</v>
      </c>
      <c r="H11" s="38">
        <f t="shared" si="3"/>
        <v>17.399999999999981</v>
      </c>
      <c r="I11" s="38">
        <f t="shared" si="4"/>
        <v>11.863636363636351</v>
      </c>
      <c r="K11" s="38">
        <f t="shared" si="5"/>
        <v>25.200000000000092</v>
      </c>
      <c r="L11" s="38">
        <f t="shared" si="6"/>
        <v>17.181818181818244</v>
      </c>
      <c r="N11" s="38">
        <f t="shared" si="7"/>
        <v>33.000000000000199</v>
      </c>
      <c r="O11" s="38">
        <f t="shared" si="8"/>
        <v>22.500000000000135</v>
      </c>
      <c r="Q11" s="38">
        <f t="shared" si="9"/>
        <v>40.80000000000031</v>
      </c>
      <c r="R11" s="38">
        <f t="shared" si="10"/>
        <v>27.818181818182026</v>
      </c>
    </row>
    <row r="12" spans="1:18">
      <c r="B12" s="38">
        <f t="shared" si="11"/>
        <v>1.9000000000000008</v>
      </c>
      <c r="C12" s="38">
        <f t="shared" si="0"/>
        <v>1.2954545454545461</v>
      </c>
      <c r="E12" s="38">
        <f t="shared" si="1"/>
        <v>9.6999999999999833</v>
      </c>
      <c r="F12" s="38">
        <f t="shared" si="2"/>
        <v>6.6136363636363527</v>
      </c>
      <c r="H12" s="38">
        <f t="shared" si="3"/>
        <v>17.499999999999982</v>
      </c>
      <c r="I12" s="38">
        <f t="shared" si="4"/>
        <v>11.931818181818169</v>
      </c>
      <c r="K12" s="38">
        <f t="shared" si="5"/>
        <v>25.300000000000093</v>
      </c>
      <c r="L12" s="38">
        <f t="shared" si="6"/>
        <v>17.250000000000064</v>
      </c>
      <c r="N12" s="38">
        <f t="shared" si="7"/>
        <v>33.1000000000002</v>
      </c>
      <c r="O12" s="38">
        <f t="shared" si="8"/>
        <v>22.568181818181955</v>
      </c>
      <c r="Q12" s="38">
        <f t="shared" si="9"/>
        <v>40.900000000000311</v>
      </c>
      <c r="R12" s="38">
        <f t="shared" si="10"/>
        <v>27.886363636363846</v>
      </c>
    </row>
    <row r="13" spans="1:18">
      <c r="B13" s="38">
        <f t="shared" si="11"/>
        <v>2.0000000000000009</v>
      </c>
      <c r="C13" s="38">
        <f t="shared" si="0"/>
        <v>1.3636363636363644</v>
      </c>
      <c r="E13" s="38">
        <f t="shared" si="1"/>
        <v>9.7999999999999829</v>
      </c>
      <c r="F13" s="38">
        <f t="shared" si="2"/>
        <v>6.681818181818171</v>
      </c>
      <c r="H13" s="38">
        <f t="shared" si="3"/>
        <v>17.599999999999984</v>
      </c>
      <c r="I13" s="38">
        <f t="shared" si="4"/>
        <v>11.999999999999989</v>
      </c>
      <c r="K13" s="38">
        <f t="shared" si="5"/>
        <v>25.400000000000095</v>
      </c>
      <c r="L13" s="38">
        <f t="shared" si="6"/>
        <v>17.318181818181881</v>
      </c>
      <c r="N13" s="38">
        <f t="shared" si="7"/>
        <v>33.200000000000202</v>
      </c>
      <c r="O13" s="38">
        <f t="shared" si="8"/>
        <v>22.636363636363775</v>
      </c>
      <c r="Q13" s="38">
        <f t="shared" si="9"/>
        <v>41.000000000000313</v>
      </c>
      <c r="R13" s="38">
        <f t="shared" si="10"/>
        <v>27.95454545454567</v>
      </c>
    </row>
    <row r="14" spans="1:18">
      <c r="B14" s="38">
        <f t="shared" si="11"/>
        <v>2.100000000000001</v>
      </c>
      <c r="C14" s="38">
        <f t="shared" si="0"/>
        <v>1.4318181818181825</v>
      </c>
      <c r="E14" s="38">
        <f t="shared" si="1"/>
        <v>9.8999999999999826</v>
      </c>
      <c r="F14" s="38">
        <f t="shared" si="2"/>
        <v>6.7499999999999876</v>
      </c>
      <c r="H14" s="38">
        <f t="shared" si="3"/>
        <v>17.699999999999985</v>
      </c>
      <c r="I14" s="38">
        <f t="shared" si="4"/>
        <v>12.068181818181808</v>
      </c>
      <c r="K14" s="38">
        <f t="shared" si="5"/>
        <v>25.500000000000096</v>
      </c>
      <c r="L14" s="38">
        <f t="shared" si="6"/>
        <v>17.386363636363704</v>
      </c>
      <c r="N14" s="38">
        <f t="shared" si="7"/>
        <v>33.300000000000203</v>
      </c>
      <c r="O14" s="38">
        <f t="shared" si="8"/>
        <v>22.704545454545592</v>
      </c>
      <c r="Q14" s="38">
        <f t="shared" si="9"/>
        <v>41.100000000000314</v>
      </c>
      <c r="R14" s="38">
        <f t="shared" si="10"/>
        <v>28.022727272727487</v>
      </c>
    </row>
    <row r="15" spans="1:18">
      <c r="B15" s="38">
        <f t="shared" si="11"/>
        <v>2.2000000000000011</v>
      </c>
      <c r="C15" s="38">
        <f t="shared" si="0"/>
        <v>1.5000000000000007</v>
      </c>
      <c r="E15" s="38">
        <f t="shared" si="1"/>
        <v>9.9999999999999822</v>
      </c>
      <c r="F15" s="38">
        <f t="shared" si="2"/>
        <v>6.8181818181818059</v>
      </c>
      <c r="H15" s="38">
        <f t="shared" si="3"/>
        <v>17.799999999999986</v>
      </c>
      <c r="I15" s="38">
        <f t="shared" si="4"/>
        <v>12.136363636363626</v>
      </c>
      <c r="K15" s="38">
        <f t="shared" si="5"/>
        <v>25.600000000000097</v>
      </c>
      <c r="L15" s="38">
        <f t="shared" si="6"/>
        <v>17.454545454545521</v>
      </c>
      <c r="N15" s="38">
        <f t="shared" si="7"/>
        <v>33.400000000000205</v>
      </c>
      <c r="O15" s="38">
        <f t="shared" si="8"/>
        <v>22.772727272727412</v>
      </c>
      <c r="Q15" s="38">
        <f t="shared" si="9"/>
        <v>41.200000000000315</v>
      </c>
      <c r="R15" s="38">
        <f t="shared" si="10"/>
        <v>28.090909090909307</v>
      </c>
    </row>
    <row r="16" spans="1:18">
      <c r="B16" s="38">
        <f t="shared" si="11"/>
        <v>2.3000000000000012</v>
      </c>
      <c r="C16" s="38">
        <f t="shared" si="0"/>
        <v>1.5681818181818188</v>
      </c>
      <c r="E16" s="38">
        <f t="shared" si="1"/>
        <v>10.099999999999982</v>
      </c>
      <c r="F16" s="38">
        <f t="shared" si="2"/>
        <v>6.8863636363636243</v>
      </c>
      <c r="H16" s="38">
        <f t="shared" si="3"/>
        <v>17.899999999999988</v>
      </c>
      <c r="I16" s="38">
        <f t="shared" si="4"/>
        <v>12.204545454545446</v>
      </c>
      <c r="K16" s="38">
        <f t="shared" si="5"/>
        <v>25.700000000000099</v>
      </c>
      <c r="L16" s="38">
        <f t="shared" si="6"/>
        <v>17.522727272727337</v>
      </c>
      <c r="N16" s="38">
        <f t="shared" si="7"/>
        <v>33.500000000000206</v>
      </c>
      <c r="O16" s="38">
        <f t="shared" si="8"/>
        <v>22.840909090909232</v>
      </c>
      <c r="Q16" s="38">
        <f t="shared" si="9"/>
        <v>41.300000000000317</v>
      </c>
      <c r="R16" s="38">
        <f t="shared" si="10"/>
        <v>28.159090909091123</v>
      </c>
    </row>
    <row r="17" spans="2:18">
      <c r="B17" s="38">
        <f t="shared" si="11"/>
        <v>2.4000000000000012</v>
      </c>
      <c r="C17" s="38">
        <f t="shared" si="0"/>
        <v>1.6363636363636371</v>
      </c>
      <c r="E17" s="38">
        <f t="shared" si="1"/>
        <v>10.199999999999982</v>
      </c>
      <c r="F17" s="38">
        <f t="shared" si="2"/>
        <v>6.9545454545454417</v>
      </c>
      <c r="H17" s="38">
        <f t="shared" si="3"/>
        <v>17.999999999999989</v>
      </c>
      <c r="I17" s="38">
        <f t="shared" si="4"/>
        <v>12.272727272727266</v>
      </c>
      <c r="K17" s="38">
        <f t="shared" si="5"/>
        <v>25.8000000000001</v>
      </c>
      <c r="L17" s="38">
        <f t="shared" si="6"/>
        <v>17.590909090909161</v>
      </c>
      <c r="N17" s="38">
        <f t="shared" si="7"/>
        <v>33.600000000000207</v>
      </c>
      <c r="O17" s="38">
        <f t="shared" si="8"/>
        <v>22.909090909091049</v>
      </c>
      <c r="Q17" s="38">
        <f t="shared" si="9"/>
        <v>41.400000000000318</v>
      </c>
      <c r="R17" s="38">
        <f t="shared" si="10"/>
        <v>28.227272727272943</v>
      </c>
    </row>
    <row r="18" spans="2:18">
      <c r="B18" s="38">
        <f t="shared" si="11"/>
        <v>2.5000000000000013</v>
      </c>
      <c r="C18" s="38">
        <f t="shared" si="0"/>
        <v>1.7045454545454555</v>
      </c>
      <c r="E18" s="38">
        <f t="shared" si="1"/>
        <v>10.299999999999981</v>
      </c>
      <c r="F18" s="38">
        <f t="shared" si="2"/>
        <v>7.0227272727272601</v>
      </c>
      <c r="H18" s="38">
        <f t="shared" si="3"/>
        <v>18.099999999999991</v>
      </c>
      <c r="I18" s="38">
        <f t="shared" si="4"/>
        <v>12.340909090909085</v>
      </c>
      <c r="K18" s="38">
        <f t="shared" si="5"/>
        <v>25.900000000000102</v>
      </c>
      <c r="L18" s="38">
        <f t="shared" si="6"/>
        <v>17.659090909090978</v>
      </c>
      <c r="N18" s="38">
        <f t="shared" si="7"/>
        <v>33.700000000000209</v>
      </c>
      <c r="O18" s="38">
        <f t="shared" si="8"/>
        <v>22.977272727272872</v>
      </c>
      <c r="Q18" s="38">
        <f t="shared" si="9"/>
        <v>41.50000000000032</v>
      </c>
      <c r="R18" s="38">
        <f t="shared" si="10"/>
        <v>28.295454545454767</v>
      </c>
    </row>
    <row r="19" spans="2:18">
      <c r="B19" s="38">
        <f t="shared" si="11"/>
        <v>2.6000000000000014</v>
      </c>
      <c r="C19" s="38">
        <f t="shared" si="0"/>
        <v>1.7727272727272738</v>
      </c>
      <c r="E19" s="38">
        <f t="shared" si="1"/>
        <v>10.399999999999981</v>
      </c>
      <c r="F19" s="38">
        <f t="shared" si="2"/>
        <v>7.0909090909090784</v>
      </c>
      <c r="H19" s="38">
        <f t="shared" si="3"/>
        <v>18.199999999999992</v>
      </c>
      <c r="I19" s="38">
        <f t="shared" si="4"/>
        <v>12.409090909090903</v>
      </c>
      <c r="K19" s="38">
        <f t="shared" si="5"/>
        <v>26.000000000000103</v>
      </c>
      <c r="L19" s="38">
        <f t="shared" si="6"/>
        <v>17.727272727272798</v>
      </c>
      <c r="N19" s="38">
        <f t="shared" si="7"/>
        <v>33.80000000000021</v>
      </c>
      <c r="O19" s="38">
        <f t="shared" si="8"/>
        <v>23.045454545454689</v>
      </c>
      <c r="Q19" s="38">
        <f t="shared" si="9"/>
        <v>41.600000000000321</v>
      </c>
      <c r="R19" s="38">
        <f t="shared" si="10"/>
        <v>28.363636363636584</v>
      </c>
    </row>
    <row r="20" spans="2:18">
      <c r="B20" s="38">
        <f t="shared" si="11"/>
        <v>2.7000000000000015</v>
      </c>
      <c r="C20" s="38">
        <f t="shared" si="0"/>
        <v>1.8409090909090919</v>
      </c>
      <c r="E20" s="38">
        <f t="shared" si="1"/>
        <v>10.49999999999998</v>
      </c>
      <c r="F20" s="38">
        <f t="shared" si="2"/>
        <v>7.159090909090895</v>
      </c>
      <c r="H20" s="38">
        <f t="shared" si="3"/>
        <v>18.299999999999994</v>
      </c>
      <c r="I20" s="38">
        <f t="shared" si="4"/>
        <v>12.477272727272721</v>
      </c>
      <c r="K20" s="38">
        <f t="shared" si="5"/>
        <v>26.100000000000104</v>
      </c>
      <c r="L20" s="38">
        <f t="shared" si="6"/>
        <v>17.795454545454618</v>
      </c>
      <c r="N20" s="38">
        <f t="shared" si="7"/>
        <v>33.900000000000212</v>
      </c>
      <c r="O20" s="38">
        <f t="shared" si="8"/>
        <v>23.113636363636505</v>
      </c>
      <c r="Q20" s="38">
        <f t="shared" si="9"/>
        <v>41.700000000000323</v>
      </c>
      <c r="R20" s="38">
        <f t="shared" si="10"/>
        <v>28.431818181818404</v>
      </c>
    </row>
    <row r="21" spans="2:18">
      <c r="B21" s="38">
        <f t="shared" si="11"/>
        <v>2.8000000000000016</v>
      </c>
      <c r="C21" s="38">
        <f t="shared" si="0"/>
        <v>1.9090909090909101</v>
      </c>
      <c r="E21" s="38">
        <f t="shared" si="1"/>
        <v>10.59999999999998</v>
      </c>
      <c r="F21" s="38">
        <f t="shared" si="2"/>
        <v>7.2272727272727133</v>
      </c>
      <c r="H21" s="38">
        <f t="shared" si="3"/>
        <v>18.399999999999995</v>
      </c>
      <c r="I21" s="38">
        <f t="shared" si="4"/>
        <v>12.545454545454543</v>
      </c>
      <c r="K21" s="38">
        <f t="shared" si="5"/>
        <v>26.200000000000106</v>
      </c>
      <c r="L21" s="38">
        <f t="shared" si="6"/>
        <v>17.863636363636434</v>
      </c>
      <c r="N21" s="38">
        <f t="shared" si="7"/>
        <v>34.000000000000213</v>
      </c>
      <c r="O21" s="38">
        <f t="shared" si="8"/>
        <v>23.181818181818329</v>
      </c>
      <c r="Q21" s="38">
        <f t="shared" si="9"/>
        <v>41.800000000000324</v>
      </c>
      <c r="R21" s="38">
        <f t="shared" si="10"/>
        <v>28.50000000000022</v>
      </c>
    </row>
    <row r="22" spans="2:18">
      <c r="B22" s="38">
        <f t="shared" si="11"/>
        <v>2.9000000000000017</v>
      </c>
      <c r="C22" s="38">
        <f t="shared" si="0"/>
        <v>1.9772727272727284</v>
      </c>
      <c r="E22" s="38">
        <f t="shared" si="1"/>
        <v>10.69999999999998</v>
      </c>
      <c r="F22" s="38">
        <f t="shared" si="2"/>
        <v>7.2954545454545316</v>
      </c>
      <c r="H22" s="38">
        <f t="shared" si="3"/>
        <v>18.499999999999996</v>
      </c>
      <c r="I22" s="38">
        <f t="shared" si="4"/>
        <v>12.613636363636362</v>
      </c>
      <c r="K22" s="38">
        <f t="shared" si="5"/>
        <v>26.300000000000107</v>
      </c>
      <c r="L22" s="38">
        <f t="shared" si="6"/>
        <v>17.931818181818254</v>
      </c>
      <c r="N22" s="38">
        <f t="shared" si="7"/>
        <v>34.100000000000215</v>
      </c>
      <c r="O22" s="38">
        <f t="shared" si="8"/>
        <v>23.250000000000146</v>
      </c>
      <c r="Q22" s="38">
        <f t="shared" si="9"/>
        <v>41.900000000000325</v>
      </c>
      <c r="R22" s="38">
        <f t="shared" si="10"/>
        <v>28.56818181818204</v>
      </c>
    </row>
    <row r="23" spans="2:18">
      <c r="B23" s="38">
        <f t="shared" si="11"/>
        <v>3.0000000000000018</v>
      </c>
      <c r="C23" s="38">
        <f t="shared" si="0"/>
        <v>2.0454545454545467</v>
      </c>
      <c r="E23" s="38">
        <f t="shared" si="1"/>
        <v>10.799999999999979</v>
      </c>
      <c r="F23" s="38">
        <f t="shared" si="2"/>
        <v>7.36363636363635</v>
      </c>
      <c r="H23" s="38">
        <f t="shared" si="3"/>
        <v>18.599999999999998</v>
      </c>
      <c r="I23" s="38">
        <f t="shared" si="4"/>
        <v>12.68181818181818</v>
      </c>
      <c r="K23" s="38">
        <f t="shared" si="5"/>
        <v>26.400000000000109</v>
      </c>
      <c r="L23" s="38">
        <f t="shared" si="6"/>
        <v>18.000000000000075</v>
      </c>
      <c r="N23" s="38">
        <f t="shared" si="7"/>
        <v>34.200000000000216</v>
      </c>
      <c r="O23" s="38">
        <f t="shared" si="8"/>
        <v>23.318181818181966</v>
      </c>
      <c r="Q23" s="38">
        <f t="shared" si="9"/>
        <v>42.000000000000327</v>
      </c>
      <c r="R23" s="38">
        <f t="shared" si="10"/>
        <v>28.636363636363857</v>
      </c>
    </row>
    <row r="24" spans="2:18">
      <c r="B24" s="38">
        <f t="shared" si="11"/>
        <v>3.1000000000000019</v>
      </c>
      <c r="C24" s="38">
        <f t="shared" si="0"/>
        <v>2.1136363636363651</v>
      </c>
      <c r="E24" s="38">
        <f t="shared" si="1"/>
        <v>10.899999999999979</v>
      </c>
      <c r="F24" s="38">
        <f t="shared" si="2"/>
        <v>7.4318181818181683</v>
      </c>
      <c r="H24" s="38">
        <f t="shared" si="3"/>
        <v>18.7</v>
      </c>
      <c r="I24" s="38">
        <f t="shared" si="4"/>
        <v>12.75</v>
      </c>
      <c r="K24" s="38">
        <f t="shared" si="5"/>
        <v>26.50000000000011</v>
      </c>
      <c r="L24" s="38">
        <f t="shared" si="6"/>
        <v>18.068181818181891</v>
      </c>
      <c r="N24" s="38">
        <f t="shared" si="7"/>
        <v>34.300000000000217</v>
      </c>
      <c r="O24" s="38">
        <f t="shared" si="8"/>
        <v>23.386363636363786</v>
      </c>
      <c r="Q24" s="38">
        <f t="shared" si="9"/>
        <v>42.100000000000328</v>
      </c>
      <c r="R24" s="38">
        <f t="shared" si="10"/>
        <v>28.704545454545681</v>
      </c>
    </row>
    <row r="25" spans="2:18">
      <c r="B25" s="38">
        <f t="shared" si="11"/>
        <v>3.200000000000002</v>
      </c>
      <c r="C25" s="38">
        <f t="shared" si="0"/>
        <v>2.181818181818183</v>
      </c>
      <c r="E25" s="38">
        <f t="shared" si="1"/>
        <v>10.999999999999979</v>
      </c>
      <c r="F25" s="38">
        <f t="shared" si="2"/>
        <v>7.4999999999999849</v>
      </c>
      <c r="H25" s="38">
        <f t="shared" si="3"/>
        <v>18.8</v>
      </c>
      <c r="I25" s="38">
        <f t="shared" si="4"/>
        <v>12.818181818181818</v>
      </c>
      <c r="K25" s="38">
        <f t="shared" si="5"/>
        <v>26.600000000000112</v>
      </c>
      <c r="L25" s="38">
        <f t="shared" si="6"/>
        <v>18.136363636363715</v>
      </c>
      <c r="N25" s="38">
        <f t="shared" si="7"/>
        <v>34.400000000000219</v>
      </c>
      <c r="O25" s="38">
        <f t="shared" si="8"/>
        <v>23.454545454545602</v>
      </c>
      <c r="Q25" s="38">
        <f t="shared" si="9"/>
        <v>42.20000000000033</v>
      </c>
      <c r="R25" s="38">
        <f t="shared" si="10"/>
        <v>28.772727272727497</v>
      </c>
    </row>
    <row r="26" spans="2:18">
      <c r="B26" s="38">
        <f t="shared" si="11"/>
        <v>3.300000000000002</v>
      </c>
      <c r="C26" s="38">
        <f t="shared" si="0"/>
        <v>2.2500000000000013</v>
      </c>
      <c r="E26" s="38">
        <f t="shared" si="1"/>
        <v>11.099999999999978</v>
      </c>
      <c r="F26" s="38">
        <f t="shared" si="2"/>
        <v>7.5681818181818032</v>
      </c>
      <c r="H26" s="38">
        <f t="shared" si="3"/>
        <v>18.900000000000002</v>
      </c>
      <c r="I26" s="38">
        <f t="shared" si="4"/>
        <v>12.886363636363638</v>
      </c>
      <c r="K26" s="38">
        <f t="shared" si="5"/>
        <v>26.700000000000113</v>
      </c>
      <c r="L26" s="38">
        <f t="shared" si="6"/>
        <v>18.204545454545531</v>
      </c>
      <c r="N26" s="38">
        <f t="shared" si="7"/>
        <v>34.50000000000022</v>
      </c>
      <c r="O26" s="38">
        <f t="shared" si="8"/>
        <v>23.522727272727423</v>
      </c>
      <c r="Q26" s="38">
        <f t="shared" si="9"/>
        <v>42.300000000000331</v>
      </c>
      <c r="R26" s="38">
        <f t="shared" si="10"/>
        <v>28.840909090909317</v>
      </c>
    </row>
    <row r="27" spans="2:18">
      <c r="B27" s="38">
        <f t="shared" si="11"/>
        <v>3.4000000000000021</v>
      </c>
      <c r="C27" s="38">
        <f t="shared" si="0"/>
        <v>2.3181818181818197</v>
      </c>
      <c r="E27" s="38">
        <f t="shared" si="1"/>
        <v>11.199999999999978</v>
      </c>
      <c r="F27" s="38">
        <f t="shared" si="2"/>
        <v>7.6363636363636216</v>
      </c>
      <c r="H27" s="38">
        <f t="shared" si="3"/>
        <v>19.000000000000004</v>
      </c>
      <c r="I27" s="38">
        <f t="shared" si="4"/>
        <v>12.954545454545457</v>
      </c>
      <c r="K27" s="38">
        <f t="shared" si="5"/>
        <v>26.800000000000114</v>
      </c>
      <c r="L27" s="38">
        <f t="shared" si="6"/>
        <v>18.272727272727352</v>
      </c>
      <c r="N27" s="38">
        <f t="shared" si="7"/>
        <v>34.600000000000222</v>
      </c>
      <c r="O27" s="38">
        <f t="shared" si="8"/>
        <v>23.590909090909243</v>
      </c>
      <c r="Q27" s="38">
        <f t="shared" si="9"/>
        <v>42.400000000000333</v>
      </c>
      <c r="R27" s="38">
        <f t="shared" si="10"/>
        <v>28.909090909091134</v>
      </c>
    </row>
    <row r="28" spans="2:18">
      <c r="B28" s="38">
        <f t="shared" si="11"/>
        <v>3.5000000000000022</v>
      </c>
      <c r="C28" s="38">
        <f t="shared" si="0"/>
        <v>2.3863636363636376</v>
      </c>
      <c r="E28" s="38">
        <f t="shared" si="1"/>
        <v>11.299999999999978</v>
      </c>
      <c r="F28" s="38">
        <f t="shared" si="2"/>
        <v>7.704545454545439</v>
      </c>
      <c r="H28" s="38">
        <f t="shared" si="3"/>
        <v>19.100000000000005</v>
      </c>
      <c r="I28" s="38">
        <f t="shared" si="4"/>
        <v>13.022727272727275</v>
      </c>
      <c r="K28" s="38">
        <f t="shared" si="5"/>
        <v>26.900000000000116</v>
      </c>
      <c r="L28" s="38">
        <f t="shared" si="6"/>
        <v>18.340909090909172</v>
      </c>
      <c r="N28" s="38">
        <f t="shared" si="7"/>
        <v>34.700000000000223</v>
      </c>
      <c r="O28" s="38">
        <f t="shared" si="8"/>
        <v>23.659090909091059</v>
      </c>
      <c r="Q28" s="38">
        <f t="shared" si="9"/>
        <v>42.500000000000334</v>
      </c>
      <c r="R28" s="38">
        <f t="shared" si="10"/>
        <v>28.977272727272954</v>
      </c>
    </row>
    <row r="29" spans="2:18">
      <c r="B29" s="38">
        <f t="shared" si="11"/>
        <v>3.6000000000000023</v>
      </c>
      <c r="C29" s="38">
        <f t="shared" si="0"/>
        <v>2.4545454545454564</v>
      </c>
      <c r="E29" s="38">
        <f t="shared" si="1"/>
        <v>11.399999999999977</v>
      </c>
      <c r="F29" s="38">
        <f t="shared" si="2"/>
        <v>7.7727272727272574</v>
      </c>
      <c r="H29" s="38">
        <f t="shared" si="3"/>
        <v>19.200000000000006</v>
      </c>
      <c r="I29" s="38">
        <f t="shared" si="4"/>
        <v>13.090909090909097</v>
      </c>
      <c r="K29" s="38">
        <f t="shared" si="5"/>
        <v>27.000000000000117</v>
      </c>
      <c r="L29" s="38">
        <f t="shared" si="6"/>
        <v>18.409090909090988</v>
      </c>
      <c r="N29" s="38">
        <f t="shared" si="7"/>
        <v>34.800000000000225</v>
      </c>
      <c r="O29" s="38">
        <f t="shared" si="8"/>
        <v>23.727272727272883</v>
      </c>
      <c r="Q29" s="38">
        <f t="shared" si="9"/>
        <v>42.600000000000335</v>
      </c>
      <c r="R29" s="38">
        <f t="shared" si="10"/>
        <v>29.045454545454771</v>
      </c>
    </row>
    <row r="30" spans="2:18">
      <c r="B30" s="38">
        <f t="shared" si="11"/>
        <v>3.7000000000000024</v>
      </c>
      <c r="C30" s="38">
        <f t="shared" si="0"/>
        <v>2.5227272727272743</v>
      </c>
      <c r="E30" s="38">
        <f t="shared" si="1"/>
        <v>11.499999999999977</v>
      </c>
      <c r="F30" s="38">
        <f t="shared" si="2"/>
        <v>7.8409090909090757</v>
      </c>
      <c r="H30" s="38">
        <f t="shared" si="3"/>
        <v>19.300000000000008</v>
      </c>
      <c r="I30" s="38">
        <f t="shared" si="4"/>
        <v>13.159090909090915</v>
      </c>
      <c r="K30" s="38">
        <f t="shared" si="5"/>
        <v>27.100000000000119</v>
      </c>
      <c r="L30" s="38">
        <f t="shared" si="6"/>
        <v>18.477272727272808</v>
      </c>
      <c r="N30" s="38">
        <f t="shared" si="7"/>
        <v>34.900000000000226</v>
      </c>
      <c r="O30" s="38">
        <f t="shared" si="8"/>
        <v>23.7954545454547</v>
      </c>
      <c r="Q30" s="38">
        <f t="shared" si="9"/>
        <v>42.700000000000337</v>
      </c>
      <c r="R30" s="38">
        <f t="shared" si="10"/>
        <v>29.113636363636594</v>
      </c>
    </row>
    <row r="31" spans="2:18">
      <c r="B31" s="38">
        <f t="shared" si="11"/>
        <v>3.8000000000000025</v>
      </c>
      <c r="C31" s="38">
        <f t="shared" si="0"/>
        <v>2.5909090909090926</v>
      </c>
      <c r="E31" s="38">
        <f t="shared" si="1"/>
        <v>11.599999999999977</v>
      </c>
      <c r="F31" s="38">
        <f t="shared" si="2"/>
        <v>7.9090909090908923</v>
      </c>
      <c r="H31" s="38">
        <f t="shared" si="3"/>
        <v>19.400000000000009</v>
      </c>
      <c r="I31" s="38">
        <f t="shared" si="4"/>
        <v>13.227272727272732</v>
      </c>
      <c r="K31" s="38">
        <f t="shared" si="5"/>
        <v>27.20000000000012</v>
      </c>
      <c r="L31" s="38">
        <f t="shared" si="6"/>
        <v>18.545454545454628</v>
      </c>
      <c r="N31" s="38">
        <f t="shared" si="7"/>
        <v>35.000000000000227</v>
      </c>
      <c r="O31" s="38">
        <f t="shared" si="8"/>
        <v>23.86363636363652</v>
      </c>
      <c r="Q31" s="38">
        <f t="shared" si="9"/>
        <v>42.800000000000338</v>
      </c>
      <c r="R31" s="38">
        <f t="shared" si="10"/>
        <v>29.181818181818414</v>
      </c>
    </row>
    <row r="32" spans="2:18">
      <c r="B32" s="38">
        <f t="shared" si="11"/>
        <v>3.9000000000000026</v>
      </c>
      <c r="C32" s="38">
        <f t="shared" si="0"/>
        <v>2.6590909090909109</v>
      </c>
      <c r="E32" s="38">
        <f t="shared" si="1"/>
        <v>11.699999999999976</v>
      </c>
      <c r="F32" s="38">
        <f t="shared" si="2"/>
        <v>7.9772727272727106</v>
      </c>
      <c r="H32" s="38">
        <f t="shared" si="3"/>
        <v>19.500000000000011</v>
      </c>
      <c r="I32" s="38">
        <f t="shared" si="4"/>
        <v>13.295454545454554</v>
      </c>
      <c r="K32" s="38">
        <f t="shared" si="5"/>
        <v>27.300000000000122</v>
      </c>
      <c r="L32" s="38">
        <f t="shared" si="6"/>
        <v>18.613636363636445</v>
      </c>
      <c r="N32" s="38">
        <f t="shared" si="7"/>
        <v>35.100000000000229</v>
      </c>
      <c r="O32" s="38">
        <f t="shared" si="8"/>
        <v>23.93181818181834</v>
      </c>
      <c r="Q32" s="38">
        <f t="shared" si="9"/>
        <v>42.90000000000034</v>
      </c>
      <c r="R32" s="38">
        <f t="shared" si="10"/>
        <v>29.250000000000231</v>
      </c>
    </row>
    <row r="33" spans="2:18">
      <c r="B33" s="38">
        <f t="shared" si="11"/>
        <v>4.0000000000000027</v>
      </c>
      <c r="C33" s="38">
        <f t="shared" si="0"/>
        <v>2.7272727272727288</v>
      </c>
      <c r="E33" s="38">
        <f t="shared" si="1"/>
        <v>11.799999999999976</v>
      </c>
      <c r="F33" s="38">
        <f t="shared" si="2"/>
        <v>8.045454545454529</v>
      </c>
      <c r="H33" s="38">
        <f t="shared" si="3"/>
        <v>19.600000000000012</v>
      </c>
      <c r="I33" s="38">
        <f t="shared" si="4"/>
        <v>13.363636363636372</v>
      </c>
      <c r="K33" s="38">
        <f t="shared" si="5"/>
        <v>27.400000000000123</v>
      </c>
      <c r="L33" s="38">
        <f t="shared" si="6"/>
        <v>18.681818181818265</v>
      </c>
      <c r="N33" s="38">
        <f t="shared" si="7"/>
        <v>35.20000000000023</v>
      </c>
      <c r="O33" s="38">
        <f t="shared" si="8"/>
        <v>24.000000000000156</v>
      </c>
      <c r="Q33" s="38">
        <f t="shared" si="9"/>
        <v>43.000000000000341</v>
      </c>
      <c r="R33" s="38">
        <f t="shared" si="10"/>
        <v>29.318181818182051</v>
      </c>
    </row>
    <row r="34" spans="2:18">
      <c r="B34" s="38">
        <f t="shared" si="11"/>
        <v>4.1000000000000023</v>
      </c>
      <c r="C34" s="38">
        <f t="shared" si="0"/>
        <v>2.7954545454545472</v>
      </c>
      <c r="E34" s="38">
        <f t="shared" si="1"/>
        <v>11.899999999999975</v>
      </c>
      <c r="F34" s="38">
        <f t="shared" si="2"/>
        <v>8.1136363636363473</v>
      </c>
      <c r="H34" s="38">
        <f t="shared" si="3"/>
        <v>19.700000000000014</v>
      </c>
      <c r="I34" s="38">
        <f t="shared" si="4"/>
        <v>13.431818181818191</v>
      </c>
      <c r="K34" s="38">
        <f t="shared" si="5"/>
        <v>27.500000000000124</v>
      </c>
      <c r="L34" s="38">
        <f t="shared" si="6"/>
        <v>18.750000000000085</v>
      </c>
      <c r="N34" s="38">
        <f t="shared" si="7"/>
        <v>35.300000000000232</v>
      </c>
      <c r="O34" s="38">
        <f t="shared" si="8"/>
        <v>24.068181818181976</v>
      </c>
      <c r="Q34" s="38">
        <f t="shared" si="9"/>
        <v>43.100000000000342</v>
      </c>
      <c r="R34" s="38">
        <f t="shared" si="10"/>
        <v>29.386363636363868</v>
      </c>
    </row>
    <row r="35" spans="2:18">
      <c r="B35" s="38">
        <f t="shared" si="11"/>
        <v>4.200000000000002</v>
      </c>
      <c r="C35" s="38">
        <f t="shared" si="0"/>
        <v>2.8636363636363651</v>
      </c>
      <c r="E35" s="38">
        <f t="shared" si="1"/>
        <v>11.999999999999975</v>
      </c>
      <c r="F35" s="38">
        <f t="shared" si="2"/>
        <v>8.1818181818181657</v>
      </c>
      <c r="H35" s="38">
        <f t="shared" si="3"/>
        <v>19.800000000000015</v>
      </c>
      <c r="I35" s="38">
        <f t="shared" si="4"/>
        <v>13.500000000000011</v>
      </c>
      <c r="K35" s="38">
        <f t="shared" si="5"/>
        <v>27.600000000000126</v>
      </c>
      <c r="L35" s="38">
        <f t="shared" si="6"/>
        <v>18.818181818181905</v>
      </c>
      <c r="N35" s="38">
        <f t="shared" si="7"/>
        <v>35.400000000000233</v>
      </c>
      <c r="O35" s="38">
        <f t="shared" si="8"/>
        <v>24.136363636363797</v>
      </c>
      <c r="Q35" s="38">
        <f t="shared" si="9"/>
        <v>43.200000000000344</v>
      </c>
      <c r="R35" s="38">
        <f t="shared" si="10"/>
        <v>29.454545454545691</v>
      </c>
    </row>
    <row r="36" spans="2:18">
      <c r="B36" s="38">
        <f t="shared" si="11"/>
        <v>4.3000000000000016</v>
      </c>
      <c r="C36" s="38">
        <f t="shared" si="0"/>
        <v>2.931818181818183</v>
      </c>
      <c r="E36" s="38">
        <f t="shared" si="1"/>
        <v>12.099999999999975</v>
      </c>
      <c r="F36" s="38">
        <f t="shared" si="2"/>
        <v>8.249999999999984</v>
      </c>
      <c r="H36" s="38">
        <f t="shared" si="3"/>
        <v>19.900000000000016</v>
      </c>
      <c r="I36" s="38">
        <f t="shared" si="4"/>
        <v>13.568181818181829</v>
      </c>
      <c r="K36" s="38">
        <f t="shared" ref="K36:K66" si="12">K35+0.1</f>
        <v>27.700000000000127</v>
      </c>
      <c r="L36" s="38">
        <f t="shared" si="6"/>
        <v>18.886363636363722</v>
      </c>
      <c r="N36" s="38">
        <f t="shared" si="7"/>
        <v>35.500000000000234</v>
      </c>
      <c r="O36" s="38">
        <f t="shared" si="8"/>
        <v>24.204545454545613</v>
      </c>
      <c r="Q36" s="38">
        <f t="shared" si="9"/>
        <v>43.300000000000345</v>
      </c>
      <c r="R36" s="38">
        <f t="shared" si="10"/>
        <v>29.522727272727511</v>
      </c>
    </row>
    <row r="37" spans="2:18">
      <c r="B37" s="38">
        <f t="shared" si="11"/>
        <v>4.4000000000000012</v>
      </c>
      <c r="C37" s="38">
        <f t="shared" si="0"/>
        <v>3.0000000000000009</v>
      </c>
      <c r="E37" s="38">
        <f t="shared" si="1"/>
        <v>12.199999999999974</v>
      </c>
      <c r="F37" s="38">
        <f t="shared" si="2"/>
        <v>8.3181818181818006</v>
      </c>
      <c r="H37" s="38">
        <f t="shared" si="3"/>
        <v>20.000000000000018</v>
      </c>
      <c r="I37" s="38">
        <f t="shared" si="4"/>
        <v>13.636363636363647</v>
      </c>
      <c r="K37" s="38">
        <f t="shared" si="12"/>
        <v>27.800000000000129</v>
      </c>
      <c r="L37" s="38">
        <f t="shared" si="6"/>
        <v>18.954545454545542</v>
      </c>
      <c r="N37" s="38">
        <f t="shared" si="7"/>
        <v>35.600000000000236</v>
      </c>
      <c r="O37" s="38">
        <f t="shared" si="8"/>
        <v>24.272727272727433</v>
      </c>
      <c r="Q37" s="38">
        <f t="shared" si="9"/>
        <v>43.400000000000347</v>
      </c>
      <c r="R37" s="38">
        <f t="shared" si="10"/>
        <v>29.590909090909328</v>
      </c>
    </row>
    <row r="38" spans="2:18">
      <c r="B38" s="38">
        <f t="shared" si="11"/>
        <v>4.5000000000000009</v>
      </c>
      <c r="C38" s="38">
        <f t="shared" si="0"/>
        <v>3.0681818181818188</v>
      </c>
      <c r="E38" s="38">
        <f t="shared" si="1"/>
        <v>12.299999999999974</v>
      </c>
      <c r="F38" s="38">
        <f t="shared" si="2"/>
        <v>8.3863636363636189</v>
      </c>
      <c r="H38" s="38">
        <f t="shared" si="3"/>
        <v>20.100000000000019</v>
      </c>
      <c r="I38" s="38">
        <f t="shared" si="4"/>
        <v>13.704545454545467</v>
      </c>
      <c r="K38" s="38">
        <f t="shared" si="12"/>
        <v>27.90000000000013</v>
      </c>
      <c r="L38" s="38">
        <f t="shared" si="6"/>
        <v>19.022727272727362</v>
      </c>
      <c r="N38" s="38">
        <f t="shared" si="7"/>
        <v>35.700000000000237</v>
      </c>
      <c r="O38" s="38">
        <f t="shared" si="8"/>
        <v>24.340909090909253</v>
      </c>
      <c r="Q38" s="38">
        <f t="shared" si="9"/>
        <v>43.500000000000348</v>
      </c>
      <c r="R38" s="38">
        <f t="shared" si="10"/>
        <v>29.659090909091145</v>
      </c>
    </row>
    <row r="39" spans="2:18">
      <c r="B39" s="38">
        <f t="shared" si="11"/>
        <v>4.6000000000000005</v>
      </c>
      <c r="C39" s="38">
        <f t="shared" si="0"/>
        <v>3.1363636363636371</v>
      </c>
      <c r="E39" s="38">
        <f t="shared" si="1"/>
        <v>12.399999999999974</v>
      </c>
      <c r="F39" s="38">
        <f t="shared" si="2"/>
        <v>8.4545454545454373</v>
      </c>
      <c r="H39" s="38">
        <f t="shared" si="3"/>
        <v>20.200000000000021</v>
      </c>
      <c r="I39" s="38">
        <f t="shared" si="4"/>
        <v>13.772727272727286</v>
      </c>
      <c r="K39" s="38">
        <f t="shared" si="12"/>
        <v>28.000000000000131</v>
      </c>
      <c r="L39" s="38">
        <f t="shared" si="6"/>
        <v>19.090909090909182</v>
      </c>
      <c r="N39" s="38">
        <f t="shared" si="7"/>
        <v>35.800000000000239</v>
      </c>
      <c r="O39" s="38">
        <f t="shared" si="8"/>
        <v>24.40909090909107</v>
      </c>
      <c r="Q39" s="38">
        <f t="shared" si="9"/>
        <v>43.60000000000035</v>
      </c>
      <c r="R39" s="38">
        <f t="shared" si="10"/>
        <v>29.727272727272965</v>
      </c>
    </row>
    <row r="40" spans="2:18">
      <c r="B40" s="38">
        <f t="shared" si="11"/>
        <v>4.7</v>
      </c>
      <c r="C40" s="38">
        <f t="shared" si="0"/>
        <v>3.2045454545454546</v>
      </c>
      <c r="E40" s="38">
        <f t="shared" si="1"/>
        <v>12.499999999999973</v>
      </c>
      <c r="F40" s="38">
        <f t="shared" si="2"/>
        <v>8.5227272727272556</v>
      </c>
      <c r="H40" s="38">
        <f t="shared" si="3"/>
        <v>20.300000000000022</v>
      </c>
      <c r="I40" s="38">
        <f t="shared" si="4"/>
        <v>13.840909090909104</v>
      </c>
      <c r="K40" s="38">
        <f t="shared" si="12"/>
        <v>28.100000000000133</v>
      </c>
      <c r="L40" s="38">
        <f t="shared" si="6"/>
        <v>19.159090909090999</v>
      </c>
      <c r="N40" s="38">
        <f t="shared" si="7"/>
        <v>35.90000000000024</v>
      </c>
      <c r="O40" s="38">
        <f t="shared" si="8"/>
        <v>24.47727272727289</v>
      </c>
      <c r="Q40" s="38">
        <f t="shared" si="9"/>
        <v>43.700000000000351</v>
      </c>
      <c r="R40" s="38">
        <f t="shared" si="10"/>
        <v>29.795454545454781</v>
      </c>
    </row>
    <row r="41" spans="2:18">
      <c r="B41" s="38">
        <f t="shared" si="11"/>
        <v>4.8</v>
      </c>
      <c r="C41" s="38">
        <f t="shared" si="0"/>
        <v>3.2727272727272729</v>
      </c>
      <c r="E41" s="38">
        <f t="shared" si="1"/>
        <v>12.599999999999973</v>
      </c>
      <c r="F41" s="38">
        <f t="shared" si="2"/>
        <v>8.5909090909090722</v>
      </c>
      <c r="H41" s="38">
        <f t="shared" si="3"/>
        <v>20.400000000000023</v>
      </c>
      <c r="I41" s="38">
        <f t="shared" si="4"/>
        <v>13.909090909090926</v>
      </c>
      <c r="K41" s="38">
        <f t="shared" si="12"/>
        <v>28.200000000000134</v>
      </c>
      <c r="L41" s="38">
        <f t="shared" si="6"/>
        <v>19.227272727272819</v>
      </c>
      <c r="N41" s="38">
        <f t="shared" si="7"/>
        <v>36.000000000000242</v>
      </c>
      <c r="O41" s="38">
        <f t="shared" si="8"/>
        <v>24.54545454545471</v>
      </c>
      <c r="Q41" s="38">
        <f t="shared" si="9"/>
        <v>43.800000000000352</v>
      </c>
      <c r="R41" s="38">
        <f t="shared" si="10"/>
        <v>29.863636363636605</v>
      </c>
    </row>
    <row r="42" spans="2:18">
      <c r="B42" s="38">
        <f t="shared" si="11"/>
        <v>4.8999999999999995</v>
      </c>
      <c r="C42" s="38">
        <f t="shared" si="0"/>
        <v>3.3409090909090904</v>
      </c>
      <c r="E42" s="38">
        <f t="shared" si="1"/>
        <v>12.699999999999973</v>
      </c>
      <c r="F42" s="38">
        <f t="shared" si="2"/>
        <v>8.6590909090908905</v>
      </c>
      <c r="H42" s="38">
        <f t="shared" si="3"/>
        <v>20.500000000000025</v>
      </c>
      <c r="I42" s="38">
        <f t="shared" si="4"/>
        <v>13.977272727272744</v>
      </c>
      <c r="K42" s="38">
        <f t="shared" si="12"/>
        <v>28.300000000000136</v>
      </c>
      <c r="L42" s="38">
        <f t="shared" si="6"/>
        <v>19.295454545454639</v>
      </c>
      <c r="N42" s="38">
        <f t="shared" si="7"/>
        <v>36.100000000000243</v>
      </c>
      <c r="O42" s="38">
        <f t="shared" si="8"/>
        <v>24.61363636363653</v>
      </c>
      <c r="Q42" s="38">
        <f t="shared" si="9"/>
        <v>43.900000000000354</v>
      </c>
      <c r="R42" s="38">
        <f t="shared" si="10"/>
        <v>29.931818181818425</v>
      </c>
    </row>
    <row r="43" spans="2:18">
      <c r="B43" s="38">
        <f t="shared" si="11"/>
        <v>4.9999999999999991</v>
      </c>
      <c r="C43" s="38">
        <f t="shared" si="0"/>
        <v>3.4090909090909083</v>
      </c>
      <c r="E43" s="38">
        <f t="shared" si="1"/>
        <v>12.799999999999972</v>
      </c>
      <c r="F43" s="38">
        <f t="shared" si="2"/>
        <v>8.7272727272727089</v>
      </c>
      <c r="H43" s="38">
        <f t="shared" si="3"/>
        <v>20.600000000000026</v>
      </c>
      <c r="I43" s="38">
        <f t="shared" si="4"/>
        <v>14.045454545454565</v>
      </c>
      <c r="K43" s="38">
        <f t="shared" si="12"/>
        <v>28.400000000000137</v>
      </c>
      <c r="L43" s="38">
        <f t="shared" si="6"/>
        <v>19.363636363636456</v>
      </c>
      <c r="N43" s="38">
        <f t="shared" si="7"/>
        <v>36.200000000000244</v>
      </c>
      <c r="O43" s="38">
        <f t="shared" si="8"/>
        <v>24.681818181818347</v>
      </c>
      <c r="Q43" s="38">
        <f t="shared" si="9"/>
        <v>44.000000000000355</v>
      </c>
      <c r="R43" s="38">
        <f t="shared" si="10"/>
        <v>30.000000000000242</v>
      </c>
    </row>
    <row r="44" spans="2:18">
      <c r="B44" s="38">
        <f t="shared" si="11"/>
        <v>5.0999999999999988</v>
      </c>
      <c r="C44" s="38">
        <f t="shared" si="0"/>
        <v>3.4772727272727266</v>
      </c>
      <c r="E44" s="38">
        <f t="shared" si="1"/>
        <v>12.899999999999972</v>
      </c>
      <c r="F44" s="38">
        <f t="shared" si="2"/>
        <v>8.7954545454545254</v>
      </c>
      <c r="H44" s="38">
        <f t="shared" si="3"/>
        <v>20.700000000000028</v>
      </c>
      <c r="I44" s="38">
        <f t="shared" si="4"/>
        <v>14.113636363636383</v>
      </c>
      <c r="K44" s="38">
        <f t="shared" si="12"/>
        <v>28.500000000000139</v>
      </c>
      <c r="L44" s="38">
        <f t="shared" si="6"/>
        <v>19.431818181818276</v>
      </c>
      <c r="N44" s="38">
        <f t="shared" si="7"/>
        <v>36.300000000000246</v>
      </c>
      <c r="O44" s="38">
        <f t="shared" si="8"/>
        <v>24.750000000000167</v>
      </c>
      <c r="Q44" s="38">
        <f t="shared" si="9"/>
        <v>44.100000000000357</v>
      </c>
      <c r="R44" s="38">
        <f t="shared" si="10"/>
        <v>30.068181818182062</v>
      </c>
    </row>
    <row r="45" spans="2:18">
      <c r="B45" s="38">
        <f t="shared" si="11"/>
        <v>5.1999999999999984</v>
      </c>
      <c r="C45" s="38">
        <f t="shared" si="0"/>
        <v>3.5454545454545441</v>
      </c>
      <c r="E45" s="38">
        <f t="shared" si="1"/>
        <v>12.999999999999972</v>
      </c>
      <c r="F45" s="38">
        <f t="shared" si="2"/>
        <v>8.8636363636363438</v>
      </c>
      <c r="H45" s="38">
        <f t="shared" si="3"/>
        <v>20.800000000000029</v>
      </c>
      <c r="I45" s="38">
        <f t="shared" si="4"/>
        <v>14.181818181818201</v>
      </c>
      <c r="K45" s="38">
        <f t="shared" si="12"/>
        <v>28.60000000000014</v>
      </c>
      <c r="L45" s="38">
        <f t="shared" si="6"/>
        <v>19.500000000000096</v>
      </c>
      <c r="N45" s="38">
        <f t="shared" si="7"/>
        <v>36.400000000000247</v>
      </c>
      <c r="O45" s="38">
        <f t="shared" si="8"/>
        <v>24.818181818181987</v>
      </c>
      <c r="Q45" s="38">
        <f t="shared" si="9"/>
        <v>44.200000000000358</v>
      </c>
      <c r="R45" s="38">
        <f t="shared" si="10"/>
        <v>30.136363636363878</v>
      </c>
    </row>
    <row r="46" spans="2:18">
      <c r="B46" s="38">
        <f t="shared" si="11"/>
        <v>5.299999999999998</v>
      </c>
      <c r="C46" s="38">
        <f t="shared" si="0"/>
        <v>3.6136363636363624</v>
      </c>
      <c r="E46" s="38">
        <f t="shared" si="1"/>
        <v>13.099999999999971</v>
      </c>
      <c r="F46" s="38">
        <f t="shared" si="2"/>
        <v>8.9318181818181621</v>
      </c>
      <c r="H46" s="38">
        <f t="shared" si="3"/>
        <v>20.900000000000031</v>
      </c>
      <c r="I46" s="38">
        <f t="shared" si="4"/>
        <v>14.250000000000021</v>
      </c>
      <c r="K46" s="38">
        <f t="shared" si="12"/>
        <v>28.700000000000141</v>
      </c>
      <c r="L46" s="38">
        <f t="shared" si="6"/>
        <v>19.568181818181916</v>
      </c>
      <c r="N46" s="38">
        <f t="shared" si="7"/>
        <v>36.500000000000249</v>
      </c>
      <c r="O46" s="38">
        <f t="shared" si="8"/>
        <v>24.886363636363807</v>
      </c>
      <c r="Q46" s="38">
        <f t="shared" si="9"/>
        <v>44.30000000000036</v>
      </c>
      <c r="R46" s="38">
        <f t="shared" si="10"/>
        <v>30.204545454545698</v>
      </c>
    </row>
    <row r="47" spans="2:18">
      <c r="B47" s="38">
        <f t="shared" si="11"/>
        <v>5.3999999999999977</v>
      </c>
      <c r="C47" s="38">
        <f t="shared" si="0"/>
        <v>3.6818181818181803</v>
      </c>
      <c r="E47" s="38">
        <f t="shared" si="1"/>
        <v>13.199999999999971</v>
      </c>
      <c r="F47" s="38">
        <f t="shared" si="2"/>
        <v>8.9999999999999805</v>
      </c>
      <c r="H47" s="38">
        <f t="shared" si="3"/>
        <v>21.000000000000032</v>
      </c>
      <c r="I47" s="38">
        <f t="shared" si="4"/>
        <v>14.31818181818184</v>
      </c>
      <c r="K47" s="38">
        <f t="shared" si="12"/>
        <v>28.800000000000143</v>
      </c>
      <c r="L47" s="38">
        <f t="shared" si="6"/>
        <v>19.636363636363733</v>
      </c>
      <c r="N47" s="38">
        <f t="shared" si="7"/>
        <v>36.60000000000025</v>
      </c>
      <c r="O47" s="38">
        <f t="shared" si="8"/>
        <v>24.954545454545624</v>
      </c>
      <c r="Q47" s="38">
        <f t="shared" si="9"/>
        <v>44.400000000000361</v>
      </c>
      <c r="R47" s="38">
        <f t="shared" si="10"/>
        <v>30.272727272727522</v>
      </c>
    </row>
    <row r="48" spans="2:18">
      <c r="B48" s="38">
        <f t="shared" si="11"/>
        <v>5.4999999999999973</v>
      </c>
      <c r="C48" s="38">
        <f t="shared" si="0"/>
        <v>3.7499999999999978</v>
      </c>
      <c r="E48" s="38">
        <f t="shared" si="1"/>
        <v>13.299999999999971</v>
      </c>
      <c r="F48" s="38">
        <f t="shared" si="2"/>
        <v>9.068181818181797</v>
      </c>
      <c r="H48" s="38">
        <f t="shared" si="3"/>
        <v>21.100000000000033</v>
      </c>
      <c r="I48" s="38">
        <f t="shared" si="4"/>
        <v>14.386363636363658</v>
      </c>
      <c r="K48" s="38">
        <f t="shared" si="12"/>
        <v>28.900000000000144</v>
      </c>
      <c r="L48" s="38">
        <f t="shared" si="6"/>
        <v>19.704545454545553</v>
      </c>
      <c r="N48" s="38">
        <f t="shared" si="7"/>
        <v>36.700000000000252</v>
      </c>
      <c r="O48" s="38">
        <f t="shared" si="8"/>
        <v>25.022727272727444</v>
      </c>
      <c r="Q48" s="38">
        <f t="shared" si="9"/>
        <v>44.500000000000362</v>
      </c>
      <c r="R48" s="38">
        <f t="shared" si="10"/>
        <v>30.340909090909339</v>
      </c>
    </row>
    <row r="49" spans="2:18">
      <c r="B49" s="38">
        <f t="shared" si="11"/>
        <v>5.599999999999997</v>
      </c>
      <c r="C49" s="38">
        <f t="shared" si="0"/>
        <v>3.8181818181818161</v>
      </c>
      <c r="E49" s="38">
        <f t="shared" si="1"/>
        <v>13.39999999999997</v>
      </c>
      <c r="F49" s="38">
        <f t="shared" si="2"/>
        <v>9.1363636363636154</v>
      </c>
      <c r="H49" s="38">
        <f t="shared" si="3"/>
        <v>21.200000000000035</v>
      </c>
      <c r="I49" s="38">
        <f t="shared" si="4"/>
        <v>14.45454545454548</v>
      </c>
      <c r="K49" s="38">
        <f t="shared" si="12"/>
        <v>29.000000000000146</v>
      </c>
      <c r="L49" s="38">
        <f t="shared" si="6"/>
        <v>19.772727272727373</v>
      </c>
      <c r="N49" s="38">
        <f t="shared" si="7"/>
        <v>36.800000000000253</v>
      </c>
      <c r="O49" s="38">
        <f t="shared" si="8"/>
        <v>25.09090909090926</v>
      </c>
      <c r="Q49" s="38">
        <f t="shared" si="9"/>
        <v>44.600000000000364</v>
      </c>
      <c r="R49" s="38">
        <f t="shared" si="10"/>
        <v>30.409090909091159</v>
      </c>
    </row>
    <row r="50" spans="2:18">
      <c r="B50" s="38">
        <f t="shared" si="11"/>
        <v>5.6999999999999966</v>
      </c>
      <c r="C50" s="38">
        <f t="shared" si="0"/>
        <v>3.8863636363636345</v>
      </c>
      <c r="E50" s="38">
        <f t="shared" si="1"/>
        <v>13.49999999999997</v>
      </c>
      <c r="F50" s="38">
        <f t="shared" si="2"/>
        <v>9.2045454545454337</v>
      </c>
      <c r="H50" s="38">
        <f t="shared" si="3"/>
        <v>21.300000000000036</v>
      </c>
      <c r="I50" s="38">
        <f t="shared" si="4"/>
        <v>14.522727272727298</v>
      </c>
      <c r="K50" s="38">
        <f t="shared" si="12"/>
        <v>29.100000000000147</v>
      </c>
      <c r="L50" s="38">
        <f t="shared" si="6"/>
        <v>19.840909090909189</v>
      </c>
      <c r="N50" s="38">
        <f t="shared" si="7"/>
        <v>36.900000000000254</v>
      </c>
      <c r="O50" s="38">
        <f t="shared" si="8"/>
        <v>25.159090909091081</v>
      </c>
      <c r="Q50" s="38">
        <f t="shared" si="9"/>
        <v>44.700000000000365</v>
      </c>
      <c r="R50" s="38">
        <f t="shared" si="10"/>
        <v>30.477272727272975</v>
      </c>
    </row>
    <row r="51" spans="2:18">
      <c r="B51" s="38">
        <f t="shared" si="11"/>
        <v>5.7999999999999963</v>
      </c>
      <c r="C51" s="38">
        <f t="shared" si="0"/>
        <v>3.9545454545454519</v>
      </c>
      <c r="E51" s="38">
        <f t="shared" si="1"/>
        <v>13.599999999999969</v>
      </c>
      <c r="F51" s="38">
        <f t="shared" si="2"/>
        <v>9.2727272727272521</v>
      </c>
      <c r="H51" s="38">
        <f t="shared" si="3"/>
        <v>21.400000000000038</v>
      </c>
      <c r="I51" s="38">
        <f t="shared" si="4"/>
        <v>14.590909090909117</v>
      </c>
      <c r="K51" s="38">
        <f t="shared" si="12"/>
        <v>29.200000000000149</v>
      </c>
      <c r="L51" s="38">
        <f t="shared" si="6"/>
        <v>19.90909090909101</v>
      </c>
      <c r="N51" s="38">
        <f t="shared" si="7"/>
        <v>37.000000000000256</v>
      </c>
      <c r="O51" s="38">
        <f t="shared" si="8"/>
        <v>25.227272727272904</v>
      </c>
      <c r="Q51" s="38">
        <f t="shared" si="9"/>
        <v>44.800000000000367</v>
      </c>
      <c r="R51" s="38">
        <f t="shared" si="10"/>
        <v>30.545454545454792</v>
      </c>
    </row>
    <row r="52" spans="2:18">
      <c r="B52" s="38">
        <f t="shared" si="11"/>
        <v>5.8999999999999959</v>
      </c>
      <c r="C52" s="38">
        <f t="shared" si="0"/>
        <v>4.0227272727272698</v>
      </c>
      <c r="E52" s="38">
        <f t="shared" si="1"/>
        <v>13.699999999999969</v>
      </c>
      <c r="F52" s="38">
        <f t="shared" si="2"/>
        <v>9.3409090909090704</v>
      </c>
      <c r="H52" s="38">
        <f t="shared" si="3"/>
        <v>21.500000000000039</v>
      </c>
      <c r="I52" s="38">
        <f t="shared" si="4"/>
        <v>14.659090909090937</v>
      </c>
      <c r="K52" s="38">
        <f t="shared" si="12"/>
        <v>29.30000000000015</v>
      </c>
      <c r="L52" s="38">
        <f t="shared" si="6"/>
        <v>19.97727272727283</v>
      </c>
      <c r="N52" s="38">
        <f t="shared" si="7"/>
        <v>37.100000000000257</v>
      </c>
      <c r="O52" s="38">
        <f t="shared" si="8"/>
        <v>25.295454545454721</v>
      </c>
      <c r="Q52" s="38">
        <f t="shared" si="9"/>
        <v>44.900000000000368</v>
      </c>
      <c r="R52" s="38">
        <f t="shared" si="10"/>
        <v>30.613636363636616</v>
      </c>
    </row>
    <row r="53" spans="2:18">
      <c r="B53" s="38">
        <f t="shared" si="11"/>
        <v>5.9999999999999956</v>
      </c>
      <c r="C53" s="38">
        <f t="shared" si="0"/>
        <v>4.0909090909090882</v>
      </c>
      <c r="E53" s="38">
        <f t="shared" si="1"/>
        <v>13.799999999999969</v>
      </c>
      <c r="F53" s="38">
        <f t="shared" si="2"/>
        <v>9.4090909090908887</v>
      </c>
      <c r="H53" s="38">
        <f t="shared" si="3"/>
        <v>21.600000000000041</v>
      </c>
      <c r="I53" s="38">
        <f t="shared" si="4"/>
        <v>14.727272727272755</v>
      </c>
      <c r="K53" s="38">
        <f t="shared" si="12"/>
        <v>29.400000000000151</v>
      </c>
      <c r="L53" s="38">
        <f t="shared" si="6"/>
        <v>20.045454545454646</v>
      </c>
      <c r="N53" s="38">
        <f t="shared" si="7"/>
        <v>37.200000000000259</v>
      </c>
      <c r="O53" s="38">
        <f t="shared" si="8"/>
        <v>25.363636363636541</v>
      </c>
      <c r="Q53" s="38">
        <f t="shared" si="9"/>
        <v>45.000000000000369</v>
      </c>
      <c r="R53" s="38">
        <f t="shared" si="10"/>
        <v>30.681818181818436</v>
      </c>
    </row>
    <row r="54" spans="2:18">
      <c r="B54" s="38">
        <f t="shared" si="11"/>
        <v>6.0999999999999952</v>
      </c>
      <c r="C54" s="38">
        <f t="shared" si="0"/>
        <v>4.1590909090909056</v>
      </c>
      <c r="E54" s="38">
        <f t="shared" si="1"/>
        <v>13.899999999999968</v>
      </c>
      <c r="F54" s="38">
        <f t="shared" si="2"/>
        <v>9.4772727272727053</v>
      </c>
      <c r="H54" s="38">
        <f t="shared" si="3"/>
        <v>21.700000000000042</v>
      </c>
      <c r="I54" s="38">
        <f t="shared" si="4"/>
        <v>14.795454545454573</v>
      </c>
      <c r="K54" s="38">
        <f t="shared" si="12"/>
        <v>29.500000000000153</v>
      </c>
      <c r="L54" s="38">
        <f t="shared" si="6"/>
        <v>20.11363636363647</v>
      </c>
      <c r="N54" s="38">
        <f t="shared" si="7"/>
        <v>37.30000000000026</v>
      </c>
      <c r="O54" s="38">
        <f t="shared" si="8"/>
        <v>25.431818181818358</v>
      </c>
      <c r="Q54" s="38">
        <f t="shared" si="9"/>
        <v>45.100000000000371</v>
      </c>
      <c r="R54" s="38">
        <f t="shared" si="10"/>
        <v>30.750000000000252</v>
      </c>
    </row>
    <row r="55" spans="2:18">
      <c r="B55" s="38">
        <f t="shared" si="11"/>
        <v>6.1999999999999948</v>
      </c>
      <c r="C55" s="38">
        <f t="shared" si="0"/>
        <v>4.227272727272724</v>
      </c>
      <c r="E55" s="38">
        <f t="shared" si="1"/>
        <v>13.999999999999968</v>
      </c>
      <c r="F55" s="38">
        <f t="shared" si="2"/>
        <v>9.5454545454545237</v>
      </c>
      <c r="H55" s="38">
        <f t="shared" si="3"/>
        <v>21.800000000000043</v>
      </c>
      <c r="I55" s="38">
        <f t="shared" si="4"/>
        <v>14.863636363636394</v>
      </c>
      <c r="K55" s="38">
        <f t="shared" si="12"/>
        <v>29.600000000000154</v>
      </c>
      <c r="L55" s="38">
        <f t="shared" si="6"/>
        <v>20.181818181818286</v>
      </c>
      <c r="N55" s="38">
        <f t="shared" si="7"/>
        <v>37.400000000000261</v>
      </c>
      <c r="O55" s="38">
        <f t="shared" si="8"/>
        <v>25.500000000000178</v>
      </c>
      <c r="Q55" s="38">
        <f t="shared" si="9"/>
        <v>45.200000000000372</v>
      </c>
      <c r="R55" s="38">
        <f t="shared" si="10"/>
        <v>30.818181818182072</v>
      </c>
    </row>
    <row r="56" spans="2:18">
      <c r="B56" s="38">
        <f t="shared" si="11"/>
        <v>6.2999999999999945</v>
      </c>
      <c r="C56" s="38">
        <f t="shared" si="0"/>
        <v>4.2954545454545423</v>
      </c>
      <c r="E56" s="38">
        <f t="shared" si="1"/>
        <v>14.099999999999968</v>
      </c>
      <c r="F56" s="38">
        <f t="shared" si="2"/>
        <v>9.613636363636342</v>
      </c>
      <c r="H56" s="38">
        <f t="shared" si="3"/>
        <v>21.900000000000045</v>
      </c>
      <c r="I56" s="38">
        <f t="shared" si="4"/>
        <v>14.931818181818212</v>
      </c>
      <c r="K56" s="38">
        <f t="shared" si="12"/>
        <v>29.700000000000156</v>
      </c>
      <c r="L56" s="38">
        <f t="shared" si="6"/>
        <v>20.250000000000103</v>
      </c>
      <c r="N56" s="38">
        <f t="shared" si="7"/>
        <v>37.500000000000263</v>
      </c>
      <c r="O56" s="38">
        <f t="shared" si="8"/>
        <v>25.568181818182001</v>
      </c>
      <c r="Q56" s="38">
        <f t="shared" si="9"/>
        <v>45.300000000000374</v>
      </c>
      <c r="R56" s="38">
        <f t="shared" si="10"/>
        <v>30.886363636363889</v>
      </c>
    </row>
    <row r="57" spans="2:18">
      <c r="B57" s="38">
        <f t="shared" si="11"/>
        <v>6.3999999999999941</v>
      </c>
      <c r="C57" s="38">
        <f t="shared" si="0"/>
        <v>4.3636363636363598</v>
      </c>
      <c r="E57" s="38">
        <f t="shared" si="1"/>
        <v>14.199999999999967</v>
      </c>
      <c r="F57" s="38">
        <f t="shared" si="2"/>
        <v>9.6818181818181603</v>
      </c>
      <c r="H57" s="38">
        <f t="shared" si="3"/>
        <v>22.000000000000046</v>
      </c>
      <c r="I57" s="38">
        <f t="shared" si="4"/>
        <v>15.00000000000003</v>
      </c>
      <c r="K57" s="38">
        <f t="shared" si="12"/>
        <v>29.800000000000157</v>
      </c>
      <c r="L57" s="38">
        <f t="shared" si="6"/>
        <v>20.318181818181927</v>
      </c>
      <c r="N57" s="38">
        <f t="shared" si="7"/>
        <v>37.600000000000264</v>
      </c>
      <c r="O57" s="38">
        <f t="shared" si="8"/>
        <v>25.636363636363818</v>
      </c>
      <c r="Q57" s="38">
        <f t="shared" si="9"/>
        <v>45.400000000000375</v>
      </c>
      <c r="R57" s="38">
        <f t="shared" si="10"/>
        <v>30.954545454545709</v>
      </c>
    </row>
    <row r="58" spans="2:18">
      <c r="B58" s="38">
        <f t="shared" si="11"/>
        <v>6.4999999999999938</v>
      </c>
      <c r="C58" s="38">
        <f t="shared" si="0"/>
        <v>4.4318181818181781</v>
      </c>
      <c r="E58" s="38">
        <f t="shared" si="1"/>
        <v>14.299999999999967</v>
      </c>
      <c r="F58" s="38">
        <f t="shared" si="2"/>
        <v>9.7499999999999787</v>
      </c>
      <c r="H58" s="38">
        <f t="shared" si="3"/>
        <v>22.100000000000048</v>
      </c>
      <c r="I58" s="38">
        <f t="shared" si="4"/>
        <v>15.068181818181852</v>
      </c>
      <c r="K58" s="38">
        <f t="shared" si="12"/>
        <v>29.900000000000158</v>
      </c>
      <c r="L58" s="38">
        <f t="shared" si="6"/>
        <v>20.386363636363743</v>
      </c>
      <c r="N58" s="38">
        <f t="shared" si="7"/>
        <v>37.700000000000266</v>
      </c>
      <c r="O58" s="38">
        <f t="shared" si="8"/>
        <v>25.704545454545638</v>
      </c>
      <c r="Q58" s="38">
        <f t="shared" si="9"/>
        <v>45.500000000000377</v>
      </c>
      <c r="R58" s="38">
        <f t="shared" si="10"/>
        <v>31.022727272727533</v>
      </c>
    </row>
    <row r="59" spans="2:18">
      <c r="B59" s="38">
        <f t="shared" si="11"/>
        <v>6.5999999999999934</v>
      </c>
      <c r="C59" s="38">
        <f t="shared" si="0"/>
        <v>4.4999999999999956</v>
      </c>
      <c r="E59" s="38">
        <f t="shared" si="1"/>
        <v>14.399999999999967</v>
      </c>
      <c r="F59" s="38">
        <f t="shared" si="2"/>
        <v>9.8181818181817953</v>
      </c>
      <c r="H59" s="38">
        <f t="shared" si="3"/>
        <v>22.200000000000049</v>
      </c>
      <c r="I59" s="38">
        <f t="shared" si="4"/>
        <v>15.136363636363669</v>
      </c>
      <c r="K59" s="38">
        <f t="shared" si="12"/>
        <v>30.00000000000016</v>
      </c>
      <c r="L59" s="38">
        <f t="shared" si="6"/>
        <v>20.454545454545563</v>
      </c>
      <c r="N59" s="38">
        <f t="shared" si="7"/>
        <v>37.800000000000267</v>
      </c>
      <c r="O59" s="38">
        <f t="shared" si="8"/>
        <v>25.772727272727455</v>
      </c>
      <c r="Q59" s="38">
        <f t="shared" si="9"/>
        <v>45.600000000000378</v>
      </c>
      <c r="R59" s="38">
        <f t="shared" si="10"/>
        <v>31.090909090909349</v>
      </c>
    </row>
    <row r="60" spans="2:18">
      <c r="B60" s="38">
        <f t="shared" si="11"/>
        <v>6.6999999999999931</v>
      </c>
      <c r="C60" s="38">
        <f t="shared" si="0"/>
        <v>4.568181818181813</v>
      </c>
      <c r="E60" s="38">
        <f t="shared" si="1"/>
        <v>14.499999999999966</v>
      </c>
      <c r="F60" s="38">
        <f t="shared" si="2"/>
        <v>9.8863636363636136</v>
      </c>
      <c r="H60" s="38">
        <f t="shared" si="3"/>
        <v>22.30000000000005</v>
      </c>
      <c r="I60" s="38">
        <f t="shared" si="4"/>
        <v>15.204545454545487</v>
      </c>
      <c r="K60" s="38">
        <f t="shared" si="12"/>
        <v>30.100000000000161</v>
      </c>
      <c r="L60" s="38">
        <f t="shared" si="6"/>
        <v>20.522727272727384</v>
      </c>
      <c r="N60" s="38">
        <f t="shared" si="7"/>
        <v>37.900000000000269</v>
      </c>
      <c r="O60" s="38">
        <f t="shared" si="8"/>
        <v>25.840909090909271</v>
      </c>
      <c r="Q60" s="38">
        <f t="shared" si="9"/>
        <v>45.700000000000379</v>
      </c>
      <c r="R60" s="38">
        <f t="shared" si="10"/>
        <v>31.159090909091169</v>
      </c>
    </row>
    <row r="61" spans="2:18">
      <c r="B61" s="38">
        <f t="shared" si="11"/>
        <v>6.7999999999999927</v>
      </c>
      <c r="C61" s="38">
        <f t="shared" si="0"/>
        <v>4.6363636363636314</v>
      </c>
      <c r="E61" s="38">
        <f t="shared" si="1"/>
        <v>14.599999999999966</v>
      </c>
      <c r="F61" s="38">
        <f t="shared" si="2"/>
        <v>9.9545454545454319</v>
      </c>
      <c r="H61" s="38">
        <f t="shared" si="3"/>
        <v>22.400000000000052</v>
      </c>
      <c r="I61" s="38">
        <f t="shared" si="4"/>
        <v>15.272727272727309</v>
      </c>
      <c r="K61" s="38">
        <f t="shared" si="12"/>
        <v>30.200000000000163</v>
      </c>
      <c r="L61" s="38">
        <f t="shared" si="6"/>
        <v>20.5909090909092</v>
      </c>
      <c r="N61" s="38">
        <f t="shared" si="7"/>
        <v>38.00000000000027</v>
      </c>
      <c r="O61" s="38">
        <f t="shared" si="8"/>
        <v>25.909090909091091</v>
      </c>
      <c r="Q61" s="38">
        <f t="shared" si="9"/>
        <v>45.800000000000381</v>
      </c>
      <c r="R61" s="38">
        <f t="shared" si="10"/>
        <v>31.227272727272986</v>
      </c>
    </row>
    <row r="62" spans="2:18">
      <c r="B62" s="38">
        <f t="shared" si="11"/>
        <v>6.8999999999999924</v>
      </c>
      <c r="C62" s="38">
        <f t="shared" si="0"/>
        <v>4.7045454545454488</v>
      </c>
      <c r="E62" s="38">
        <f t="shared" si="1"/>
        <v>14.699999999999966</v>
      </c>
      <c r="F62" s="38">
        <f t="shared" si="2"/>
        <v>10.022727272727249</v>
      </c>
      <c r="H62" s="38">
        <f t="shared" si="3"/>
        <v>22.500000000000053</v>
      </c>
      <c r="I62" s="38">
        <f t="shared" si="4"/>
        <v>15.340909090909127</v>
      </c>
      <c r="K62" s="38">
        <f t="shared" si="12"/>
        <v>30.300000000000164</v>
      </c>
      <c r="L62" s="38">
        <f t="shared" si="6"/>
        <v>20.659090909091024</v>
      </c>
      <c r="N62" s="38">
        <f t="shared" si="7"/>
        <v>38.100000000000271</v>
      </c>
      <c r="O62" s="38">
        <f t="shared" si="8"/>
        <v>25.977272727272915</v>
      </c>
      <c r="Q62" s="38">
        <f t="shared" si="9"/>
        <v>45.900000000000382</v>
      </c>
      <c r="R62" s="38">
        <f t="shared" si="10"/>
        <v>31.295454545454806</v>
      </c>
    </row>
    <row r="63" spans="2:18">
      <c r="B63" s="38">
        <f t="shared" si="11"/>
        <v>6.999999999999992</v>
      </c>
      <c r="C63" s="38">
        <f t="shared" si="0"/>
        <v>4.7727272727272672</v>
      </c>
      <c r="E63" s="38">
        <f t="shared" si="1"/>
        <v>14.799999999999965</v>
      </c>
      <c r="F63" s="38">
        <f t="shared" si="2"/>
        <v>10.090909090909067</v>
      </c>
      <c r="H63" s="38">
        <f t="shared" si="3"/>
        <v>22.600000000000055</v>
      </c>
      <c r="I63" s="38">
        <f t="shared" si="4"/>
        <v>15.409090909090947</v>
      </c>
      <c r="K63" s="38">
        <f t="shared" si="12"/>
        <v>30.400000000000166</v>
      </c>
      <c r="L63" s="38">
        <f t="shared" si="6"/>
        <v>20.72727272727284</v>
      </c>
      <c r="N63" s="38">
        <f t="shared" si="7"/>
        <v>38.200000000000273</v>
      </c>
      <c r="O63" s="38">
        <f t="shared" si="8"/>
        <v>26.045454545454731</v>
      </c>
      <c r="Q63" s="38">
        <f t="shared" si="9"/>
        <v>46.000000000000384</v>
      </c>
      <c r="R63" s="38">
        <f t="shared" si="10"/>
        <v>31.363636363636623</v>
      </c>
    </row>
    <row r="64" spans="2:18">
      <c r="B64" s="38">
        <f t="shared" si="11"/>
        <v>7.0999999999999917</v>
      </c>
      <c r="C64" s="38">
        <f t="shared" si="0"/>
        <v>4.8409090909090855</v>
      </c>
      <c r="E64" s="38">
        <f t="shared" si="1"/>
        <v>14.899999999999965</v>
      </c>
      <c r="F64" s="38">
        <f t="shared" si="2"/>
        <v>10.159090909090885</v>
      </c>
      <c r="H64" s="38">
        <f t="shared" si="3"/>
        <v>22.700000000000056</v>
      </c>
      <c r="I64" s="38">
        <f t="shared" si="4"/>
        <v>15.477272727272766</v>
      </c>
      <c r="K64" s="38">
        <f t="shared" si="12"/>
        <v>30.500000000000167</v>
      </c>
      <c r="L64" s="38">
        <f t="shared" si="6"/>
        <v>20.795454545454657</v>
      </c>
      <c r="N64" s="38">
        <f t="shared" si="7"/>
        <v>38.300000000000274</v>
      </c>
      <c r="O64" s="38">
        <f t="shared" si="8"/>
        <v>26.113636363636552</v>
      </c>
      <c r="Q64" s="38">
        <f t="shared" si="9"/>
        <v>46.100000000000385</v>
      </c>
      <c r="R64" s="38">
        <f t="shared" si="10"/>
        <v>31.431818181818446</v>
      </c>
    </row>
    <row r="65" spans="2:18">
      <c r="B65" s="38">
        <f t="shared" si="11"/>
        <v>7.1999999999999913</v>
      </c>
      <c r="C65" s="38">
        <f t="shared" si="0"/>
        <v>4.909090909090903</v>
      </c>
      <c r="E65" s="38">
        <f t="shared" si="1"/>
        <v>14.999999999999964</v>
      </c>
      <c r="F65" s="38">
        <f t="shared" si="2"/>
        <v>10.227272727272702</v>
      </c>
      <c r="H65" s="38">
        <f t="shared" si="3"/>
        <v>22.800000000000058</v>
      </c>
      <c r="I65" s="38">
        <f t="shared" si="4"/>
        <v>15.545454545454584</v>
      </c>
      <c r="K65" s="38">
        <f t="shared" si="12"/>
        <v>30.600000000000168</v>
      </c>
      <c r="L65" s="38">
        <f t="shared" si="6"/>
        <v>20.863636363636481</v>
      </c>
      <c r="N65" s="38">
        <f t="shared" si="7"/>
        <v>38.400000000000276</v>
      </c>
      <c r="O65" s="38">
        <f t="shared" si="8"/>
        <v>26.181818181818368</v>
      </c>
      <c r="Q65" s="38">
        <f t="shared" si="9"/>
        <v>46.200000000000387</v>
      </c>
      <c r="R65" s="38">
        <f t="shared" si="10"/>
        <v>31.500000000000263</v>
      </c>
    </row>
    <row r="66" spans="2:18">
      <c r="B66" s="38">
        <f t="shared" si="11"/>
        <v>7.2999999999999909</v>
      </c>
      <c r="C66" s="38">
        <f t="shared" si="0"/>
        <v>4.9772727272727213</v>
      </c>
      <c r="E66" s="38">
        <f t="shared" si="1"/>
        <v>15.099999999999964</v>
      </c>
      <c r="F66" s="38">
        <f t="shared" si="2"/>
        <v>10.29545454545452</v>
      </c>
      <c r="H66" s="38">
        <f t="shared" si="3"/>
        <v>22.900000000000059</v>
      </c>
      <c r="I66" s="38">
        <f t="shared" si="4"/>
        <v>15.613636363636404</v>
      </c>
      <c r="K66" s="38">
        <f t="shared" si="12"/>
        <v>30.70000000000017</v>
      </c>
      <c r="L66" s="38">
        <f t="shared" si="6"/>
        <v>20.931818181818297</v>
      </c>
      <c r="N66" s="38">
        <f t="shared" si="7"/>
        <v>38.500000000000277</v>
      </c>
      <c r="O66" s="38">
        <f t="shared" si="8"/>
        <v>26.250000000000188</v>
      </c>
      <c r="Q66" s="38">
        <f t="shared" si="9"/>
        <v>46.300000000000388</v>
      </c>
      <c r="R66" s="38">
        <f t="shared" si="10"/>
        <v>31.568181818182083</v>
      </c>
    </row>
    <row r="67" spans="2:18">
      <c r="B67" s="38">
        <f t="shared" si="11"/>
        <v>7.3999999999999906</v>
      </c>
      <c r="C67" s="38">
        <f t="shared" si="0"/>
        <v>5.0454545454545396</v>
      </c>
      <c r="E67" s="38">
        <f t="shared" si="1"/>
        <v>15.199999999999964</v>
      </c>
      <c r="F67" s="38">
        <f t="shared" si="2"/>
        <v>10.363636363636338</v>
      </c>
      <c r="H67" s="38">
        <f t="shared" si="3"/>
        <v>23.00000000000006</v>
      </c>
      <c r="I67" s="38">
        <f t="shared" si="4"/>
        <v>15.681818181818223</v>
      </c>
      <c r="K67" s="38">
        <f t="shared" ref="K67:K80" si="13">K66+0.1</f>
        <v>30.800000000000171</v>
      </c>
      <c r="L67" s="38">
        <f t="shared" si="6"/>
        <v>21.000000000000117</v>
      </c>
      <c r="N67" s="38">
        <f t="shared" si="7"/>
        <v>38.600000000000279</v>
      </c>
      <c r="O67" s="38">
        <f t="shared" si="8"/>
        <v>26.318181818182005</v>
      </c>
      <c r="Q67" s="38">
        <f t="shared" si="9"/>
        <v>46.400000000000389</v>
      </c>
      <c r="R67" s="38">
        <f t="shared" si="10"/>
        <v>31.6363636363639</v>
      </c>
    </row>
    <row r="68" spans="2:18">
      <c r="B68" s="38">
        <f t="shared" si="11"/>
        <v>7.4999999999999902</v>
      </c>
      <c r="C68" s="38">
        <f t="shared" ref="C68:C80" si="14">B68*3600/5280</f>
        <v>5.1136363636363571</v>
      </c>
      <c r="E68" s="38">
        <f t="shared" ref="E68:E80" si="15">E67+0.1</f>
        <v>15.299999999999963</v>
      </c>
      <c r="F68" s="38">
        <f t="shared" ref="F68:F80" si="16">E68*3600/5280</f>
        <v>10.431818181818157</v>
      </c>
      <c r="H68" s="38">
        <f t="shared" ref="H68:H80" si="17">H67+0.1</f>
        <v>23.100000000000062</v>
      </c>
      <c r="I68" s="38">
        <f t="shared" ref="I68:I80" si="18">H68*3600/5280</f>
        <v>15.750000000000041</v>
      </c>
      <c r="K68" s="38">
        <f t="shared" si="13"/>
        <v>30.900000000000173</v>
      </c>
      <c r="L68" s="38">
        <f t="shared" ref="L68:L80" si="19">K68*3600/5280</f>
        <v>21.068181818181937</v>
      </c>
      <c r="N68" s="38">
        <f t="shared" ref="N68:N80" si="20">N67+0.1</f>
        <v>38.70000000000028</v>
      </c>
      <c r="O68" s="38">
        <f t="shared" ref="O68:O80" si="21">N68*3600/5280</f>
        <v>26.386363636363829</v>
      </c>
      <c r="Q68" s="38">
        <f t="shared" ref="Q68:Q78" si="22">Q67+0.1</f>
        <v>46.500000000000391</v>
      </c>
      <c r="R68" s="38">
        <f t="shared" ref="R68:R80" si="23">Q68*3600/5280</f>
        <v>31.70454545454572</v>
      </c>
    </row>
    <row r="69" spans="2:18">
      <c r="B69" s="38">
        <f t="shared" ref="B69:B79" si="24">B68+0.1</f>
        <v>7.5999999999999899</v>
      </c>
      <c r="C69" s="38">
        <f t="shared" si="14"/>
        <v>5.1818181818181746</v>
      </c>
      <c r="E69" s="38">
        <f t="shared" si="15"/>
        <v>15.399999999999963</v>
      </c>
      <c r="F69" s="38">
        <f t="shared" si="16"/>
        <v>10.499999999999975</v>
      </c>
      <c r="H69" s="38">
        <f t="shared" si="17"/>
        <v>23.200000000000063</v>
      </c>
      <c r="I69" s="38">
        <f t="shared" si="18"/>
        <v>15.818181818181863</v>
      </c>
      <c r="K69" s="38">
        <f t="shared" si="13"/>
        <v>31.000000000000174</v>
      </c>
      <c r="L69" s="38">
        <f t="shared" si="19"/>
        <v>21.136363636363754</v>
      </c>
      <c r="N69" s="38">
        <f t="shared" si="20"/>
        <v>38.800000000000281</v>
      </c>
      <c r="O69" s="38">
        <f t="shared" si="21"/>
        <v>26.454545454545649</v>
      </c>
      <c r="Q69" s="38">
        <f t="shared" si="22"/>
        <v>46.600000000000392</v>
      </c>
      <c r="R69" s="38">
        <f t="shared" si="23"/>
        <v>31.772727272727543</v>
      </c>
    </row>
    <row r="70" spans="2:18">
      <c r="B70" s="38">
        <f t="shared" si="24"/>
        <v>7.6999999999999895</v>
      </c>
      <c r="C70" s="38">
        <f t="shared" si="14"/>
        <v>5.2499999999999929</v>
      </c>
      <c r="E70" s="38">
        <f t="shared" si="15"/>
        <v>15.499999999999963</v>
      </c>
      <c r="F70" s="38">
        <f t="shared" si="16"/>
        <v>10.568181818181793</v>
      </c>
      <c r="H70" s="38">
        <f t="shared" si="17"/>
        <v>23.300000000000065</v>
      </c>
      <c r="I70" s="38">
        <f t="shared" si="18"/>
        <v>15.886363636363681</v>
      </c>
      <c r="K70" s="38">
        <f t="shared" si="13"/>
        <v>31.100000000000176</v>
      </c>
      <c r="L70" s="38">
        <f t="shared" si="19"/>
        <v>21.204545454545574</v>
      </c>
      <c r="N70" s="38">
        <f t="shared" si="20"/>
        <v>38.900000000000283</v>
      </c>
      <c r="O70" s="38">
        <f t="shared" si="21"/>
        <v>26.522727272727465</v>
      </c>
      <c r="Q70" s="38">
        <f t="shared" si="22"/>
        <v>46.700000000000394</v>
      </c>
      <c r="R70" s="38">
        <f t="shared" si="23"/>
        <v>31.84090909090936</v>
      </c>
    </row>
    <row r="71" spans="2:18">
      <c r="B71" s="38">
        <f t="shared" si="24"/>
        <v>7.7999999999999892</v>
      </c>
      <c r="C71" s="38">
        <f t="shared" si="14"/>
        <v>5.3181818181818103</v>
      </c>
      <c r="E71" s="38">
        <f t="shared" si="15"/>
        <v>15.599999999999962</v>
      </c>
      <c r="F71" s="38">
        <f t="shared" si="16"/>
        <v>10.63636363636361</v>
      </c>
      <c r="H71" s="38">
        <f t="shared" si="17"/>
        <v>23.400000000000066</v>
      </c>
      <c r="I71" s="38">
        <f t="shared" si="18"/>
        <v>15.954545454545499</v>
      </c>
      <c r="K71" s="38">
        <f t="shared" si="13"/>
        <v>31.200000000000177</v>
      </c>
      <c r="L71" s="38">
        <f t="shared" si="19"/>
        <v>21.272727272727394</v>
      </c>
      <c r="N71" s="38">
        <f t="shared" si="20"/>
        <v>39.000000000000284</v>
      </c>
      <c r="O71" s="38">
        <f t="shared" si="21"/>
        <v>26.590909090909285</v>
      </c>
      <c r="Q71" s="38">
        <f t="shared" si="22"/>
        <v>46.800000000000395</v>
      </c>
      <c r="R71" s="38">
        <f t="shared" si="23"/>
        <v>31.90909090909118</v>
      </c>
    </row>
    <row r="72" spans="2:18">
      <c r="B72" s="38">
        <f t="shared" si="24"/>
        <v>7.8999999999999888</v>
      </c>
      <c r="C72" s="38">
        <f t="shared" si="14"/>
        <v>5.3863636363636287</v>
      </c>
      <c r="E72" s="38">
        <f t="shared" si="15"/>
        <v>15.699999999999962</v>
      </c>
      <c r="F72" s="38">
        <f t="shared" si="16"/>
        <v>10.704545454545428</v>
      </c>
      <c r="H72" s="38">
        <f t="shared" si="17"/>
        <v>23.500000000000068</v>
      </c>
      <c r="I72" s="38">
        <f t="shared" si="18"/>
        <v>16.02272727272732</v>
      </c>
      <c r="K72" s="38">
        <f t="shared" si="13"/>
        <v>31.300000000000178</v>
      </c>
      <c r="L72" s="38">
        <f t="shared" si="19"/>
        <v>21.340909090909211</v>
      </c>
      <c r="N72" s="38">
        <f t="shared" si="20"/>
        <v>39.100000000000286</v>
      </c>
      <c r="O72" s="38">
        <f t="shared" si="21"/>
        <v>26.659090909091102</v>
      </c>
      <c r="Q72" s="38">
        <f t="shared" si="22"/>
        <v>46.900000000000396</v>
      </c>
      <c r="R72" s="38">
        <f t="shared" si="23"/>
        <v>31.977272727272997</v>
      </c>
    </row>
    <row r="73" spans="2:18">
      <c r="B73" s="38">
        <f t="shared" si="24"/>
        <v>7.9999999999999885</v>
      </c>
      <c r="C73" s="38">
        <f t="shared" si="14"/>
        <v>5.454545454545447</v>
      </c>
      <c r="E73" s="38">
        <f t="shared" si="15"/>
        <v>15.799999999999962</v>
      </c>
      <c r="F73" s="38">
        <f t="shared" si="16"/>
        <v>10.772727272727247</v>
      </c>
      <c r="H73" s="38">
        <f t="shared" si="17"/>
        <v>23.600000000000069</v>
      </c>
      <c r="I73" s="38">
        <f t="shared" si="18"/>
        <v>16.090909090909136</v>
      </c>
      <c r="K73" s="38">
        <f t="shared" si="13"/>
        <v>31.40000000000018</v>
      </c>
      <c r="L73" s="38">
        <f t="shared" si="19"/>
        <v>21.409090909091031</v>
      </c>
      <c r="N73" s="38">
        <f t="shared" si="20"/>
        <v>39.200000000000287</v>
      </c>
      <c r="O73" s="38">
        <f t="shared" si="21"/>
        <v>26.727272727272926</v>
      </c>
      <c r="Q73" s="38">
        <f t="shared" si="22"/>
        <v>47.000000000000398</v>
      </c>
      <c r="R73" s="38">
        <f t="shared" si="23"/>
        <v>32.045454545454817</v>
      </c>
    </row>
    <row r="74" spans="2:18">
      <c r="B74" s="38">
        <f t="shared" si="24"/>
        <v>8.099999999999989</v>
      </c>
      <c r="C74" s="38">
        <f t="shared" si="14"/>
        <v>5.5227272727272654</v>
      </c>
      <c r="E74" s="38">
        <f t="shared" si="15"/>
        <v>15.899999999999961</v>
      </c>
      <c r="F74" s="38">
        <f t="shared" si="16"/>
        <v>10.840909090909065</v>
      </c>
      <c r="H74" s="38">
        <f t="shared" si="17"/>
        <v>23.70000000000007</v>
      </c>
      <c r="I74" s="38">
        <f t="shared" si="18"/>
        <v>16.159090909090956</v>
      </c>
      <c r="K74" s="38">
        <f t="shared" si="13"/>
        <v>31.500000000000181</v>
      </c>
      <c r="L74" s="38">
        <f t="shared" si="19"/>
        <v>21.477272727272851</v>
      </c>
      <c r="N74" s="38">
        <f t="shared" si="20"/>
        <v>39.300000000000288</v>
      </c>
      <c r="O74" s="38">
        <f t="shared" si="21"/>
        <v>26.795454545454742</v>
      </c>
      <c r="Q74" s="38">
        <f t="shared" si="22"/>
        <v>47.100000000000399</v>
      </c>
      <c r="R74" s="38">
        <f t="shared" si="23"/>
        <v>32.113636363636637</v>
      </c>
    </row>
    <row r="75" spans="2:18">
      <c r="B75" s="38">
        <f t="shared" si="24"/>
        <v>8.1999999999999886</v>
      </c>
      <c r="C75" s="38">
        <f t="shared" si="14"/>
        <v>5.5909090909090837</v>
      </c>
      <c r="E75" s="38">
        <f t="shared" si="15"/>
        <v>15.999999999999961</v>
      </c>
      <c r="F75" s="38">
        <f t="shared" si="16"/>
        <v>10.909090909090883</v>
      </c>
      <c r="H75" s="38">
        <f t="shared" si="17"/>
        <v>23.800000000000072</v>
      </c>
      <c r="I75" s="38">
        <f t="shared" si="18"/>
        <v>16.227272727272776</v>
      </c>
      <c r="K75" s="38">
        <f t="shared" si="13"/>
        <v>31.600000000000183</v>
      </c>
      <c r="L75" s="38">
        <f t="shared" si="19"/>
        <v>21.545454545454671</v>
      </c>
      <c r="N75" s="38">
        <f t="shared" si="20"/>
        <v>39.40000000000029</v>
      </c>
      <c r="O75" s="38">
        <f t="shared" si="21"/>
        <v>26.863636363636562</v>
      </c>
      <c r="Q75" s="38">
        <f t="shared" si="22"/>
        <v>47.200000000000401</v>
      </c>
      <c r="R75" s="38">
        <f t="shared" si="23"/>
        <v>32.181818181818457</v>
      </c>
    </row>
    <row r="76" spans="2:18">
      <c r="B76" s="38">
        <f t="shared" si="24"/>
        <v>8.2999999999999883</v>
      </c>
      <c r="C76" s="38">
        <f t="shared" si="14"/>
        <v>5.6590909090909012</v>
      </c>
      <c r="E76" s="38">
        <f t="shared" si="15"/>
        <v>16.099999999999962</v>
      </c>
      <c r="F76" s="38">
        <f t="shared" si="16"/>
        <v>10.977272727272702</v>
      </c>
      <c r="H76" s="38">
        <f t="shared" si="17"/>
        <v>23.900000000000073</v>
      </c>
      <c r="I76" s="38">
        <f t="shared" si="18"/>
        <v>16.295454545454596</v>
      </c>
      <c r="K76" s="38">
        <f t="shared" si="13"/>
        <v>31.700000000000184</v>
      </c>
      <c r="L76" s="38">
        <f t="shared" si="19"/>
        <v>21.613636363636491</v>
      </c>
      <c r="N76" s="38">
        <f t="shared" si="20"/>
        <v>39.500000000000291</v>
      </c>
      <c r="O76" s="38">
        <f t="shared" si="21"/>
        <v>26.931818181818379</v>
      </c>
      <c r="Q76" s="38">
        <f t="shared" si="22"/>
        <v>47.300000000000402</v>
      </c>
      <c r="R76" s="38">
        <f t="shared" si="23"/>
        <v>32.250000000000277</v>
      </c>
    </row>
    <row r="77" spans="2:18">
      <c r="B77" s="38">
        <f t="shared" si="24"/>
        <v>8.3999999999999879</v>
      </c>
      <c r="C77" s="38">
        <f t="shared" si="14"/>
        <v>5.7272727272727186</v>
      </c>
      <c r="E77" s="38">
        <f t="shared" si="15"/>
        <v>16.199999999999964</v>
      </c>
      <c r="F77" s="38">
        <f t="shared" si="16"/>
        <v>11.04545454545452</v>
      </c>
      <c r="H77" s="38">
        <f t="shared" si="17"/>
        <v>24.000000000000075</v>
      </c>
      <c r="I77" s="38">
        <f t="shared" si="18"/>
        <v>16.363636363636413</v>
      </c>
      <c r="K77" s="38">
        <f t="shared" si="13"/>
        <v>31.800000000000185</v>
      </c>
      <c r="L77" s="38">
        <f t="shared" si="19"/>
        <v>21.681818181818308</v>
      </c>
      <c r="N77" s="38">
        <f t="shared" si="20"/>
        <v>39.600000000000293</v>
      </c>
      <c r="O77" s="38">
        <f t="shared" si="21"/>
        <v>27.000000000000199</v>
      </c>
      <c r="Q77" s="38">
        <f t="shared" si="22"/>
        <v>47.400000000000404</v>
      </c>
      <c r="R77" s="38">
        <f t="shared" si="23"/>
        <v>32.318181818182097</v>
      </c>
    </row>
    <row r="78" spans="2:18">
      <c r="B78" s="38">
        <f t="shared" si="24"/>
        <v>8.4999999999999876</v>
      </c>
      <c r="C78" s="38">
        <f t="shared" si="14"/>
        <v>5.795454545454537</v>
      </c>
      <c r="E78" s="38">
        <f t="shared" si="15"/>
        <v>16.299999999999965</v>
      </c>
      <c r="F78" s="38">
        <f t="shared" si="16"/>
        <v>11.11363636363634</v>
      </c>
      <c r="H78" s="38">
        <f t="shared" si="17"/>
        <v>24.100000000000076</v>
      </c>
      <c r="I78" s="38">
        <f t="shared" si="18"/>
        <v>16.431818181818233</v>
      </c>
      <c r="K78" s="38">
        <f t="shared" si="13"/>
        <v>31.900000000000187</v>
      </c>
      <c r="L78" s="38">
        <f t="shared" si="19"/>
        <v>21.750000000000128</v>
      </c>
      <c r="N78" s="38">
        <f t="shared" si="20"/>
        <v>39.700000000000294</v>
      </c>
      <c r="O78" s="38">
        <f t="shared" si="21"/>
        <v>27.068181818182016</v>
      </c>
      <c r="Q78" s="38">
        <f t="shared" si="22"/>
        <v>47.500000000000405</v>
      </c>
      <c r="R78" s="38">
        <f t="shared" si="23"/>
        <v>32.38636363636391</v>
      </c>
    </row>
    <row r="79" spans="2:18">
      <c r="B79" s="38">
        <f t="shared" si="24"/>
        <v>8.5999999999999872</v>
      </c>
      <c r="C79" s="38">
        <f t="shared" si="14"/>
        <v>5.8636363636363544</v>
      </c>
      <c r="E79" s="38">
        <f t="shared" si="15"/>
        <v>16.399999999999967</v>
      </c>
      <c r="F79" s="38">
        <f t="shared" si="16"/>
        <v>11.181818181818159</v>
      </c>
      <c r="H79" s="38">
        <f t="shared" si="17"/>
        <v>24.200000000000077</v>
      </c>
      <c r="I79" s="38">
        <f t="shared" si="18"/>
        <v>16.500000000000053</v>
      </c>
      <c r="K79" s="38">
        <f t="shared" si="13"/>
        <v>32.000000000000185</v>
      </c>
      <c r="L79" s="38">
        <f t="shared" si="19"/>
        <v>21.818181818181944</v>
      </c>
      <c r="N79" s="38">
        <f t="shared" si="20"/>
        <v>39.800000000000296</v>
      </c>
      <c r="O79" s="38">
        <f t="shared" si="21"/>
        <v>27.136363636363839</v>
      </c>
      <c r="Q79" s="38">
        <f>Q78+0.1</f>
        <v>47.600000000000406</v>
      </c>
      <c r="R79" s="38">
        <f t="shared" si="23"/>
        <v>32.45454545454573</v>
      </c>
    </row>
    <row r="80" spans="2:18">
      <c r="B80" s="38">
        <f>B79+0.1</f>
        <v>8.6999999999999869</v>
      </c>
      <c r="C80" s="38">
        <f t="shared" si="14"/>
        <v>5.9318181818181728</v>
      </c>
      <c r="E80" s="38">
        <f t="shared" si="15"/>
        <v>16.499999999999968</v>
      </c>
      <c r="F80" s="38">
        <f t="shared" si="16"/>
        <v>11.249999999999979</v>
      </c>
      <c r="H80" s="38">
        <f t="shared" si="17"/>
        <v>24.300000000000079</v>
      </c>
      <c r="I80" s="38">
        <f t="shared" si="18"/>
        <v>16.568181818181873</v>
      </c>
      <c r="K80" s="38">
        <f t="shared" si="13"/>
        <v>32.100000000000186</v>
      </c>
      <c r="L80" s="38">
        <f t="shared" si="19"/>
        <v>21.886363636363765</v>
      </c>
      <c r="N80" s="38">
        <f t="shared" si="20"/>
        <v>39.900000000000297</v>
      </c>
      <c r="O80" s="38">
        <f t="shared" si="21"/>
        <v>27.204545454545659</v>
      </c>
      <c r="Q80" s="38">
        <f>Q79+0.1</f>
        <v>47.700000000000408</v>
      </c>
      <c r="R80" s="38">
        <f t="shared" si="23"/>
        <v>32.52272727272755</v>
      </c>
    </row>
  </sheetData>
  <phoneticPr fontId="0" type="noConversion"/>
  <pageMargins left="0.2" right="0.2" top="0.2" bottom="0.2" header="0.5" footer="0.5"/>
  <pageSetup scale="75" orientation="portrait" r:id="rId1"/>
  <headerFooter alignWithMargins="0"/>
</worksheet>
</file>

<file path=xl/worksheets/sheet3.xml><?xml version="1.0" encoding="utf-8"?>
<worksheet xmlns="http://schemas.openxmlformats.org/spreadsheetml/2006/main" xmlns:r="http://schemas.openxmlformats.org/officeDocument/2006/relationships">
  <dimension ref="A1:L30"/>
  <sheetViews>
    <sheetView zoomScale="75" workbookViewId="0">
      <selection activeCell="K5" sqref="K5"/>
    </sheetView>
  </sheetViews>
  <sheetFormatPr defaultRowHeight="12.75"/>
  <sheetData>
    <row r="1" spans="1:12">
      <c r="A1" s="47" t="s">
        <v>43</v>
      </c>
    </row>
    <row r="2" spans="1:12">
      <c r="A2" s="47"/>
    </row>
    <row r="3" spans="1:12">
      <c r="C3" s="50" t="s">
        <v>46</v>
      </c>
    </row>
    <row r="5" spans="1:12">
      <c r="A5" s="55" t="s">
        <v>7</v>
      </c>
      <c r="J5" s="39" t="s">
        <v>58</v>
      </c>
      <c r="K5" s="1">
        <v>6643</v>
      </c>
      <c r="L5" s="11" t="s">
        <v>8</v>
      </c>
    </row>
    <row r="6" spans="1:12">
      <c r="A6" s="55" t="s">
        <v>22</v>
      </c>
      <c r="J6" s="39" t="s">
        <v>59</v>
      </c>
      <c r="K6" s="30">
        <f>14.54*((55096-(K5-361))/(55096+(K5-361)))</f>
        <v>11.563680145980644</v>
      </c>
      <c r="L6" s="11" t="s">
        <v>9</v>
      </c>
    </row>
    <row r="7" spans="1:12">
      <c r="A7" t="s">
        <v>26</v>
      </c>
      <c r="J7" s="39" t="s">
        <v>27</v>
      </c>
      <c r="K7" s="43">
        <v>22</v>
      </c>
      <c r="L7" t="s">
        <v>24</v>
      </c>
    </row>
    <row r="8" spans="1:12">
      <c r="A8" t="s">
        <v>25</v>
      </c>
      <c r="J8" s="39" t="s">
        <v>28</v>
      </c>
      <c r="K8" s="43">
        <v>0.25</v>
      </c>
      <c r="L8" t="s">
        <v>24</v>
      </c>
    </row>
    <row r="9" spans="1:12">
      <c r="A9" t="s">
        <v>37</v>
      </c>
      <c r="J9" s="39" t="s">
        <v>29</v>
      </c>
      <c r="K9" s="54">
        <v>0.93500000000000005</v>
      </c>
    </row>
    <row r="10" spans="1:12">
      <c r="A10" t="s">
        <v>30</v>
      </c>
      <c r="J10" s="39" t="s">
        <v>32</v>
      </c>
      <c r="K10" s="43">
        <v>71</v>
      </c>
      <c r="L10" t="s">
        <v>33</v>
      </c>
    </row>
    <row r="11" spans="1:12">
      <c r="A11" t="s">
        <v>31</v>
      </c>
      <c r="J11" s="39" t="s">
        <v>34</v>
      </c>
      <c r="K11" s="43">
        <v>650</v>
      </c>
      <c r="L11" t="s">
        <v>13</v>
      </c>
    </row>
    <row r="12" spans="1:12" ht="13.5" thickBot="1">
      <c r="A12" t="s">
        <v>47</v>
      </c>
      <c r="J12" s="39" t="s">
        <v>36</v>
      </c>
      <c r="K12" s="43">
        <v>60</v>
      </c>
      <c r="L12" t="s">
        <v>4</v>
      </c>
    </row>
    <row r="13" spans="1:12" ht="14.25" thickTop="1" thickBot="1">
      <c r="A13" t="s">
        <v>39</v>
      </c>
      <c r="J13" s="39" t="s">
        <v>40</v>
      </c>
      <c r="K13" s="48">
        <f>(1000000*144*14.73*($K$10+459.67)*$K$12*$K$9/(60*60*24*(60+459.67)*0.997))/(PI()*(($K$7/2-$K$8)^2)*($K$11+$K$6))</f>
        <v>5.8732384628323651</v>
      </c>
      <c r="L13" t="s">
        <v>41</v>
      </c>
    </row>
    <row r="14" spans="1:12" ht="13.5" thickTop="1">
      <c r="J14" s="39"/>
      <c r="K14" s="45"/>
    </row>
    <row r="15" spans="1:12">
      <c r="J15" s="39"/>
      <c r="K15" s="45"/>
    </row>
    <row r="16" spans="1:12">
      <c r="J16" s="39"/>
      <c r="K16" s="45"/>
    </row>
    <row r="17" spans="1:12">
      <c r="J17" s="39"/>
      <c r="K17" s="45"/>
    </row>
    <row r="18" spans="1:12">
      <c r="J18" s="39"/>
      <c r="K18" s="45"/>
    </row>
    <row r="19" spans="1:12">
      <c r="J19" s="39"/>
      <c r="K19" s="45"/>
    </row>
    <row r="20" spans="1:12">
      <c r="J20" s="39"/>
      <c r="K20" s="45"/>
    </row>
    <row r="21" spans="1:12">
      <c r="J21" s="39"/>
      <c r="K21" s="45"/>
    </row>
    <row r="22" spans="1:12">
      <c r="J22" s="39"/>
      <c r="K22" s="45"/>
    </row>
    <row r="23" spans="1:12">
      <c r="J23" s="39"/>
      <c r="K23" s="45"/>
    </row>
    <row r="24" spans="1:12">
      <c r="J24" s="39"/>
      <c r="K24" s="45"/>
    </row>
    <row r="25" spans="1:12">
      <c r="A25" t="s">
        <v>35</v>
      </c>
      <c r="J25" s="39" t="s">
        <v>27</v>
      </c>
      <c r="K25" s="46">
        <v>24</v>
      </c>
      <c r="L25" t="s">
        <v>24</v>
      </c>
    </row>
    <row r="26" spans="1:12" ht="13.5" thickBot="1">
      <c r="A26" t="s">
        <v>38</v>
      </c>
      <c r="J26" s="39" t="s">
        <v>28</v>
      </c>
      <c r="K26" s="46">
        <v>0.5</v>
      </c>
      <c r="L26" t="s">
        <v>24</v>
      </c>
    </row>
    <row r="27" spans="1:12" ht="14.25" thickTop="1" thickBot="1">
      <c r="A27" t="s">
        <v>42</v>
      </c>
      <c r="J27" s="39" t="s">
        <v>40</v>
      </c>
      <c r="K27" s="48">
        <f>(1000000*144*14.73*($K$10+459.67)*$K$12*$K$9/(60*60*24*(60+459.67)*0.997))/(PI()*(($K$25/2-$K$26)^2)*($K$11+$K$6))</f>
        <v>5.13214457361864</v>
      </c>
      <c r="L27" t="s">
        <v>41</v>
      </c>
    </row>
    <row r="28" spans="1:12" ht="13.5" thickTop="1"/>
    <row r="29" spans="1:12">
      <c r="J29" s="39" t="s">
        <v>44</v>
      </c>
      <c r="K29" s="44">
        <f>ABS(K13-K27)</f>
        <v>0.7410938892137251</v>
      </c>
      <c r="L29" t="s">
        <v>41</v>
      </c>
    </row>
    <row r="30" spans="1:12">
      <c r="J30" s="49" t="s">
        <v>45</v>
      </c>
      <c r="K30" s="44">
        <f>K29*3600/5280</f>
        <v>0.50529128810026713</v>
      </c>
      <c r="L30" t="s">
        <v>5</v>
      </c>
    </row>
  </sheetData>
  <phoneticPr fontId="0" type="noConversion"/>
  <pageMargins left="0.2" right="0.2" top="0.2" bottom="0.2" header="0.5" footer="0.5"/>
  <pageSetup scale="75" orientation="portrait" r:id="rId1"/>
  <headerFooter alignWithMargins="0"/>
  <legacyDrawing r:id="rId2"/>
  <oleObjects>
    <oleObject progId="Equation.3" shapeId="3075" r:id="rId3"/>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Gas Velocity Calculator</vt:lpstr>
      <vt:lpstr>FPS to MPH</vt:lpstr>
      <vt:lpstr>Velocity of Different Diameters</vt:lpstr>
      <vt:lpstr>'Gas Velocity Calculator'!Print_Area</vt:lpstr>
    </vt:vector>
  </TitlesOfParts>
  <Company>Williams Gas Pipeline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dc:title>
  <dc:creator>M. Giles Hullinger</dc:creator>
  <cp:lastModifiedBy>markhul</cp:lastModifiedBy>
  <cp:lastPrinted>2013-04-10T20:46:55Z</cp:lastPrinted>
  <dcterms:created xsi:type="dcterms:W3CDTF">2003-07-01T21:54:16Z</dcterms:created>
  <dcterms:modified xsi:type="dcterms:W3CDTF">2013-05-16T22:28:49Z</dcterms:modified>
</cp:coreProperties>
</file>