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hul\Documents\"/>
    </mc:Choice>
  </mc:AlternateContent>
  <bookViews>
    <workbookView xWindow="0" yWindow="0" windowWidth="28800" windowHeight="11385"/>
  </bookViews>
  <sheets>
    <sheet name="Traeger Cooking Cos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10" i="1"/>
  <c r="F39" i="1"/>
  <c r="F32" i="1"/>
  <c r="F35" i="1" s="1"/>
  <c r="F36" i="1" s="1"/>
  <c r="F37" i="1" s="1"/>
  <c r="F38" i="1" s="1"/>
  <c r="F40" i="1" l="1"/>
  <c r="F16" i="1"/>
  <c r="F24" i="1"/>
  <c r="F26" i="1" s="1"/>
  <c r="F25" i="1" s="1"/>
  <c r="F27" i="1" s="1"/>
  <c r="J6" i="1"/>
  <c r="J7" i="1"/>
  <c r="J8" i="1"/>
  <c r="J9" i="1"/>
  <c r="J10" i="1"/>
  <c r="J11" i="1"/>
  <c r="J12" i="1"/>
  <c r="J13" i="1"/>
  <c r="J5" i="1"/>
  <c r="F8" i="1"/>
  <c r="F11" i="1" l="1"/>
  <c r="F20" i="1" s="1"/>
  <c r="F9" i="1"/>
  <c r="F15" i="1"/>
  <c r="F17" i="1" s="1"/>
  <c r="F21" i="1" s="1"/>
  <c r="F28" i="1" l="1"/>
  <c r="F42" i="1"/>
  <c r="F19" i="1"/>
</calcChain>
</file>

<file path=xl/comments1.xml><?xml version="1.0" encoding="utf-8"?>
<comments xmlns="http://schemas.openxmlformats.org/spreadsheetml/2006/main">
  <authors>
    <author>Hullinger, Mark G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15 hrs at 225F is what one chef says.  The table is an extrapolation which matches decently with forum estimates.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This comes from your electrical bill.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There is 8.66 cubic foot of vapor produced, per pound of liquid propane. Today's "20# BBQ" tanks are filled, by law, to only 80% full... so you get only 16# per tank. Thus, you get 8.66 X 16 = 138.56 cuft of vapor per BBQ Tank.</t>
        </r>
      </text>
    </comment>
  </commentList>
</comments>
</file>

<file path=xl/sharedStrings.xml><?xml version="1.0" encoding="utf-8"?>
<sst xmlns="http://schemas.openxmlformats.org/spreadsheetml/2006/main" count="73" uniqueCount="56">
  <si>
    <t>Traeger Heat Content and Cost Analysis</t>
  </si>
  <si>
    <t>Pellet Heat Content</t>
  </si>
  <si>
    <t>btu/lb</t>
  </si>
  <si>
    <t>Pellet Bag Size</t>
  </si>
  <si>
    <t>lb</t>
  </si>
  <si>
    <t>Pellet Bag Cost</t>
  </si>
  <si>
    <t>$</t>
  </si>
  <si>
    <t>$/lb</t>
  </si>
  <si>
    <t>Traeger BTU Heat Rating</t>
  </si>
  <si>
    <t>btu/hr</t>
  </si>
  <si>
    <t>F</t>
  </si>
  <si>
    <t>Heat Rate of Traeger Pellets</t>
  </si>
  <si>
    <t>lb/hr</t>
  </si>
  <si>
    <t>Time of Usage of Bag</t>
  </si>
  <si>
    <t>hr</t>
  </si>
  <si>
    <t>Btu/Hr</t>
  </si>
  <si>
    <t>Extrapolation Table</t>
  </si>
  <si>
    <t>$/bag</t>
  </si>
  <si>
    <t>Pellet Unit Cost Basis per Hour</t>
  </si>
  <si>
    <t>Pellet Unit Cost Basis per Pound</t>
  </si>
  <si>
    <t>$/hr</t>
  </si>
  <si>
    <t>Wood Pellet Specifications</t>
  </si>
  <si>
    <t>Electrical Costs</t>
  </si>
  <si>
    <t>Power Output</t>
  </si>
  <si>
    <t>W</t>
  </si>
  <si>
    <t>Cost of Electrical Service per kW/hr</t>
  </si>
  <si>
    <t>$/kW/hr</t>
  </si>
  <si>
    <t>Unit Cost Basis per Hour</t>
  </si>
  <si>
    <t>$/Bag</t>
  </si>
  <si>
    <t>Electrical Comparison</t>
  </si>
  <si>
    <t>Equivalent Btu/hr Conversion</t>
  </si>
  <si>
    <t>kW/hr</t>
  </si>
  <si>
    <t xml:space="preserve">Total Electrical Cost of a Bag </t>
  </si>
  <si>
    <t>Total</t>
  </si>
  <si>
    <t>Total Unit Cost Basis per Pound</t>
  </si>
  <si>
    <t>Total Electrical Cost Basis per Pound</t>
  </si>
  <si>
    <t>Total Electrical Cost Basis per Hour</t>
  </si>
  <si>
    <t>$/Hr</t>
  </si>
  <si>
    <t>Total Unit Cost Basis per Hour</t>
  </si>
  <si>
    <t>Total Cost of Bag &amp; Electricity</t>
  </si>
  <si>
    <t>Unit Cost Basis per Pound</t>
  </si>
  <si>
    <t>Difference</t>
  </si>
  <si>
    <t>Total Electrical Cost Equivalent for a Bag</t>
  </si>
  <si>
    <t>Propane Comparison</t>
  </si>
  <si>
    <t xml:space="preserve">which is </t>
  </si>
  <si>
    <t>Cost of Propane Bottle</t>
  </si>
  <si>
    <t>Heating Value of Propane</t>
  </si>
  <si>
    <t>ft^3</t>
  </si>
  <si>
    <t>btu/ft^3</t>
  </si>
  <si>
    <t>Heating Value of a Bottle</t>
  </si>
  <si>
    <t>btu</t>
  </si>
  <si>
    <t>Propane Pound in a Bottle Rating</t>
  </si>
  <si>
    <t>Heat Content</t>
  </si>
  <si>
    <t>Total Propane Cost Equivalent for a Bottle</t>
  </si>
  <si>
    <t>Equivalent Heat Rate if used in Traeger</t>
  </si>
  <si>
    <t>Time of Usage if used in Traeger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</si>
</sst>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0" fontId="0" fillId="2" borderId="0" xfId="0" applyFill="1"/>
    <xf numFmtId="164" fontId="0" fillId="2" borderId="0" xfId="0" applyNumberFormat="1" applyFill="1"/>
    <xf numFmtId="3" fontId="0" fillId="2" borderId="0" xfId="0" applyNumberFormat="1" applyFill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1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Font="1"/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4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I14" sqref="I14"/>
    </sheetView>
  </sheetViews>
  <sheetFormatPr defaultRowHeight="15" x14ac:dyDescent="0.25"/>
  <sheetData>
    <row r="1" spans="1:10" x14ac:dyDescent="0.25">
      <c r="A1" s="1" t="s">
        <v>0</v>
      </c>
    </row>
    <row r="3" spans="1:10" x14ac:dyDescent="0.25">
      <c r="A3" s="1" t="s">
        <v>21</v>
      </c>
      <c r="I3" s="14" t="s">
        <v>16</v>
      </c>
      <c r="J3" s="15"/>
    </row>
    <row r="4" spans="1:10" x14ac:dyDescent="0.25">
      <c r="A4" t="s">
        <v>3</v>
      </c>
      <c r="F4" s="4">
        <v>20</v>
      </c>
      <c r="G4" t="s">
        <v>4</v>
      </c>
      <c r="I4" s="7" t="s">
        <v>10</v>
      </c>
      <c r="J4" s="7" t="s">
        <v>15</v>
      </c>
    </row>
    <row r="5" spans="1:10" x14ac:dyDescent="0.25">
      <c r="A5" t="s">
        <v>5</v>
      </c>
      <c r="F5" s="5">
        <v>15.99</v>
      </c>
      <c r="G5" t="s">
        <v>17</v>
      </c>
      <c r="I5" s="7">
        <v>50</v>
      </c>
      <c r="J5" s="8">
        <f t="shared" ref="J5:J13" si="0">I5*$J$14/$I$14</f>
        <v>2166.6666666666665</v>
      </c>
    </row>
    <row r="6" spans="1:10" x14ac:dyDescent="0.25">
      <c r="A6" t="s">
        <v>1</v>
      </c>
      <c r="F6" s="6">
        <v>8500</v>
      </c>
      <c r="G6" t="s">
        <v>2</v>
      </c>
      <c r="I6" s="7">
        <v>180</v>
      </c>
      <c r="J6" s="8">
        <f t="shared" si="0"/>
        <v>7800</v>
      </c>
    </row>
    <row r="7" spans="1:10" x14ac:dyDescent="0.25">
      <c r="A7" t="s">
        <v>8</v>
      </c>
      <c r="F7" s="6">
        <v>19500</v>
      </c>
      <c r="G7" t="s">
        <v>9</v>
      </c>
      <c r="I7" s="7">
        <v>225</v>
      </c>
      <c r="J7" s="8">
        <f t="shared" si="0"/>
        <v>9750</v>
      </c>
    </row>
    <row r="8" spans="1:10" x14ac:dyDescent="0.25">
      <c r="A8" t="s">
        <v>11</v>
      </c>
      <c r="F8" s="3">
        <f>F7/F6</f>
        <v>2.2941176470588234</v>
      </c>
      <c r="G8" t="s">
        <v>12</v>
      </c>
      <c r="I8" s="7">
        <v>250</v>
      </c>
      <c r="J8" s="8">
        <f t="shared" si="0"/>
        <v>10833.333333333334</v>
      </c>
    </row>
    <row r="9" spans="1:10" x14ac:dyDescent="0.25">
      <c r="A9" t="s">
        <v>13</v>
      </c>
      <c r="F9" s="3">
        <f>F4/F8</f>
        <v>8.717948717948719</v>
      </c>
      <c r="G9" t="s">
        <v>14</v>
      </c>
      <c r="I9" s="7">
        <v>275</v>
      </c>
      <c r="J9" s="8">
        <f t="shared" si="0"/>
        <v>11916.666666666666</v>
      </c>
    </row>
    <row r="10" spans="1:10" x14ac:dyDescent="0.25">
      <c r="A10" t="s">
        <v>19</v>
      </c>
      <c r="F10" s="2">
        <f>F5/F4</f>
        <v>0.79949999999999999</v>
      </c>
      <c r="G10" t="s">
        <v>7</v>
      </c>
      <c r="I10" s="7">
        <v>300</v>
      </c>
      <c r="J10" s="8">
        <f t="shared" si="0"/>
        <v>13000</v>
      </c>
    </row>
    <row r="11" spans="1:10" x14ac:dyDescent="0.25">
      <c r="A11" t="s">
        <v>18</v>
      </c>
      <c r="F11" s="2">
        <f>F10*F8</f>
        <v>1.8341470588235294</v>
      </c>
      <c r="G11" t="s">
        <v>20</v>
      </c>
      <c r="I11" s="7">
        <v>325</v>
      </c>
      <c r="J11" s="8">
        <f t="shared" si="0"/>
        <v>14083.333333333334</v>
      </c>
    </row>
    <row r="12" spans="1:10" x14ac:dyDescent="0.25">
      <c r="A12" s="1" t="s">
        <v>22</v>
      </c>
      <c r="F12" s="2"/>
      <c r="I12" s="7">
        <v>350</v>
      </c>
      <c r="J12" s="8">
        <f t="shared" si="0"/>
        <v>15166.666666666666</v>
      </c>
    </row>
    <row r="13" spans="1:10" x14ac:dyDescent="0.25">
      <c r="A13" t="s">
        <v>23</v>
      </c>
      <c r="F13" s="4">
        <v>250</v>
      </c>
      <c r="G13" t="s">
        <v>24</v>
      </c>
      <c r="I13" s="7">
        <v>375</v>
      </c>
      <c r="J13" s="8">
        <f t="shared" si="0"/>
        <v>16250</v>
      </c>
    </row>
    <row r="14" spans="1:10" x14ac:dyDescent="0.25">
      <c r="A14" t="s">
        <v>25</v>
      </c>
      <c r="F14" s="5">
        <v>0.69</v>
      </c>
      <c r="G14" t="s">
        <v>26</v>
      </c>
      <c r="I14" s="7">
        <v>450</v>
      </c>
      <c r="J14" s="8">
        <v>19500</v>
      </c>
    </row>
    <row r="15" spans="1:10" x14ac:dyDescent="0.25">
      <c r="A15" t="s">
        <v>35</v>
      </c>
      <c r="F15" s="2">
        <f>F16/F8</f>
        <v>7.5192307692307697E-2</v>
      </c>
      <c r="G15" t="s">
        <v>7</v>
      </c>
    </row>
    <row r="16" spans="1:10" x14ac:dyDescent="0.25">
      <c r="A16" t="s">
        <v>36</v>
      </c>
      <c r="F16" s="2">
        <f>F14*(F13/1000)</f>
        <v>0.17249999999999999</v>
      </c>
      <c r="G16" t="s">
        <v>37</v>
      </c>
    </row>
    <row r="17" spans="1:7" x14ac:dyDescent="0.25">
      <c r="A17" t="s">
        <v>32</v>
      </c>
      <c r="F17" s="2">
        <f>F15*F4</f>
        <v>1.5038461538461538</v>
      </c>
      <c r="G17" s="2" t="s">
        <v>17</v>
      </c>
    </row>
    <row r="18" spans="1:7" x14ac:dyDescent="0.25">
      <c r="A18" s="1" t="s">
        <v>33</v>
      </c>
      <c r="F18" s="2"/>
    </row>
    <row r="19" spans="1:7" x14ac:dyDescent="0.25">
      <c r="A19" s="12" t="s">
        <v>34</v>
      </c>
      <c r="F19" s="2">
        <f>F10+F15</f>
        <v>0.87469230769230766</v>
      </c>
      <c r="G19" t="s">
        <v>7</v>
      </c>
    </row>
    <row r="20" spans="1:7" x14ac:dyDescent="0.25">
      <c r="A20" s="12" t="s">
        <v>38</v>
      </c>
      <c r="F20" s="2">
        <f>F11+F16</f>
        <v>2.0066470588235292</v>
      </c>
      <c r="G20" t="s">
        <v>37</v>
      </c>
    </row>
    <row r="21" spans="1:7" x14ac:dyDescent="0.25">
      <c r="A21" s="1" t="s">
        <v>39</v>
      </c>
      <c r="F21" s="9">
        <f>F5+F17</f>
        <v>17.493846153846153</v>
      </c>
      <c r="G21" t="s">
        <v>28</v>
      </c>
    </row>
    <row r="23" spans="1:7" x14ac:dyDescent="0.25">
      <c r="A23" s="1" t="s">
        <v>29</v>
      </c>
    </row>
    <row r="24" spans="1:7" x14ac:dyDescent="0.25">
      <c r="A24" t="s">
        <v>30</v>
      </c>
      <c r="F24" s="11">
        <f>CONVERT(F7,"btu","Wh")/1000</f>
        <v>5.7148858683583335</v>
      </c>
      <c r="G24" t="s">
        <v>31</v>
      </c>
    </row>
    <row r="25" spans="1:7" x14ac:dyDescent="0.25">
      <c r="A25" s="12" t="s">
        <v>40</v>
      </c>
      <c r="F25" s="2">
        <f>F26/F8</f>
        <v>1.7188618265600832</v>
      </c>
      <c r="G25" t="s">
        <v>7</v>
      </c>
    </row>
    <row r="26" spans="1:7" x14ac:dyDescent="0.25">
      <c r="A26" t="s">
        <v>27</v>
      </c>
      <c r="F26" s="2">
        <f>F14*F24</f>
        <v>3.9432712491672497</v>
      </c>
      <c r="G26" t="s">
        <v>37</v>
      </c>
    </row>
    <row r="27" spans="1:7" x14ac:dyDescent="0.25">
      <c r="A27" s="1" t="s">
        <v>42</v>
      </c>
      <c r="B27" s="1"/>
      <c r="C27" s="1"/>
      <c r="D27" s="1"/>
      <c r="E27" s="1"/>
      <c r="F27" s="9">
        <f>F25*F4</f>
        <v>34.377236531201667</v>
      </c>
      <c r="G27" s="1" t="s">
        <v>17</v>
      </c>
    </row>
    <row r="28" spans="1:7" x14ac:dyDescent="0.25">
      <c r="A28" t="s">
        <v>41</v>
      </c>
      <c r="F28" s="2">
        <f>F27-F21</f>
        <v>16.883390377355514</v>
      </c>
    </row>
    <row r="30" spans="1:7" x14ac:dyDescent="0.25">
      <c r="A30" s="1" t="s">
        <v>43</v>
      </c>
    </row>
    <row r="31" spans="1:7" x14ac:dyDescent="0.25">
      <c r="A31" t="s">
        <v>51</v>
      </c>
      <c r="F31" s="4">
        <v>16</v>
      </c>
      <c r="G31" t="s">
        <v>4</v>
      </c>
    </row>
    <row r="32" spans="1:7" x14ac:dyDescent="0.25">
      <c r="D32" t="s">
        <v>44</v>
      </c>
      <c r="F32" s="10">
        <f>F31*8.66</f>
        <v>138.56</v>
      </c>
      <c r="G32" t="s">
        <v>47</v>
      </c>
    </row>
    <row r="33" spans="1:7" x14ac:dyDescent="0.25">
      <c r="A33" t="s">
        <v>45</v>
      </c>
      <c r="F33" s="5">
        <v>19.989999999999998</v>
      </c>
      <c r="G33" t="s">
        <v>6</v>
      </c>
    </row>
    <row r="34" spans="1:7" x14ac:dyDescent="0.25">
      <c r="A34" t="s">
        <v>46</v>
      </c>
      <c r="F34" s="3">
        <v>2516</v>
      </c>
      <c r="G34" t="s">
        <v>48</v>
      </c>
    </row>
    <row r="35" spans="1:7" x14ac:dyDescent="0.25">
      <c r="A35" t="s">
        <v>49</v>
      </c>
      <c r="F35" s="3">
        <f>F34*F32</f>
        <v>348616.96000000002</v>
      </c>
      <c r="G35" t="s">
        <v>50</v>
      </c>
    </row>
    <row r="36" spans="1:7" x14ac:dyDescent="0.25">
      <c r="A36" t="s">
        <v>52</v>
      </c>
      <c r="F36" s="3">
        <f>F35/F31</f>
        <v>21788.560000000001</v>
      </c>
      <c r="G36" t="s">
        <v>2</v>
      </c>
    </row>
    <row r="37" spans="1:7" x14ac:dyDescent="0.25">
      <c r="A37" t="s">
        <v>54</v>
      </c>
      <c r="F37" s="13">
        <f>F36/F7</f>
        <v>1.1173620512820512</v>
      </c>
      <c r="G37" t="s">
        <v>12</v>
      </c>
    </row>
    <row r="38" spans="1:7" x14ac:dyDescent="0.25">
      <c r="A38" t="s">
        <v>55</v>
      </c>
      <c r="F38" s="13">
        <f>F31/F37</f>
        <v>14.319441027768701</v>
      </c>
      <c r="G38" t="s">
        <v>14</v>
      </c>
    </row>
    <row r="39" spans="1:7" x14ac:dyDescent="0.25">
      <c r="A39" t="s">
        <v>40</v>
      </c>
      <c r="F39" s="2">
        <f>F33/F31</f>
        <v>1.2493749999999999</v>
      </c>
      <c r="G39" t="s">
        <v>7</v>
      </c>
    </row>
    <row r="40" spans="1:7" x14ac:dyDescent="0.25">
      <c r="A40" t="s">
        <v>27</v>
      </c>
      <c r="F40" s="2">
        <f>F39*F37</f>
        <v>1.3960042128205126</v>
      </c>
      <c r="G40" t="s">
        <v>37</v>
      </c>
    </row>
    <row r="41" spans="1:7" x14ac:dyDescent="0.25">
      <c r="A41" s="1" t="s">
        <v>53</v>
      </c>
      <c r="B41" s="1"/>
      <c r="C41" s="1"/>
      <c r="D41" s="1"/>
      <c r="E41" s="1"/>
      <c r="F41" s="9">
        <f>F39*F4</f>
        <v>24.987499999999997</v>
      </c>
      <c r="G41" s="1" t="s">
        <v>28</v>
      </c>
    </row>
    <row r="42" spans="1:7" x14ac:dyDescent="0.25">
      <c r="A42" t="s">
        <v>41</v>
      </c>
      <c r="F42" s="2">
        <f>F41-F21</f>
        <v>7.493653846153844</v>
      </c>
    </row>
  </sheetData>
  <mergeCells count="1">
    <mergeCell ref="I3:J3"/>
  </mergeCells>
  <conditionalFormatting sqref="F2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F42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Traeger Cooking Costs</vt:lpstr>
    </vt:vector>
  </TitlesOfParts>
  <Company>Williams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Hullinger, Mark G</dc:creator>
  <cp:lastModifiedBy>Hullinger, Mark G</cp:lastModifiedBy>
  <dcterms:created xsi:type="dcterms:W3CDTF">2016-11-28T16:46:21Z</dcterms:created>
  <dcterms:modified xsi:type="dcterms:W3CDTF">2016-11-30T02:42:55Z</dcterms:modified>
</cp:coreProperties>
</file>