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ngineering\"/>
    </mc:Choice>
  </mc:AlternateContent>
  <bookViews>
    <workbookView xWindow="120" yWindow="120" windowWidth="17100" windowHeight="9855"/>
  </bookViews>
  <sheets>
    <sheet name="Water Flow &amp; Pressure" sheetId="1" r:id="rId1"/>
    <sheet name="Charts &amp; Tables" sheetId="2" r:id="rId2"/>
  </sheets>
  <calcPr calcId="152511"/>
</workbook>
</file>

<file path=xl/calcChain.xml><?xml version="1.0" encoding="utf-8"?>
<calcChain xmlns="http://schemas.openxmlformats.org/spreadsheetml/2006/main">
  <c r="G15" i="1" l="1"/>
  <c r="G14" i="1"/>
  <c r="G17" i="1"/>
  <c r="G6" i="1"/>
  <c r="G7" i="1" s="1"/>
  <c r="G9" i="1"/>
  <c r="G18" i="1" l="1"/>
  <c r="G19" i="1" s="1"/>
</calcChain>
</file>

<file path=xl/sharedStrings.xml><?xml version="1.0" encoding="utf-8"?>
<sst xmlns="http://schemas.openxmlformats.org/spreadsheetml/2006/main" count="32" uniqueCount="28">
  <si>
    <t>Water Flow &amp; Pressure for House / Sprinklers</t>
  </si>
  <si>
    <t>Pipe Diameter</t>
  </si>
  <si>
    <t>inch</t>
  </si>
  <si>
    <t>Schedule</t>
  </si>
  <si>
    <t>which is</t>
  </si>
  <si>
    <t>Wall Thickness</t>
  </si>
  <si>
    <t>Density of Water</t>
  </si>
  <si>
    <t>lb/ft^3</t>
  </si>
  <si>
    <t>Area of Flow</t>
  </si>
  <si>
    <t>in^2</t>
  </si>
  <si>
    <t>lb/in^2</t>
  </si>
  <si>
    <t>hf =</t>
  </si>
  <si>
    <t>Head Loss</t>
  </si>
  <si>
    <t>Reynolds Number</t>
  </si>
  <si>
    <t xml:space="preserve"> (Laminar 0 to 2100, Critical 2100 to 4000, Turbulent 4000 up )</t>
  </si>
  <si>
    <t>ft</t>
  </si>
  <si>
    <t>e/D Ratio (Relative Roughness)</t>
  </si>
  <si>
    <t>Friction Factor f=64/Re</t>
  </si>
  <si>
    <t>Length of Pipe</t>
  </si>
  <si>
    <t>Velocity</t>
  </si>
  <si>
    <t>ft/sec</t>
  </si>
  <si>
    <t>Flow</t>
  </si>
  <si>
    <t>Q=va</t>
  </si>
  <si>
    <t>ft^3/sec</t>
  </si>
  <si>
    <t>ft^2</t>
  </si>
  <si>
    <t>gal/min</t>
  </si>
  <si>
    <t>Roughness of Pipe (from Table)</t>
  </si>
  <si>
    <t>Measured or Estimated Pressure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</si>
</sst>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24</xdr:row>
          <xdr:rowOff>85725</xdr:rowOff>
        </xdr:from>
        <xdr:to>
          <xdr:col>3</xdr:col>
          <xdr:colOff>485775</xdr:colOff>
          <xdr:row>29</xdr:row>
          <xdr:rowOff>85725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21</xdr:row>
          <xdr:rowOff>47625</xdr:rowOff>
        </xdr:from>
        <xdr:to>
          <xdr:col>2</xdr:col>
          <xdr:colOff>28575</xdr:colOff>
          <xdr:row>22</xdr:row>
          <xdr:rowOff>85725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123825</xdr:rowOff>
    </xdr:from>
    <xdr:to>
      <xdr:col>7</xdr:col>
      <xdr:colOff>552450</xdr:colOff>
      <xdr:row>23</xdr:row>
      <xdr:rowOff>38100</xdr:rowOff>
    </xdr:to>
    <xdr:pic>
      <xdr:nvPicPr>
        <xdr:cNvPr id="2049" name="Picture 1" descr="New Pictu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23825"/>
          <a:ext cx="441960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428625</xdr:colOff>
      <xdr:row>24</xdr:row>
      <xdr:rowOff>142875</xdr:rowOff>
    </xdr:from>
    <xdr:to>
      <xdr:col>5</xdr:col>
      <xdr:colOff>371475</xdr:colOff>
      <xdr:row>35</xdr:row>
      <xdr:rowOff>0</xdr:rowOff>
    </xdr:to>
    <xdr:pic>
      <xdr:nvPicPr>
        <xdr:cNvPr id="2050" name="Picture 2" descr="tabl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029075"/>
          <a:ext cx="299085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36</xdr:row>
      <xdr:rowOff>47625</xdr:rowOff>
    </xdr:from>
    <xdr:to>
      <xdr:col>8</xdr:col>
      <xdr:colOff>257175</xdr:colOff>
      <xdr:row>57</xdr:row>
      <xdr:rowOff>28575</xdr:rowOff>
    </xdr:to>
    <xdr:pic>
      <xdr:nvPicPr>
        <xdr:cNvPr id="2051" name="Picture 3" descr="New Pictur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76925"/>
          <a:ext cx="4953000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59</xdr:row>
      <xdr:rowOff>66675</xdr:rowOff>
    </xdr:from>
    <xdr:to>
      <xdr:col>10</xdr:col>
      <xdr:colOff>504825</xdr:colOff>
      <xdr:row>90</xdr:row>
      <xdr:rowOff>0</xdr:rowOff>
    </xdr:to>
    <xdr:pic>
      <xdr:nvPicPr>
        <xdr:cNvPr id="2052" name="Picture 4" descr="frictio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620250"/>
          <a:ext cx="6429375" cy="495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92</xdr:row>
      <xdr:rowOff>95250</xdr:rowOff>
    </xdr:from>
    <xdr:to>
      <xdr:col>10</xdr:col>
      <xdr:colOff>542925</xdr:colOff>
      <xdr:row>150</xdr:row>
      <xdr:rowOff>66675</xdr:rowOff>
    </xdr:to>
    <xdr:pic>
      <xdr:nvPicPr>
        <xdr:cNvPr id="2053" name="Picture 5" descr="Pipe Flow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992350"/>
          <a:ext cx="6400800" cy="936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3" sqref="G3"/>
    </sheetView>
  </sheetViews>
  <sheetFormatPr defaultRowHeight="12.75" x14ac:dyDescent="0.2"/>
  <sheetData>
    <row r="1" spans="1:8" x14ac:dyDescent="0.2">
      <c r="A1" s="1" t="s">
        <v>0</v>
      </c>
    </row>
    <row r="3" spans="1:8" x14ac:dyDescent="0.2">
      <c r="A3" t="s">
        <v>1</v>
      </c>
      <c r="G3">
        <v>1.3149999999999999</v>
      </c>
      <c r="H3" t="s">
        <v>2</v>
      </c>
    </row>
    <row r="4" spans="1:8" x14ac:dyDescent="0.2">
      <c r="A4" t="s">
        <v>3</v>
      </c>
      <c r="G4">
        <v>40</v>
      </c>
    </row>
    <row r="5" spans="1:8" x14ac:dyDescent="0.2">
      <c r="A5" t="s">
        <v>5</v>
      </c>
      <c r="G5">
        <v>0.13300000000000001</v>
      </c>
      <c r="H5" t="s">
        <v>2</v>
      </c>
    </row>
    <row r="6" spans="1:8" x14ac:dyDescent="0.2">
      <c r="A6" t="s">
        <v>8</v>
      </c>
      <c r="G6">
        <f>(PI()*(G3^2-G5^2))/4</f>
        <v>1.3442372309886148</v>
      </c>
      <c r="H6" t="s">
        <v>9</v>
      </c>
    </row>
    <row r="7" spans="1:8" x14ac:dyDescent="0.2">
      <c r="F7" t="s">
        <v>4</v>
      </c>
      <c r="G7">
        <f>G6/12^2</f>
        <v>9.3349807707542691E-3</v>
      </c>
      <c r="H7" t="s">
        <v>24</v>
      </c>
    </row>
    <row r="8" spans="1:8" x14ac:dyDescent="0.2">
      <c r="A8" t="s">
        <v>26</v>
      </c>
      <c r="G8">
        <v>2.0000000000000001E-4</v>
      </c>
      <c r="H8" t="s">
        <v>15</v>
      </c>
    </row>
    <row r="9" spans="1:8" x14ac:dyDescent="0.2">
      <c r="A9" t="s">
        <v>16</v>
      </c>
      <c r="G9">
        <f>G8*12/G3</f>
        <v>1.8250950570342208E-3</v>
      </c>
    </row>
    <row r="10" spans="1:8" x14ac:dyDescent="0.2">
      <c r="A10" t="s">
        <v>27</v>
      </c>
      <c r="G10">
        <v>4</v>
      </c>
      <c r="H10" t="s">
        <v>10</v>
      </c>
    </row>
    <row r="11" spans="1:8" x14ac:dyDescent="0.2">
      <c r="A11" t="s">
        <v>6</v>
      </c>
      <c r="G11">
        <v>64.2</v>
      </c>
      <c r="H11" t="s">
        <v>7</v>
      </c>
    </row>
    <row r="12" spans="1:8" x14ac:dyDescent="0.2">
      <c r="A12" t="s">
        <v>13</v>
      </c>
      <c r="G12">
        <v>2100</v>
      </c>
    </row>
    <row r="13" spans="1:8" x14ac:dyDescent="0.2">
      <c r="A13" t="s">
        <v>14</v>
      </c>
    </row>
    <row r="14" spans="1:8" x14ac:dyDescent="0.2">
      <c r="A14" t="s">
        <v>17</v>
      </c>
      <c r="G14">
        <f>64/G12</f>
        <v>3.0476190476190476E-2</v>
      </c>
    </row>
    <row r="15" spans="1:8" x14ac:dyDescent="0.2">
      <c r="A15" t="s">
        <v>12</v>
      </c>
      <c r="F15" t="s">
        <v>11</v>
      </c>
      <c r="G15">
        <f>G10*144/G11</f>
        <v>8.9719626168224291</v>
      </c>
      <c r="H15" t="s">
        <v>15</v>
      </c>
    </row>
    <row r="16" spans="1:8" x14ac:dyDescent="0.2">
      <c r="A16" t="s">
        <v>18</v>
      </c>
      <c r="G16">
        <v>80</v>
      </c>
      <c r="H16" t="s">
        <v>15</v>
      </c>
    </row>
    <row r="17" spans="1:8" x14ac:dyDescent="0.2">
      <c r="A17" t="s">
        <v>19</v>
      </c>
      <c r="G17">
        <f>SQRT(G15*2*((G3-2*G5)/12)*32.174/(G14*G16))</f>
        <v>4.5497029468093411</v>
      </c>
      <c r="H17" t="s">
        <v>20</v>
      </c>
    </row>
    <row r="18" spans="1:8" x14ac:dyDescent="0.2">
      <c r="A18" t="s">
        <v>21</v>
      </c>
      <c r="B18" t="s">
        <v>22</v>
      </c>
      <c r="G18">
        <f>G17*G7</f>
        <v>4.247138952110923E-2</v>
      </c>
      <c r="H18" t="s">
        <v>23</v>
      </c>
    </row>
    <row r="19" spans="1:8" x14ac:dyDescent="0.2">
      <c r="F19" t="s">
        <v>4</v>
      </c>
      <c r="G19">
        <f>G18*448.83</f>
        <v>19.062433758759454</v>
      </c>
      <c r="H19" t="s">
        <v>25</v>
      </c>
    </row>
  </sheetData>
  <phoneticPr fontId="2" type="noConversion"/>
  <pageMargins left="0.2" right="0.2" top="0.2" bottom="0.2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r:id="rId5">
            <anchor moveWithCells="1">
              <from>
                <xdr:col>1</xdr:col>
                <xdr:colOff>142875</xdr:colOff>
                <xdr:row>24</xdr:row>
                <xdr:rowOff>85725</xdr:rowOff>
              </from>
              <to>
                <xdr:col>3</xdr:col>
                <xdr:colOff>485775</xdr:colOff>
                <xdr:row>29</xdr:row>
                <xdr:rowOff>85725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33" r:id="rId6">
          <objectPr defaultSize="0" r:id="rId7">
            <anchor moveWithCells="1">
              <from>
                <xdr:col>1</xdr:col>
                <xdr:colOff>152400</xdr:colOff>
                <xdr:row>21</xdr:row>
                <xdr:rowOff>47625</xdr:rowOff>
              </from>
              <to>
                <xdr:col>2</xdr:col>
                <xdr:colOff>28575</xdr:colOff>
                <xdr:row>22</xdr:row>
                <xdr:rowOff>85725</xdr:rowOff>
              </to>
            </anchor>
          </objectPr>
        </oleObject>
      </mc:Choice>
      <mc:Fallback>
        <oleObject progId="Equation.3" shapeId="1033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8" workbookViewId="0">
      <selection activeCell="A2" sqref="A2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Flow &amp; Pressure</vt:lpstr>
      <vt:lpstr>Charts &amp; Tables</vt:lpstr>
    </vt:vector>
  </TitlesOfParts>
  <Company>Williams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COMPANIES, INC.</dc:creator>
  <cp:lastModifiedBy>Mark Hullinger</cp:lastModifiedBy>
  <cp:lastPrinted>2008-07-10T18:23:46Z</cp:lastPrinted>
  <dcterms:created xsi:type="dcterms:W3CDTF">2008-07-10T15:16:36Z</dcterms:created>
  <dcterms:modified xsi:type="dcterms:W3CDTF">2014-04-30T18:35:44Z</dcterms:modified>
</cp:coreProperties>
</file>